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ison\Documents\GC\Santa_Fe\Santa_Fe_Git\santa-fe\data\"/>
    </mc:Choice>
  </mc:AlternateContent>
  <xr:revisionPtr revIDLastSave="0" documentId="8_{7D448346-17FC-4926-A42E-E4ABF8D43557}" xr6:coauthVersionLast="45" xr6:coauthVersionMax="45" xr10:uidLastSave="{00000000-0000-0000-0000-000000000000}"/>
  <bookViews>
    <workbookView xWindow="-120" yWindow="-120" windowWidth="20730" windowHeight="11160" xr2:uid="{A0C6791B-BC61-4717-A9D3-E8A2197A7DD3}"/>
  </bookViews>
  <sheets>
    <sheet name="Marcacion Recaptura Limpias" sheetId="1" r:id="rId1"/>
    <sheet name="Tortugas liberadas DPNG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2" i="2" l="1"/>
  <c r="C552" i="2"/>
  <c r="F551" i="2"/>
  <c r="C551" i="2"/>
  <c r="F550" i="2"/>
  <c r="C550" i="2"/>
  <c r="F549" i="2"/>
  <c r="C549" i="2"/>
  <c r="F548" i="2"/>
  <c r="C548" i="2"/>
  <c r="F547" i="2"/>
  <c r="C547" i="2"/>
  <c r="F546" i="2"/>
  <c r="C546" i="2"/>
  <c r="F545" i="2"/>
  <c r="C545" i="2"/>
  <c r="F544" i="2"/>
  <c r="C544" i="2"/>
  <c r="F543" i="2"/>
  <c r="C543" i="2"/>
  <c r="F542" i="2"/>
  <c r="C542" i="2"/>
  <c r="F541" i="2"/>
  <c r="C541" i="2"/>
  <c r="F540" i="2"/>
  <c r="C540" i="2"/>
  <c r="F539" i="2"/>
  <c r="C539" i="2"/>
  <c r="F538" i="2"/>
  <c r="C538" i="2"/>
  <c r="F537" i="2"/>
  <c r="C537" i="2"/>
  <c r="F536" i="2"/>
  <c r="C536" i="2"/>
  <c r="F535" i="2"/>
  <c r="C535" i="2"/>
  <c r="F534" i="2"/>
  <c r="C534" i="2"/>
  <c r="F533" i="2"/>
  <c r="C533" i="2"/>
  <c r="F532" i="2"/>
  <c r="C532" i="2"/>
  <c r="F531" i="2"/>
  <c r="C531" i="2"/>
  <c r="F530" i="2"/>
  <c r="C530" i="2"/>
  <c r="F529" i="2"/>
  <c r="C529" i="2"/>
  <c r="F528" i="2"/>
  <c r="C528" i="2"/>
  <c r="F527" i="2"/>
  <c r="C527" i="2"/>
  <c r="F526" i="2"/>
  <c r="F525" i="2"/>
  <c r="C525" i="2"/>
  <c r="F524" i="2"/>
  <c r="C524" i="2"/>
  <c r="F523" i="2"/>
  <c r="C523" i="2"/>
  <c r="F522" i="2"/>
  <c r="C522" i="2"/>
  <c r="F521" i="2"/>
  <c r="C521" i="2"/>
  <c r="F520" i="2"/>
  <c r="C520" i="2"/>
  <c r="F519" i="2"/>
  <c r="C519" i="2"/>
  <c r="F518" i="2"/>
  <c r="C518" i="2"/>
  <c r="F517" i="2"/>
  <c r="C517" i="2"/>
  <c r="F516" i="2"/>
  <c r="C516" i="2"/>
  <c r="F515" i="2"/>
  <c r="C515" i="2"/>
  <c r="F514" i="2"/>
  <c r="C514" i="2"/>
  <c r="F513" i="2"/>
  <c r="C513" i="2"/>
  <c r="F512" i="2"/>
  <c r="C512" i="2"/>
  <c r="F511" i="2"/>
  <c r="C511" i="2"/>
  <c r="F510" i="2"/>
  <c r="F509" i="2"/>
  <c r="C509" i="2"/>
  <c r="F508" i="2"/>
  <c r="C508" i="2"/>
  <c r="F507" i="2"/>
  <c r="C507" i="2"/>
  <c r="F506" i="2"/>
  <c r="C506" i="2"/>
  <c r="F505" i="2"/>
  <c r="C505" i="2"/>
  <c r="F504" i="2"/>
  <c r="C504" i="2"/>
  <c r="F503" i="2"/>
  <c r="C503" i="2"/>
  <c r="F502" i="2"/>
  <c r="C502" i="2"/>
  <c r="F501" i="2"/>
  <c r="C501" i="2"/>
  <c r="F500" i="2"/>
  <c r="C500" i="2"/>
  <c r="F499" i="2"/>
  <c r="C499" i="2"/>
  <c r="F498" i="2"/>
  <c r="C498" i="2"/>
  <c r="F497" i="2"/>
  <c r="C497" i="2"/>
  <c r="F496" i="2"/>
  <c r="C496" i="2"/>
  <c r="F495" i="2"/>
  <c r="C495" i="2"/>
  <c r="F494" i="2"/>
  <c r="C494" i="2"/>
  <c r="F493" i="2"/>
  <c r="C493" i="2"/>
  <c r="F492" i="2"/>
  <c r="C492" i="2"/>
  <c r="F491" i="2"/>
  <c r="C491" i="2"/>
  <c r="F490" i="2"/>
  <c r="C490" i="2"/>
  <c r="F489" i="2"/>
  <c r="C489" i="2"/>
  <c r="F488" i="2"/>
  <c r="C488" i="2"/>
  <c r="F487" i="2"/>
  <c r="C487" i="2"/>
  <c r="F486" i="2"/>
  <c r="C486" i="2"/>
  <c r="F485" i="2"/>
  <c r="F484" i="2"/>
  <c r="C484" i="2"/>
  <c r="F483" i="2"/>
  <c r="C483" i="2"/>
  <c r="F482" i="2"/>
  <c r="C482" i="2"/>
  <c r="F481" i="2"/>
  <c r="C481" i="2"/>
  <c r="F480" i="2"/>
  <c r="C480" i="2"/>
  <c r="F479" i="2"/>
  <c r="C479" i="2"/>
  <c r="F478" i="2"/>
  <c r="C478" i="2"/>
  <c r="F477" i="2"/>
  <c r="C477" i="2"/>
  <c r="F476" i="2"/>
  <c r="C476" i="2"/>
  <c r="F475" i="2"/>
  <c r="C475" i="2"/>
  <c r="F474" i="2"/>
  <c r="F473" i="2"/>
  <c r="F472" i="2"/>
  <c r="C472" i="2"/>
  <c r="F471" i="2"/>
  <c r="C471" i="2"/>
  <c r="F470" i="2"/>
  <c r="C470" i="2"/>
  <c r="F469" i="2"/>
  <c r="C469" i="2"/>
  <c r="F468" i="2"/>
  <c r="C468" i="2"/>
  <c r="F467" i="2"/>
  <c r="C467" i="2"/>
  <c r="F466" i="2"/>
  <c r="C466" i="2"/>
  <c r="F465" i="2"/>
  <c r="C465" i="2"/>
  <c r="F464" i="2"/>
  <c r="C464" i="2"/>
  <c r="F463" i="2"/>
  <c r="C463" i="2"/>
  <c r="F462" i="2"/>
  <c r="C462" i="2"/>
  <c r="F461" i="2"/>
  <c r="F460" i="2"/>
  <c r="C460" i="2"/>
  <c r="F459" i="2"/>
  <c r="C459" i="2"/>
  <c r="F458" i="2"/>
  <c r="C458" i="2"/>
  <c r="F457" i="2"/>
  <c r="C457" i="2"/>
  <c r="F456" i="2"/>
  <c r="C456" i="2"/>
  <c r="F455" i="2"/>
  <c r="C455" i="2"/>
  <c r="F454" i="2"/>
  <c r="C454" i="2"/>
  <c r="F453" i="2"/>
  <c r="F452" i="2"/>
  <c r="C452" i="2"/>
  <c r="F451" i="2"/>
  <c r="C451" i="2"/>
  <c r="F450" i="2"/>
  <c r="C450" i="2"/>
  <c r="F449" i="2"/>
  <c r="C449" i="2"/>
  <c r="F448" i="2"/>
  <c r="C448" i="2"/>
  <c r="F447" i="2"/>
  <c r="C447" i="2"/>
  <c r="F446" i="2"/>
  <c r="C446" i="2"/>
  <c r="F445" i="2"/>
  <c r="C445" i="2"/>
  <c r="F444" i="2"/>
  <c r="C444" i="2"/>
  <c r="F443" i="2"/>
  <c r="F442" i="2"/>
  <c r="C442" i="2"/>
  <c r="F441" i="2"/>
  <c r="C441" i="2"/>
  <c r="F440" i="2"/>
  <c r="C440" i="2"/>
  <c r="F439" i="2"/>
  <c r="C439" i="2"/>
  <c r="F438" i="2"/>
  <c r="C438" i="2"/>
  <c r="F437" i="2"/>
  <c r="C437" i="2"/>
  <c r="F436" i="2"/>
  <c r="C436" i="2"/>
  <c r="F435" i="2"/>
  <c r="C435" i="2"/>
  <c r="F434" i="2"/>
  <c r="C434" i="2"/>
  <c r="F433" i="2"/>
  <c r="C433" i="2"/>
  <c r="F432" i="2"/>
  <c r="C432" i="2"/>
  <c r="F431" i="2"/>
  <c r="C431" i="2"/>
  <c r="F430" i="2"/>
  <c r="C430" i="2"/>
  <c r="F429" i="2"/>
  <c r="C429" i="2"/>
  <c r="F428" i="2"/>
  <c r="C428" i="2"/>
  <c r="F427" i="2"/>
  <c r="C427" i="2"/>
  <c r="F426" i="2"/>
  <c r="C426" i="2"/>
  <c r="F425" i="2"/>
  <c r="C425" i="2"/>
  <c r="F424" i="2"/>
  <c r="C424" i="2"/>
  <c r="F423" i="2"/>
  <c r="C423" i="2"/>
  <c r="F422" i="2"/>
  <c r="C422" i="2"/>
  <c r="F421" i="2"/>
  <c r="C421" i="2"/>
  <c r="F420" i="2"/>
  <c r="C420" i="2"/>
  <c r="F419" i="2"/>
  <c r="C419" i="2"/>
  <c r="F418" i="2"/>
  <c r="C418" i="2"/>
  <c r="F417" i="2"/>
  <c r="C417" i="2"/>
  <c r="F416" i="2"/>
  <c r="C416" i="2"/>
  <c r="F415" i="2"/>
  <c r="C415" i="2"/>
  <c r="F414" i="2"/>
  <c r="C414" i="2"/>
  <c r="F413" i="2"/>
  <c r="C413" i="2"/>
  <c r="F412" i="2"/>
  <c r="C412" i="2"/>
  <c r="F411" i="2"/>
  <c r="C411" i="2"/>
  <c r="F410" i="2"/>
  <c r="C410" i="2"/>
  <c r="F409" i="2"/>
  <c r="C409" i="2"/>
  <c r="F408" i="2"/>
  <c r="C408" i="2"/>
  <c r="F407" i="2"/>
  <c r="C407" i="2"/>
  <c r="F406" i="2"/>
  <c r="C406" i="2"/>
  <c r="F405" i="2"/>
  <c r="C405" i="2"/>
  <c r="F404" i="2"/>
  <c r="C404" i="2"/>
  <c r="F403" i="2"/>
  <c r="C403" i="2"/>
  <c r="F402" i="2"/>
  <c r="C402" i="2"/>
  <c r="F401" i="2"/>
  <c r="C401" i="2"/>
  <c r="F400" i="2"/>
  <c r="C400" i="2"/>
  <c r="F399" i="2"/>
  <c r="C399" i="2"/>
  <c r="F398" i="2"/>
  <c r="C398" i="2"/>
  <c r="F397" i="2"/>
  <c r="C397" i="2"/>
  <c r="F396" i="2"/>
  <c r="C396" i="2"/>
  <c r="F395" i="2"/>
  <c r="C395" i="2"/>
  <c r="F394" i="2"/>
  <c r="C394" i="2"/>
  <c r="F393" i="2"/>
  <c r="C393" i="2"/>
  <c r="F392" i="2"/>
  <c r="C392" i="2"/>
  <c r="F391" i="2"/>
  <c r="C391" i="2"/>
  <c r="F390" i="2"/>
  <c r="C390" i="2"/>
  <c r="F389" i="2"/>
  <c r="C389" i="2"/>
  <c r="F388" i="2"/>
  <c r="C388" i="2"/>
  <c r="F387" i="2"/>
  <c r="C387" i="2"/>
  <c r="F386" i="2"/>
  <c r="C386" i="2"/>
  <c r="F385" i="2"/>
  <c r="C385" i="2"/>
  <c r="F384" i="2"/>
  <c r="C384" i="2"/>
  <c r="F383" i="2"/>
  <c r="C383" i="2"/>
  <c r="F382" i="2"/>
  <c r="C382" i="2"/>
  <c r="F381" i="2"/>
  <c r="C381" i="2"/>
  <c r="F380" i="2"/>
  <c r="F379" i="2"/>
  <c r="C379" i="2"/>
  <c r="F378" i="2"/>
  <c r="C378" i="2"/>
  <c r="F377" i="2"/>
  <c r="C377" i="2"/>
  <c r="F376" i="2"/>
  <c r="C376" i="2"/>
  <c r="F375" i="2"/>
  <c r="C375" i="2"/>
  <c r="F374" i="2"/>
  <c r="C374" i="2"/>
  <c r="F373" i="2"/>
  <c r="C373" i="2"/>
  <c r="F372" i="2"/>
  <c r="C372" i="2"/>
  <c r="F371" i="2"/>
  <c r="C371" i="2"/>
  <c r="F370" i="2"/>
  <c r="C370" i="2"/>
  <c r="F369" i="2"/>
  <c r="C369" i="2"/>
  <c r="F368" i="2"/>
  <c r="C368" i="2"/>
  <c r="F367" i="2"/>
  <c r="C367" i="2"/>
  <c r="F366" i="2"/>
  <c r="C366" i="2"/>
  <c r="F365" i="2"/>
  <c r="C365" i="2"/>
  <c r="F364" i="2"/>
  <c r="C364" i="2"/>
  <c r="F363" i="2"/>
  <c r="C363" i="2"/>
  <c r="F362" i="2"/>
  <c r="C362" i="2"/>
  <c r="F361" i="2"/>
  <c r="C361" i="2"/>
  <c r="F360" i="2"/>
  <c r="C360" i="2"/>
  <c r="F359" i="2"/>
  <c r="C359" i="2"/>
  <c r="F358" i="2"/>
  <c r="C358" i="2"/>
  <c r="F357" i="2"/>
  <c r="C357" i="2"/>
  <c r="F356" i="2"/>
  <c r="C356" i="2"/>
  <c r="F355" i="2"/>
  <c r="C355" i="2"/>
  <c r="F354" i="2"/>
  <c r="C354" i="2"/>
  <c r="F353" i="2"/>
  <c r="C353" i="2"/>
  <c r="F352" i="2"/>
  <c r="F351" i="2"/>
  <c r="C351" i="2"/>
  <c r="F350" i="2"/>
  <c r="C350" i="2"/>
  <c r="F349" i="2"/>
  <c r="C349" i="2"/>
  <c r="F348" i="2"/>
  <c r="C348" i="2"/>
  <c r="F347" i="2"/>
  <c r="C347" i="2"/>
  <c r="F346" i="2"/>
  <c r="C346" i="2"/>
  <c r="F345" i="2"/>
  <c r="C345" i="2"/>
  <c r="F344" i="2"/>
  <c r="C344" i="2"/>
  <c r="F343" i="2"/>
  <c r="C343" i="2"/>
  <c r="F342" i="2"/>
  <c r="C342" i="2"/>
  <c r="F341" i="2"/>
  <c r="C341" i="2"/>
  <c r="F340" i="2"/>
  <c r="C340" i="2"/>
  <c r="F339" i="2"/>
  <c r="C339" i="2"/>
  <c r="F338" i="2"/>
  <c r="F337" i="2"/>
  <c r="C337" i="2"/>
  <c r="F336" i="2"/>
  <c r="C336" i="2"/>
  <c r="F335" i="2"/>
  <c r="C335" i="2"/>
  <c r="F334" i="2"/>
  <c r="C334" i="2"/>
  <c r="F333" i="2"/>
  <c r="C333" i="2"/>
  <c r="F332" i="2"/>
  <c r="C332" i="2"/>
  <c r="F331" i="2"/>
  <c r="C331" i="2"/>
  <c r="F330" i="2"/>
  <c r="C330" i="2"/>
  <c r="F329" i="2"/>
  <c r="C329" i="2"/>
  <c r="F328" i="2"/>
  <c r="C328" i="2"/>
  <c r="F327" i="2"/>
  <c r="C327" i="2"/>
  <c r="F326" i="2"/>
  <c r="C326" i="2"/>
  <c r="F325" i="2"/>
  <c r="C325" i="2"/>
  <c r="F324" i="2"/>
  <c r="C324" i="2"/>
  <c r="F323" i="2"/>
  <c r="C323" i="2"/>
  <c r="F322" i="2"/>
  <c r="C322" i="2"/>
  <c r="F321" i="2"/>
  <c r="C321" i="2"/>
  <c r="F320" i="2"/>
  <c r="C320" i="2"/>
  <c r="F319" i="2"/>
  <c r="C319" i="2"/>
  <c r="F318" i="2"/>
  <c r="C318" i="2"/>
  <c r="F317" i="2"/>
  <c r="C317" i="2"/>
  <c r="F316" i="2"/>
  <c r="C316" i="2"/>
  <c r="F315" i="2"/>
  <c r="F314" i="2"/>
  <c r="C314" i="2"/>
  <c r="F313" i="2"/>
  <c r="C313" i="2"/>
  <c r="F312" i="2"/>
  <c r="C312" i="2"/>
  <c r="F311" i="2"/>
  <c r="C311" i="2"/>
  <c r="F310" i="2"/>
  <c r="C310" i="2"/>
  <c r="F309" i="2"/>
  <c r="C309" i="2"/>
  <c r="F308" i="2"/>
  <c r="C308" i="2"/>
  <c r="F307" i="2"/>
  <c r="C307" i="2"/>
  <c r="F306" i="2"/>
  <c r="C306" i="2"/>
  <c r="F305" i="2"/>
  <c r="C305" i="2"/>
  <c r="F304" i="2"/>
  <c r="F303" i="2"/>
  <c r="C303" i="2"/>
  <c r="F302" i="2"/>
  <c r="C302" i="2"/>
  <c r="F301" i="2"/>
  <c r="C301" i="2"/>
  <c r="F300" i="2"/>
  <c r="C300" i="2"/>
  <c r="F299" i="2"/>
  <c r="C299" i="2"/>
  <c r="F298" i="2"/>
  <c r="C298" i="2"/>
  <c r="F297" i="2"/>
  <c r="C297" i="2"/>
  <c r="F296" i="2"/>
  <c r="F295" i="2"/>
  <c r="C295" i="2"/>
  <c r="F294" i="2"/>
  <c r="C294" i="2"/>
  <c r="F293" i="2"/>
  <c r="C293" i="2"/>
  <c r="F292" i="2"/>
  <c r="C292" i="2"/>
  <c r="F291" i="2"/>
  <c r="C291" i="2"/>
  <c r="F290" i="2"/>
  <c r="C290" i="2"/>
  <c r="F289" i="2"/>
  <c r="C289" i="2"/>
  <c r="F288" i="2"/>
  <c r="C288" i="2"/>
  <c r="F287" i="2"/>
  <c r="C287" i="2"/>
  <c r="F286" i="2"/>
  <c r="C286" i="2"/>
  <c r="F285" i="2"/>
  <c r="C285" i="2"/>
  <c r="F284" i="2"/>
  <c r="C284" i="2"/>
  <c r="F283" i="2"/>
  <c r="C283" i="2"/>
  <c r="F282" i="2"/>
  <c r="F281" i="2"/>
  <c r="F280" i="2"/>
  <c r="C280" i="2"/>
  <c r="F279" i="2"/>
  <c r="C279" i="2"/>
  <c r="F278" i="2"/>
  <c r="C278" i="2"/>
  <c r="F277" i="2"/>
  <c r="C277" i="2"/>
  <c r="F276" i="2"/>
  <c r="C276" i="2"/>
  <c r="F275" i="2"/>
  <c r="C275" i="2"/>
  <c r="F274" i="2"/>
  <c r="C274" i="2"/>
  <c r="F273" i="2"/>
  <c r="C273" i="2"/>
  <c r="F272" i="2"/>
  <c r="C272" i="2"/>
  <c r="F271" i="2"/>
  <c r="C271" i="2"/>
  <c r="F270" i="2"/>
  <c r="C270" i="2"/>
  <c r="F269" i="2"/>
  <c r="C269" i="2"/>
  <c r="F268" i="2"/>
  <c r="C268" i="2"/>
  <c r="F267" i="2"/>
  <c r="C267" i="2"/>
  <c r="F266" i="2"/>
  <c r="C266" i="2"/>
  <c r="F265" i="2"/>
  <c r="C265" i="2"/>
  <c r="F264" i="2"/>
  <c r="C264" i="2"/>
  <c r="F263" i="2"/>
  <c r="C263" i="2"/>
  <c r="F262" i="2"/>
  <c r="C262" i="2"/>
  <c r="F261" i="2"/>
  <c r="C261" i="2"/>
  <c r="F260" i="2"/>
  <c r="C260" i="2"/>
  <c r="F259" i="2"/>
  <c r="C259" i="2"/>
  <c r="F258" i="2"/>
  <c r="C258" i="2"/>
  <c r="F257" i="2"/>
  <c r="C257" i="2"/>
  <c r="F256" i="2"/>
  <c r="C256" i="2"/>
  <c r="F255" i="2"/>
  <c r="F254" i="2"/>
  <c r="C254" i="2"/>
  <c r="F253" i="2"/>
  <c r="C253" i="2"/>
  <c r="F252" i="2"/>
  <c r="C252" i="2"/>
  <c r="F251" i="2"/>
  <c r="C251" i="2"/>
  <c r="F250" i="2"/>
  <c r="C250" i="2"/>
  <c r="F249" i="2"/>
  <c r="C249" i="2"/>
  <c r="F248" i="2"/>
  <c r="C248" i="2"/>
  <c r="F247" i="2"/>
  <c r="F246" i="2"/>
  <c r="C246" i="2"/>
  <c r="F245" i="2"/>
  <c r="C245" i="2"/>
  <c r="F244" i="2"/>
  <c r="C244" i="2"/>
  <c r="F243" i="2"/>
  <c r="C243" i="2"/>
  <c r="F242" i="2"/>
  <c r="C242" i="2"/>
  <c r="F241" i="2"/>
  <c r="C241" i="2"/>
  <c r="F240" i="2"/>
  <c r="C240" i="2"/>
  <c r="F239" i="2"/>
  <c r="C239" i="2"/>
  <c r="F238" i="2"/>
  <c r="C238" i="2"/>
  <c r="F237" i="2"/>
  <c r="C237" i="2"/>
  <c r="F236" i="2"/>
  <c r="C236" i="2"/>
  <c r="F235" i="2"/>
  <c r="C235" i="2"/>
  <c r="F234" i="2"/>
  <c r="C234" i="2"/>
  <c r="F233" i="2"/>
  <c r="C233" i="2"/>
  <c r="F232" i="2"/>
  <c r="C232" i="2"/>
  <c r="F231" i="2"/>
  <c r="C231" i="2"/>
  <c r="F230" i="2"/>
  <c r="C230" i="2"/>
  <c r="F229" i="2"/>
  <c r="C229" i="2"/>
  <c r="F228" i="2"/>
  <c r="C228" i="2"/>
  <c r="F227" i="2"/>
  <c r="C227" i="2"/>
  <c r="F226" i="2"/>
  <c r="C226" i="2"/>
  <c r="F225" i="2"/>
  <c r="C225" i="2"/>
  <c r="F224" i="2"/>
  <c r="C224" i="2"/>
  <c r="F223" i="2"/>
  <c r="C223" i="2"/>
  <c r="F222" i="2"/>
  <c r="C222" i="2"/>
  <c r="F221" i="2"/>
  <c r="C221" i="2"/>
  <c r="F220" i="2"/>
  <c r="C220" i="2"/>
  <c r="F219" i="2"/>
  <c r="C219" i="2"/>
  <c r="F218" i="2"/>
  <c r="C218" i="2"/>
  <c r="F217" i="2"/>
  <c r="C217" i="2"/>
  <c r="F216" i="2"/>
  <c r="C216" i="2"/>
  <c r="F215" i="2"/>
  <c r="F214" i="2"/>
  <c r="C214" i="2"/>
  <c r="F213" i="2"/>
  <c r="F212" i="2"/>
  <c r="C212" i="2"/>
  <c r="F211" i="2"/>
  <c r="C211" i="2"/>
  <c r="F210" i="2"/>
  <c r="C210" i="2"/>
  <c r="F209" i="2"/>
  <c r="C209" i="2"/>
  <c r="F208" i="2"/>
  <c r="C208" i="2"/>
  <c r="F207" i="2"/>
  <c r="C207" i="2"/>
  <c r="F206" i="2"/>
  <c r="C206" i="2"/>
  <c r="F205" i="2"/>
  <c r="C205" i="2"/>
  <c r="F204" i="2"/>
  <c r="C204" i="2"/>
  <c r="F203" i="2"/>
  <c r="F202" i="2"/>
  <c r="C202" i="2"/>
  <c r="F201" i="2"/>
  <c r="C201" i="2"/>
  <c r="F200" i="2"/>
  <c r="C200" i="2"/>
  <c r="F199" i="2"/>
  <c r="C199" i="2"/>
  <c r="F198" i="2"/>
  <c r="C198" i="2"/>
  <c r="F197" i="2"/>
  <c r="C197" i="2"/>
  <c r="F196" i="2"/>
  <c r="C196" i="2"/>
  <c r="F195" i="2"/>
  <c r="C195" i="2"/>
  <c r="F194" i="2"/>
  <c r="C194" i="2"/>
  <c r="F193" i="2"/>
  <c r="C193" i="2"/>
  <c r="F192" i="2"/>
  <c r="C192" i="2"/>
  <c r="F191" i="2"/>
  <c r="C191" i="2"/>
  <c r="F190" i="2"/>
  <c r="C190" i="2"/>
  <c r="F189" i="2"/>
  <c r="C189" i="2"/>
  <c r="F188" i="2"/>
  <c r="C188" i="2"/>
  <c r="F187" i="2"/>
  <c r="C187" i="2"/>
  <c r="F186" i="2"/>
  <c r="C186" i="2"/>
  <c r="F185" i="2"/>
  <c r="C185" i="2"/>
  <c r="F184" i="2"/>
  <c r="C184" i="2"/>
  <c r="F183" i="2"/>
  <c r="C183" i="2"/>
  <c r="F182" i="2"/>
  <c r="C182" i="2"/>
  <c r="F181" i="2"/>
  <c r="C181" i="2"/>
  <c r="F180" i="2"/>
  <c r="C180" i="2"/>
  <c r="F179" i="2"/>
  <c r="C179" i="2"/>
  <c r="F178" i="2"/>
  <c r="C178" i="2"/>
  <c r="F177" i="2"/>
  <c r="C177" i="2"/>
  <c r="F176" i="2"/>
  <c r="C176" i="2"/>
  <c r="F175" i="2"/>
  <c r="C175" i="2"/>
  <c r="F174" i="2"/>
  <c r="C174" i="2"/>
  <c r="F173" i="2"/>
  <c r="C173" i="2"/>
  <c r="F172" i="2"/>
  <c r="C172" i="2"/>
  <c r="F171" i="2"/>
  <c r="C171" i="2"/>
  <c r="F170" i="2"/>
  <c r="C170" i="2"/>
  <c r="F169" i="2"/>
  <c r="C169" i="2"/>
  <c r="F168" i="2"/>
  <c r="C168" i="2"/>
  <c r="F167" i="2"/>
  <c r="C167" i="2"/>
  <c r="F166" i="2"/>
  <c r="C166" i="2"/>
  <c r="F165" i="2"/>
  <c r="C165" i="2"/>
  <c r="F164" i="2"/>
  <c r="C164" i="2"/>
  <c r="F163" i="2"/>
  <c r="C163" i="2"/>
  <c r="F162" i="2"/>
  <c r="C162" i="2"/>
  <c r="F161" i="2"/>
  <c r="C161" i="2"/>
  <c r="F160" i="2"/>
  <c r="C160" i="2"/>
  <c r="F159" i="2"/>
  <c r="C159" i="2"/>
  <c r="F158" i="2"/>
  <c r="C158" i="2"/>
  <c r="F157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5" i="2"/>
  <c r="C134" i="2"/>
  <c r="C133" i="2"/>
  <c r="C132" i="2"/>
  <c r="C130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0" i="2"/>
  <c r="C79" i="2"/>
  <c r="C78" i="2"/>
  <c r="C77" i="2"/>
  <c r="C76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0" i="2"/>
  <c r="C49" i="2"/>
  <c r="C48" i="2"/>
  <c r="C47" i="2"/>
  <c r="C46" i="2"/>
  <c r="C45" i="2"/>
  <c r="C43" i="2"/>
  <c r="C42" i="2"/>
  <c r="C41" i="2"/>
  <c r="C40" i="2"/>
  <c r="C39" i="2"/>
  <c r="C38" i="2"/>
  <c r="C37" i="2"/>
  <c r="C35" i="2"/>
  <c r="C34" i="2"/>
  <c r="C33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3" i="2"/>
  <c r="C12" i="2"/>
  <c r="C11" i="2"/>
  <c r="C10" i="2"/>
  <c r="C9" i="2"/>
  <c r="C8" i="2"/>
  <c r="C7" i="2"/>
  <c r="C6" i="2"/>
  <c r="C5" i="2"/>
  <c r="C4" i="2"/>
  <c r="C3" i="2"/>
  <c r="C2" i="2"/>
  <c r="Y1706" i="1"/>
  <c r="Z1706" i="1" s="1"/>
  <c r="X1706" i="1"/>
  <c r="W1706" i="1"/>
  <c r="V1706" i="1"/>
  <c r="Y1705" i="1"/>
  <c r="Z1705" i="1" s="1"/>
  <c r="X1705" i="1"/>
  <c r="W1705" i="1"/>
  <c r="V1705" i="1"/>
  <c r="Y1704" i="1"/>
  <c r="Z1704" i="1" s="1"/>
  <c r="X1704" i="1"/>
  <c r="W1704" i="1"/>
  <c r="V1704" i="1"/>
  <c r="Y1703" i="1"/>
  <c r="Z1703" i="1" s="1"/>
  <c r="X1703" i="1"/>
  <c r="W1703" i="1"/>
  <c r="V1703" i="1"/>
  <c r="Y1702" i="1"/>
  <c r="Z1702" i="1" s="1"/>
  <c r="X1702" i="1"/>
  <c r="W1702" i="1"/>
  <c r="V1702" i="1"/>
  <c r="Y1701" i="1"/>
  <c r="Z1701" i="1" s="1"/>
  <c r="X1701" i="1"/>
  <c r="W1701" i="1"/>
  <c r="V1701" i="1"/>
  <c r="Y1700" i="1"/>
  <c r="Z1700" i="1" s="1"/>
  <c r="X1700" i="1"/>
  <c r="W1700" i="1"/>
  <c r="V1700" i="1"/>
  <c r="Y1699" i="1"/>
  <c r="Z1699" i="1" s="1"/>
  <c r="X1699" i="1"/>
  <c r="W1699" i="1"/>
  <c r="V1699" i="1"/>
  <c r="Y1698" i="1"/>
  <c r="Z1698" i="1" s="1"/>
  <c r="X1698" i="1"/>
  <c r="W1698" i="1"/>
  <c r="V1698" i="1"/>
  <c r="Y1697" i="1"/>
  <c r="Z1697" i="1" s="1"/>
  <c r="X1697" i="1"/>
  <c r="W1697" i="1"/>
  <c r="V1697" i="1"/>
  <c r="Y1696" i="1"/>
  <c r="Z1696" i="1" s="1"/>
  <c r="X1696" i="1"/>
  <c r="W1696" i="1"/>
  <c r="V1696" i="1"/>
  <c r="Y1695" i="1"/>
  <c r="Z1695" i="1" s="1"/>
  <c r="X1695" i="1"/>
  <c r="W1695" i="1"/>
  <c r="V1695" i="1"/>
  <c r="Y1694" i="1"/>
  <c r="Z1694" i="1" s="1"/>
  <c r="X1694" i="1"/>
  <c r="W1694" i="1"/>
  <c r="V1694" i="1"/>
  <c r="Y1693" i="1"/>
  <c r="Z1693" i="1" s="1"/>
  <c r="X1693" i="1"/>
  <c r="W1693" i="1"/>
  <c r="V1693" i="1"/>
  <c r="Y1692" i="1"/>
  <c r="Z1692" i="1" s="1"/>
  <c r="X1692" i="1"/>
  <c r="W1692" i="1"/>
  <c r="V1692" i="1"/>
  <c r="Y1691" i="1"/>
  <c r="Z1691" i="1" s="1"/>
  <c r="X1691" i="1"/>
  <c r="W1691" i="1"/>
  <c r="V1691" i="1"/>
  <c r="Y1690" i="1"/>
  <c r="Z1690" i="1" s="1"/>
  <c r="X1690" i="1"/>
  <c r="W1690" i="1"/>
  <c r="V1690" i="1"/>
  <c r="Z1689" i="1"/>
  <c r="Y1689" i="1"/>
  <c r="X1689" i="1"/>
  <c r="W1689" i="1"/>
  <c r="V1689" i="1"/>
  <c r="Y1688" i="1"/>
  <c r="Z1688" i="1" s="1"/>
  <c r="X1688" i="1"/>
  <c r="W1688" i="1"/>
  <c r="V1688" i="1"/>
  <c r="Z1687" i="1"/>
  <c r="Y1687" i="1"/>
  <c r="X1687" i="1"/>
  <c r="W1687" i="1"/>
  <c r="V1687" i="1"/>
  <c r="Y1686" i="1"/>
  <c r="Z1686" i="1" s="1"/>
  <c r="X1686" i="1"/>
  <c r="W1686" i="1"/>
  <c r="V1686" i="1"/>
  <c r="Z1685" i="1"/>
  <c r="Y1685" i="1"/>
  <c r="X1685" i="1"/>
  <c r="W1685" i="1"/>
  <c r="V1685" i="1"/>
  <c r="Y1684" i="1"/>
  <c r="Z1684" i="1" s="1"/>
  <c r="X1684" i="1"/>
  <c r="W1684" i="1"/>
  <c r="V1684" i="1"/>
  <c r="Z1683" i="1"/>
  <c r="Y1683" i="1"/>
  <c r="X1683" i="1"/>
  <c r="W1683" i="1"/>
  <c r="V1683" i="1"/>
  <c r="Y1682" i="1"/>
  <c r="Z1682" i="1" s="1"/>
  <c r="X1682" i="1"/>
  <c r="W1682" i="1"/>
  <c r="V1682" i="1"/>
  <c r="Z1681" i="1"/>
  <c r="Y1681" i="1"/>
  <c r="X1681" i="1"/>
  <c r="W1681" i="1"/>
  <c r="V1681" i="1"/>
  <c r="Z1680" i="1"/>
  <c r="Y1680" i="1"/>
  <c r="X1680" i="1"/>
  <c r="W1680" i="1"/>
  <c r="V1680" i="1"/>
  <c r="Z1679" i="1"/>
  <c r="Y1679" i="1"/>
  <c r="X1679" i="1"/>
  <c r="W1679" i="1"/>
  <c r="V1679" i="1"/>
  <c r="Z1678" i="1"/>
  <c r="Y1678" i="1"/>
  <c r="X1678" i="1"/>
  <c r="W1678" i="1"/>
  <c r="V1678" i="1"/>
  <c r="Z1677" i="1"/>
  <c r="Y1677" i="1"/>
  <c r="X1677" i="1"/>
  <c r="W1677" i="1"/>
  <c r="V1677" i="1"/>
  <c r="Z1676" i="1"/>
  <c r="Y1676" i="1"/>
  <c r="X1676" i="1"/>
  <c r="W1676" i="1"/>
  <c r="V1676" i="1"/>
  <c r="Z1675" i="1"/>
  <c r="Y1675" i="1"/>
  <c r="X1675" i="1"/>
  <c r="W1675" i="1"/>
  <c r="V1675" i="1"/>
  <c r="Z1674" i="1"/>
  <c r="Y1674" i="1"/>
  <c r="X1674" i="1"/>
  <c r="W1674" i="1"/>
  <c r="V1674" i="1"/>
  <c r="Z1673" i="1"/>
  <c r="Y1673" i="1"/>
  <c r="X1673" i="1"/>
  <c r="W1673" i="1"/>
  <c r="V1673" i="1"/>
  <c r="Z1672" i="1"/>
  <c r="Y1672" i="1"/>
  <c r="X1672" i="1"/>
  <c r="W1672" i="1"/>
  <c r="V1672" i="1"/>
  <c r="Z1671" i="1"/>
  <c r="Y1671" i="1"/>
  <c r="X1671" i="1"/>
  <c r="W1671" i="1"/>
  <c r="V1671" i="1"/>
  <c r="Z1670" i="1"/>
  <c r="Y1670" i="1"/>
  <c r="X1670" i="1"/>
  <c r="W1670" i="1"/>
  <c r="V1670" i="1"/>
  <c r="Z1669" i="1"/>
  <c r="Y1669" i="1"/>
  <c r="X1669" i="1"/>
  <c r="W1669" i="1"/>
  <c r="V1669" i="1"/>
  <c r="Z1668" i="1"/>
  <c r="Y1668" i="1"/>
  <c r="X1668" i="1"/>
  <c r="W1668" i="1"/>
  <c r="V1668" i="1"/>
  <c r="Z1667" i="1"/>
  <c r="Y1667" i="1"/>
  <c r="X1667" i="1"/>
  <c r="W1667" i="1"/>
  <c r="V1667" i="1"/>
  <c r="Z1666" i="1"/>
  <c r="Y1666" i="1"/>
  <c r="X1666" i="1"/>
  <c r="W1666" i="1"/>
  <c r="V1666" i="1"/>
  <c r="Z1665" i="1"/>
  <c r="Y1665" i="1"/>
  <c r="X1665" i="1"/>
  <c r="W1665" i="1"/>
  <c r="V1665" i="1"/>
  <c r="Z1664" i="1"/>
  <c r="Y1664" i="1"/>
  <c r="X1664" i="1"/>
  <c r="W1664" i="1"/>
  <c r="V1664" i="1"/>
  <c r="Z1663" i="1"/>
  <c r="Y1663" i="1"/>
  <c r="X1663" i="1"/>
  <c r="W1663" i="1"/>
  <c r="V1663" i="1"/>
  <c r="Z1662" i="1"/>
  <c r="Y1662" i="1"/>
  <c r="X1662" i="1"/>
  <c r="W1662" i="1"/>
  <c r="V1662" i="1"/>
  <c r="Z1661" i="1"/>
  <c r="Y1661" i="1"/>
  <c r="X1661" i="1"/>
  <c r="W1661" i="1"/>
  <c r="V1661" i="1"/>
  <c r="Z1660" i="1"/>
  <c r="Y1660" i="1"/>
  <c r="X1660" i="1"/>
  <c r="W1660" i="1"/>
  <c r="V1660" i="1"/>
  <c r="Z1659" i="1"/>
  <c r="Y1659" i="1"/>
  <c r="X1659" i="1"/>
  <c r="W1659" i="1"/>
  <c r="V1659" i="1"/>
  <c r="Z1658" i="1"/>
  <c r="Y1658" i="1"/>
  <c r="X1658" i="1"/>
  <c r="W1658" i="1"/>
  <c r="V1658" i="1"/>
  <c r="Z1657" i="1"/>
  <c r="Y1657" i="1"/>
  <c r="X1657" i="1"/>
  <c r="W1657" i="1"/>
  <c r="V1657" i="1"/>
  <c r="Z1656" i="1"/>
  <c r="Y1656" i="1"/>
  <c r="X1656" i="1"/>
  <c r="W1656" i="1"/>
  <c r="V1656" i="1"/>
  <c r="Z1655" i="1"/>
  <c r="Y1655" i="1"/>
  <c r="X1655" i="1"/>
  <c r="W1655" i="1"/>
  <c r="V1655" i="1"/>
  <c r="Z1654" i="1"/>
  <c r="Y1654" i="1"/>
  <c r="X1654" i="1"/>
  <c r="W1654" i="1"/>
  <c r="V1654" i="1"/>
  <c r="Z1653" i="1"/>
  <c r="Y1653" i="1"/>
  <c r="X1653" i="1"/>
  <c r="W1653" i="1"/>
  <c r="V1653" i="1"/>
  <c r="Z1652" i="1"/>
  <c r="Y1652" i="1"/>
  <c r="X1652" i="1"/>
  <c r="W1652" i="1"/>
  <c r="V1652" i="1"/>
  <c r="Z1651" i="1"/>
  <c r="Y1651" i="1"/>
  <c r="X1651" i="1"/>
  <c r="W1651" i="1"/>
  <c r="V1651" i="1"/>
  <c r="Z1650" i="1"/>
  <c r="Y1650" i="1"/>
  <c r="X1650" i="1"/>
  <c r="W1650" i="1"/>
  <c r="V1650" i="1"/>
  <c r="Z1649" i="1"/>
  <c r="Y1649" i="1"/>
  <c r="X1649" i="1"/>
  <c r="W1649" i="1"/>
  <c r="V1649" i="1"/>
  <c r="Z1648" i="1"/>
  <c r="Y1648" i="1"/>
  <c r="X1648" i="1"/>
  <c r="W1648" i="1"/>
  <c r="V1648" i="1"/>
  <c r="Z1647" i="1"/>
  <c r="Y1647" i="1"/>
  <c r="X1647" i="1"/>
  <c r="W1647" i="1"/>
  <c r="V1647" i="1"/>
  <c r="Z1646" i="1"/>
  <c r="Y1646" i="1"/>
  <c r="X1646" i="1"/>
  <c r="W1646" i="1"/>
  <c r="V1646" i="1"/>
  <c r="Z1645" i="1"/>
  <c r="Y1645" i="1"/>
  <c r="X1645" i="1"/>
  <c r="W1645" i="1"/>
  <c r="V1645" i="1"/>
  <c r="Z1644" i="1"/>
  <c r="Y1644" i="1"/>
  <c r="X1644" i="1"/>
  <c r="W1644" i="1"/>
  <c r="V1644" i="1"/>
  <c r="Z1643" i="1"/>
  <c r="Y1643" i="1"/>
  <c r="X1643" i="1"/>
  <c r="W1643" i="1"/>
  <c r="V1643" i="1"/>
  <c r="Z1642" i="1"/>
  <c r="Y1642" i="1"/>
  <c r="X1642" i="1"/>
  <c r="W1642" i="1"/>
  <c r="V1642" i="1"/>
  <c r="Z1641" i="1"/>
  <c r="Y1641" i="1"/>
  <c r="X1641" i="1"/>
  <c r="W1641" i="1"/>
  <c r="V1641" i="1"/>
  <c r="Z1640" i="1"/>
  <c r="Y1640" i="1"/>
  <c r="X1640" i="1"/>
  <c r="W1640" i="1"/>
  <c r="V1640" i="1"/>
  <c r="Z1639" i="1"/>
  <c r="Y1639" i="1"/>
  <c r="X1639" i="1"/>
  <c r="W1639" i="1"/>
  <c r="V1639" i="1"/>
  <c r="Z1638" i="1"/>
  <c r="Y1638" i="1"/>
  <c r="X1638" i="1"/>
  <c r="W1638" i="1"/>
  <c r="V1638" i="1"/>
  <c r="Z1637" i="1"/>
  <c r="Y1637" i="1"/>
  <c r="X1637" i="1"/>
  <c r="W1637" i="1"/>
  <c r="V1637" i="1"/>
  <c r="Z1636" i="1"/>
  <c r="Y1636" i="1"/>
  <c r="X1636" i="1"/>
  <c r="W1636" i="1"/>
  <c r="V1636" i="1"/>
  <c r="Z1635" i="1"/>
  <c r="Y1635" i="1"/>
  <c r="X1635" i="1"/>
  <c r="W1635" i="1"/>
  <c r="V1635" i="1"/>
  <c r="Z1634" i="1"/>
  <c r="Y1634" i="1"/>
  <c r="X1634" i="1"/>
  <c r="W1634" i="1"/>
  <c r="V1634" i="1"/>
  <c r="Z1633" i="1"/>
  <c r="Y1633" i="1"/>
  <c r="X1633" i="1"/>
  <c r="W1633" i="1"/>
  <c r="V1633" i="1"/>
  <c r="Z1632" i="1"/>
  <c r="Y1632" i="1"/>
  <c r="X1632" i="1"/>
  <c r="W1632" i="1"/>
  <c r="V1632" i="1"/>
  <c r="Z1631" i="1"/>
  <c r="Y1631" i="1"/>
  <c r="X1631" i="1"/>
  <c r="W1631" i="1"/>
  <c r="V1631" i="1"/>
  <c r="Z1630" i="1"/>
  <c r="Y1630" i="1"/>
  <c r="X1630" i="1"/>
  <c r="W1630" i="1"/>
  <c r="V1630" i="1"/>
  <c r="Z1629" i="1"/>
  <c r="Y1629" i="1"/>
  <c r="X1629" i="1"/>
  <c r="W1629" i="1"/>
  <c r="V1629" i="1"/>
  <c r="Z1628" i="1"/>
  <c r="Y1628" i="1"/>
  <c r="X1628" i="1"/>
  <c r="W1628" i="1"/>
  <c r="V1628" i="1"/>
  <c r="Z1627" i="1"/>
  <c r="Y1627" i="1"/>
  <c r="X1627" i="1"/>
  <c r="W1627" i="1"/>
  <c r="V1627" i="1"/>
  <c r="Z1626" i="1"/>
  <c r="Y1626" i="1"/>
  <c r="X1626" i="1"/>
  <c r="W1626" i="1"/>
  <c r="V1626" i="1"/>
  <c r="Z1625" i="1"/>
  <c r="Y1625" i="1"/>
  <c r="X1625" i="1"/>
  <c r="W1625" i="1"/>
  <c r="V1625" i="1"/>
  <c r="Z1624" i="1"/>
  <c r="Y1624" i="1"/>
  <c r="X1624" i="1"/>
  <c r="W1624" i="1"/>
  <c r="V1624" i="1"/>
  <c r="Z1623" i="1"/>
  <c r="Y1623" i="1"/>
  <c r="X1623" i="1"/>
  <c r="W1623" i="1"/>
  <c r="V1623" i="1"/>
  <c r="Z1622" i="1"/>
  <c r="Y1622" i="1"/>
  <c r="X1622" i="1"/>
  <c r="W1622" i="1"/>
  <c r="V1622" i="1"/>
  <c r="Z1621" i="1"/>
  <c r="Y1621" i="1"/>
  <c r="X1621" i="1"/>
  <c r="W1621" i="1"/>
  <c r="V1621" i="1"/>
  <c r="Z1620" i="1"/>
  <c r="Y1620" i="1"/>
  <c r="X1620" i="1"/>
  <c r="W1620" i="1"/>
  <c r="V1620" i="1"/>
  <c r="Z1619" i="1"/>
  <c r="Y1619" i="1"/>
  <c r="X1619" i="1"/>
  <c r="W1619" i="1"/>
  <c r="V1619" i="1"/>
  <c r="Z1618" i="1"/>
  <c r="Y1618" i="1"/>
  <c r="X1618" i="1"/>
  <c r="W1618" i="1"/>
  <c r="V1618" i="1"/>
  <c r="Z1617" i="1"/>
  <c r="Y1617" i="1"/>
  <c r="X1617" i="1"/>
  <c r="W1617" i="1"/>
  <c r="V1617" i="1"/>
  <c r="Z1616" i="1"/>
  <c r="Y1616" i="1"/>
  <c r="X1616" i="1"/>
  <c r="W1616" i="1"/>
  <c r="V1616" i="1"/>
  <c r="Z1615" i="1"/>
  <c r="Y1615" i="1"/>
  <c r="X1615" i="1"/>
  <c r="W1615" i="1"/>
  <c r="V1615" i="1"/>
  <c r="Z1614" i="1"/>
  <c r="Y1614" i="1"/>
  <c r="X1614" i="1"/>
  <c r="W1614" i="1"/>
  <c r="V1614" i="1"/>
  <c r="Z1613" i="1"/>
  <c r="Y1613" i="1"/>
  <c r="X1613" i="1"/>
  <c r="W1613" i="1"/>
  <c r="V1613" i="1"/>
  <c r="Z1612" i="1"/>
  <c r="Y1612" i="1"/>
  <c r="X1612" i="1"/>
  <c r="W1612" i="1"/>
  <c r="V1612" i="1"/>
  <c r="Z1611" i="1"/>
  <c r="Y1611" i="1"/>
  <c r="X1611" i="1"/>
  <c r="W1611" i="1"/>
  <c r="V1611" i="1"/>
  <c r="Z1610" i="1"/>
  <c r="Y1610" i="1"/>
  <c r="X1610" i="1"/>
  <c r="W1610" i="1"/>
  <c r="V1610" i="1"/>
  <c r="Z1609" i="1"/>
  <c r="Y1609" i="1"/>
  <c r="X1609" i="1"/>
  <c r="W1609" i="1"/>
  <c r="V1609" i="1"/>
  <c r="Z1608" i="1"/>
  <c r="Y1608" i="1"/>
  <c r="X1608" i="1"/>
  <c r="W1608" i="1"/>
  <c r="V1608" i="1"/>
  <c r="Z1607" i="1"/>
  <c r="Y1607" i="1"/>
  <c r="X1607" i="1"/>
  <c r="W1607" i="1"/>
  <c r="V1607" i="1"/>
  <c r="Z1606" i="1"/>
  <c r="Y1606" i="1"/>
  <c r="X1606" i="1"/>
  <c r="W1606" i="1"/>
  <c r="V1606" i="1"/>
  <c r="Z1605" i="1"/>
  <c r="Y1605" i="1"/>
  <c r="X1605" i="1"/>
  <c r="W1605" i="1"/>
  <c r="V1605" i="1"/>
  <c r="Z1604" i="1"/>
  <c r="Y1604" i="1"/>
  <c r="X1604" i="1"/>
  <c r="W1604" i="1"/>
  <c r="V1604" i="1"/>
  <c r="Z1603" i="1"/>
  <c r="Y1603" i="1"/>
  <c r="X1603" i="1"/>
  <c r="W1603" i="1"/>
  <c r="V1603" i="1"/>
  <c r="Z1602" i="1"/>
  <c r="Y1602" i="1"/>
  <c r="X1602" i="1"/>
  <c r="W1602" i="1"/>
  <c r="V1602" i="1"/>
  <c r="Z1601" i="1"/>
  <c r="Y1601" i="1"/>
  <c r="X1601" i="1"/>
  <c r="W1601" i="1"/>
  <c r="V1601" i="1"/>
  <c r="Z1600" i="1"/>
  <c r="Y1600" i="1"/>
  <c r="X1600" i="1"/>
  <c r="W1600" i="1"/>
  <c r="V1600" i="1"/>
  <c r="Z1599" i="1"/>
  <c r="Y1599" i="1"/>
  <c r="X1599" i="1"/>
  <c r="W1599" i="1"/>
  <c r="V1599" i="1"/>
  <c r="Z1598" i="1"/>
  <c r="Y1598" i="1"/>
  <c r="X1598" i="1"/>
  <c r="W1598" i="1"/>
  <c r="V1598" i="1"/>
  <c r="Z1597" i="1"/>
  <c r="Y1597" i="1"/>
  <c r="X1597" i="1"/>
  <c r="W1597" i="1"/>
  <c r="V1597" i="1"/>
  <c r="Z1596" i="1"/>
  <c r="Y1596" i="1"/>
  <c r="X1596" i="1"/>
  <c r="W1596" i="1"/>
  <c r="V1596" i="1"/>
  <c r="Z1595" i="1"/>
  <c r="Y1595" i="1"/>
  <c r="X1595" i="1"/>
  <c r="W1595" i="1"/>
  <c r="V1595" i="1"/>
  <c r="Z1594" i="1"/>
  <c r="Y1594" i="1"/>
  <c r="X1594" i="1"/>
  <c r="W1594" i="1"/>
  <c r="V1594" i="1"/>
  <c r="Z1593" i="1"/>
  <c r="Y1593" i="1"/>
  <c r="X1593" i="1"/>
  <c r="W1593" i="1"/>
  <c r="V1593" i="1"/>
  <c r="Z1592" i="1"/>
  <c r="Y1592" i="1"/>
  <c r="X1592" i="1"/>
  <c r="W1592" i="1"/>
  <c r="V1592" i="1"/>
  <c r="Z1591" i="1"/>
  <c r="Y1591" i="1"/>
  <c r="X1591" i="1"/>
  <c r="W1591" i="1"/>
  <c r="V1591" i="1"/>
  <c r="Z1590" i="1"/>
  <c r="Y1590" i="1"/>
  <c r="X1590" i="1"/>
  <c r="W1590" i="1"/>
  <c r="V1590" i="1"/>
  <c r="Z1589" i="1"/>
  <c r="Y1589" i="1"/>
  <c r="X1589" i="1"/>
  <c r="W1589" i="1"/>
  <c r="V1589" i="1"/>
  <c r="Z1588" i="1"/>
  <c r="Y1588" i="1"/>
  <c r="X1588" i="1"/>
  <c r="W1588" i="1"/>
  <c r="V1588" i="1"/>
  <c r="Z1587" i="1"/>
  <c r="Y1587" i="1"/>
  <c r="X1587" i="1"/>
  <c r="W1587" i="1"/>
  <c r="V1587" i="1"/>
  <c r="Z1586" i="1"/>
  <c r="Y1586" i="1"/>
  <c r="X1586" i="1"/>
  <c r="W1586" i="1"/>
  <c r="V1586" i="1"/>
  <c r="Y1585" i="1"/>
  <c r="Z1585" i="1" s="1"/>
  <c r="X1585" i="1"/>
  <c r="W1585" i="1"/>
  <c r="V1585" i="1"/>
  <c r="Z1584" i="1"/>
  <c r="Y1584" i="1"/>
  <c r="X1584" i="1"/>
  <c r="W1584" i="1"/>
  <c r="V1584" i="1"/>
  <c r="Y1583" i="1"/>
  <c r="Z1583" i="1" s="1"/>
  <c r="X1583" i="1"/>
  <c r="W1583" i="1"/>
  <c r="V1583" i="1"/>
  <c r="Z1582" i="1"/>
  <c r="Y1582" i="1"/>
  <c r="X1582" i="1"/>
  <c r="W1582" i="1"/>
  <c r="V1582" i="1"/>
  <c r="Z1581" i="1"/>
  <c r="Y1581" i="1"/>
  <c r="X1581" i="1"/>
  <c r="W1581" i="1"/>
  <c r="V1581" i="1"/>
  <c r="Z1580" i="1"/>
  <c r="Y1580" i="1"/>
  <c r="X1580" i="1"/>
  <c r="W1580" i="1"/>
  <c r="V1580" i="1"/>
  <c r="Z1579" i="1"/>
  <c r="Y1579" i="1"/>
  <c r="X1579" i="1"/>
  <c r="W1579" i="1"/>
  <c r="V1579" i="1"/>
  <c r="Z1578" i="1"/>
  <c r="Y1578" i="1"/>
  <c r="X1578" i="1"/>
  <c r="W1578" i="1"/>
  <c r="V1578" i="1"/>
  <c r="Y1577" i="1"/>
  <c r="Z1577" i="1" s="1"/>
  <c r="X1577" i="1"/>
  <c r="W1577" i="1"/>
  <c r="V1577" i="1"/>
  <c r="Z1576" i="1"/>
  <c r="Y1576" i="1"/>
  <c r="X1576" i="1"/>
  <c r="W1576" i="1"/>
  <c r="V1576" i="1"/>
  <c r="Y1575" i="1"/>
  <c r="Z1575" i="1" s="1"/>
  <c r="X1575" i="1"/>
  <c r="W1575" i="1"/>
  <c r="V1575" i="1"/>
  <c r="Z1574" i="1"/>
  <c r="Y1574" i="1"/>
  <c r="X1574" i="1"/>
  <c r="W1574" i="1"/>
  <c r="V1574" i="1"/>
  <c r="Z1573" i="1"/>
  <c r="Y1573" i="1"/>
  <c r="X1573" i="1"/>
  <c r="W1573" i="1"/>
  <c r="V1573" i="1"/>
  <c r="Z1572" i="1"/>
  <c r="Y1572" i="1"/>
  <c r="X1572" i="1"/>
  <c r="W1572" i="1"/>
  <c r="V1572" i="1"/>
  <c r="Z1571" i="1"/>
  <c r="Y1571" i="1"/>
  <c r="X1571" i="1"/>
  <c r="W1571" i="1"/>
  <c r="V1571" i="1"/>
  <c r="Z1570" i="1"/>
  <c r="Y1570" i="1"/>
  <c r="X1570" i="1"/>
  <c r="W1570" i="1"/>
  <c r="V1570" i="1"/>
  <c r="Y1569" i="1"/>
  <c r="Z1569" i="1" s="1"/>
  <c r="X1569" i="1"/>
  <c r="W1569" i="1"/>
  <c r="V1569" i="1"/>
  <c r="Z1568" i="1"/>
  <c r="Y1568" i="1"/>
  <c r="X1568" i="1"/>
  <c r="W1568" i="1"/>
  <c r="V1568" i="1"/>
  <c r="Y1567" i="1"/>
  <c r="Z1567" i="1" s="1"/>
  <c r="X1567" i="1"/>
  <c r="W1567" i="1"/>
  <c r="V1567" i="1"/>
  <c r="Z1566" i="1"/>
  <c r="Y1566" i="1"/>
  <c r="X1566" i="1"/>
  <c r="W1566" i="1"/>
  <c r="V1566" i="1"/>
  <c r="Z1565" i="1"/>
  <c r="Y1565" i="1"/>
  <c r="X1565" i="1"/>
  <c r="W1565" i="1"/>
  <c r="V1565" i="1"/>
  <c r="Z1564" i="1"/>
  <c r="Y1564" i="1"/>
  <c r="X1564" i="1"/>
  <c r="W1564" i="1"/>
  <c r="V1564" i="1"/>
  <c r="Z1563" i="1"/>
  <c r="Y1563" i="1"/>
  <c r="X1563" i="1"/>
  <c r="W1563" i="1"/>
  <c r="V1563" i="1"/>
  <c r="Z1562" i="1"/>
  <c r="Y1562" i="1"/>
  <c r="X1562" i="1"/>
  <c r="W1562" i="1"/>
  <c r="V1562" i="1"/>
  <c r="Y1561" i="1"/>
  <c r="Z1561" i="1" s="1"/>
  <c r="X1561" i="1"/>
  <c r="W1561" i="1"/>
  <c r="V1561" i="1"/>
  <c r="Z1560" i="1"/>
  <c r="Y1560" i="1"/>
  <c r="X1560" i="1"/>
  <c r="W1560" i="1"/>
  <c r="V1560" i="1"/>
  <c r="Y1559" i="1"/>
  <c r="Z1559" i="1" s="1"/>
  <c r="X1559" i="1"/>
  <c r="W1559" i="1"/>
  <c r="V1559" i="1"/>
  <c r="Z1558" i="1"/>
  <c r="Y1558" i="1"/>
  <c r="X1558" i="1"/>
  <c r="W1558" i="1"/>
  <c r="V1558" i="1"/>
  <c r="Z1557" i="1"/>
  <c r="Y1557" i="1"/>
  <c r="X1557" i="1"/>
  <c r="W1557" i="1"/>
  <c r="V1557" i="1"/>
  <c r="Z1556" i="1"/>
  <c r="Y1556" i="1"/>
  <c r="X1556" i="1"/>
  <c r="W1556" i="1"/>
  <c r="V1556" i="1"/>
  <c r="Z1555" i="1"/>
  <c r="Y1555" i="1"/>
  <c r="X1555" i="1"/>
  <c r="W1555" i="1"/>
  <c r="V1555" i="1"/>
  <c r="Z1554" i="1"/>
  <c r="Y1554" i="1"/>
  <c r="X1554" i="1"/>
  <c r="W1554" i="1"/>
  <c r="V1554" i="1"/>
  <c r="Y1553" i="1"/>
  <c r="Z1553" i="1" s="1"/>
  <c r="X1553" i="1"/>
  <c r="W1553" i="1"/>
  <c r="V1553" i="1"/>
  <c r="Z1552" i="1"/>
  <c r="Y1552" i="1"/>
  <c r="X1552" i="1"/>
  <c r="W1552" i="1"/>
  <c r="V1552" i="1"/>
  <c r="Y1551" i="1"/>
  <c r="Z1551" i="1" s="1"/>
  <c r="X1551" i="1"/>
  <c r="W1551" i="1"/>
  <c r="V1551" i="1"/>
  <c r="Z1550" i="1"/>
  <c r="Y1550" i="1"/>
  <c r="X1550" i="1"/>
  <c r="W1550" i="1"/>
  <c r="V1550" i="1"/>
  <c r="Z1549" i="1"/>
  <c r="Y1549" i="1"/>
  <c r="X1549" i="1"/>
  <c r="W1549" i="1"/>
  <c r="V1549" i="1"/>
  <c r="Z1548" i="1"/>
  <c r="Y1548" i="1"/>
  <c r="X1548" i="1"/>
  <c r="W1548" i="1"/>
  <c r="V1548" i="1"/>
  <c r="Z1547" i="1"/>
  <c r="Y1547" i="1"/>
  <c r="X1547" i="1"/>
  <c r="W1547" i="1"/>
  <c r="V1547" i="1"/>
  <c r="Z1546" i="1"/>
  <c r="Y1546" i="1"/>
  <c r="X1546" i="1"/>
  <c r="W1546" i="1"/>
  <c r="V1546" i="1"/>
  <c r="Y1545" i="1"/>
  <c r="Z1545" i="1" s="1"/>
  <c r="X1545" i="1"/>
  <c r="W1545" i="1"/>
  <c r="V1545" i="1"/>
  <c r="Z1544" i="1"/>
  <c r="Y1544" i="1"/>
  <c r="X1544" i="1"/>
  <c r="W1544" i="1"/>
  <c r="V1544" i="1"/>
  <c r="Y1543" i="1"/>
  <c r="Z1543" i="1" s="1"/>
  <c r="X1543" i="1"/>
  <c r="W1543" i="1"/>
  <c r="V1543" i="1"/>
  <c r="Z1542" i="1"/>
  <c r="Y1542" i="1"/>
  <c r="X1542" i="1"/>
  <c r="W1542" i="1"/>
  <c r="V1542" i="1"/>
  <c r="Z1541" i="1"/>
  <c r="Y1541" i="1"/>
  <c r="X1541" i="1"/>
  <c r="W1541" i="1"/>
  <c r="V1541" i="1"/>
  <c r="Z1540" i="1"/>
  <c r="Y1540" i="1"/>
  <c r="X1540" i="1"/>
  <c r="W1540" i="1"/>
  <c r="V1540" i="1"/>
  <c r="Z1539" i="1"/>
  <c r="Y1539" i="1"/>
  <c r="X1539" i="1"/>
  <c r="W1539" i="1"/>
  <c r="V1539" i="1"/>
  <c r="Z1538" i="1"/>
  <c r="Y1538" i="1"/>
  <c r="X1538" i="1"/>
  <c r="W1538" i="1"/>
  <c r="V1538" i="1"/>
  <c r="Y1537" i="1"/>
  <c r="Z1537" i="1" s="1"/>
  <c r="X1537" i="1"/>
  <c r="W1537" i="1"/>
  <c r="V1537" i="1"/>
  <c r="Z1536" i="1"/>
  <c r="Y1536" i="1"/>
  <c r="X1536" i="1"/>
  <c r="W1536" i="1"/>
  <c r="V1536" i="1"/>
  <c r="Y1535" i="1"/>
  <c r="Z1535" i="1" s="1"/>
  <c r="X1535" i="1"/>
  <c r="W1535" i="1"/>
  <c r="V1535" i="1"/>
  <c r="Z1534" i="1"/>
  <c r="Y1534" i="1"/>
  <c r="X1534" i="1"/>
  <c r="W1534" i="1"/>
  <c r="V1534" i="1"/>
  <c r="Y1533" i="1"/>
  <c r="Z1533" i="1" s="1"/>
  <c r="X1533" i="1"/>
  <c r="W1533" i="1"/>
  <c r="V1533" i="1"/>
  <c r="Z1532" i="1"/>
  <c r="Y1532" i="1"/>
  <c r="X1532" i="1"/>
  <c r="W1532" i="1"/>
  <c r="V1532" i="1"/>
  <c r="Y1531" i="1"/>
  <c r="Z1531" i="1" s="1"/>
  <c r="X1531" i="1"/>
  <c r="W1531" i="1"/>
  <c r="V1531" i="1"/>
  <c r="Z1530" i="1"/>
  <c r="Y1530" i="1"/>
  <c r="X1530" i="1"/>
  <c r="W1530" i="1"/>
  <c r="V1530" i="1"/>
  <c r="Y1529" i="1"/>
  <c r="Z1529" i="1" s="1"/>
  <c r="X1529" i="1"/>
  <c r="W1529" i="1"/>
  <c r="V1529" i="1"/>
  <c r="Z1528" i="1"/>
  <c r="Y1528" i="1"/>
  <c r="X1528" i="1"/>
  <c r="W1528" i="1"/>
  <c r="V1528" i="1"/>
  <c r="Y1527" i="1"/>
  <c r="Z1527" i="1" s="1"/>
  <c r="X1527" i="1"/>
  <c r="W1527" i="1"/>
  <c r="V1527" i="1"/>
  <c r="Z1526" i="1"/>
  <c r="Y1526" i="1"/>
  <c r="X1526" i="1"/>
  <c r="W1526" i="1"/>
  <c r="V1526" i="1"/>
  <c r="Y1525" i="1"/>
  <c r="Z1525" i="1" s="1"/>
  <c r="X1525" i="1"/>
  <c r="W1525" i="1"/>
  <c r="V1525" i="1"/>
  <c r="Z1524" i="1"/>
  <c r="Y1524" i="1"/>
  <c r="X1524" i="1"/>
  <c r="W1524" i="1"/>
  <c r="V1524" i="1"/>
  <c r="Y1523" i="1"/>
  <c r="Z1523" i="1" s="1"/>
  <c r="X1523" i="1"/>
  <c r="W1523" i="1"/>
  <c r="V1523" i="1"/>
  <c r="Z1522" i="1"/>
  <c r="Y1522" i="1"/>
  <c r="X1522" i="1"/>
  <c r="W1522" i="1"/>
  <c r="V1522" i="1"/>
  <c r="Y1521" i="1"/>
  <c r="Z1521" i="1" s="1"/>
  <c r="X1521" i="1"/>
  <c r="W1521" i="1"/>
  <c r="V1521" i="1"/>
  <c r="Z1520" i="1"/>
  <c r="Y1520" i="1"/>
  <c r="X1520" i="1"/>
  <c r="W1520" i="1"/>
  <c r="V1520" i="1"/>
  <c r="Y1519" i="1"/>
  <c r="Z1519" i="1" s="1"/>
  <c r="X1519" i="1"/>
  <c r="W1519" i="1"/>
  <c r="V1519" i="1"/>
  <c r="Z1518" i="1"/>
  <c r="Y1518" i="1"/>
  <c r="X1518" i="1"/>
  <c r="W1518" i="1"/>
  <c r="V1518" i="1"/>
  <c r="Y1517" i="1"/>
  <c r="Z1517" i="1" s="1"/>
  <c r="X1517" i="1"/>
  <c r="W1517" i="1"/>
  <c r="V1517" i="1"/>
  <c r="Z1516" i="1"/>
  <c r="Y1516" i="1"/>
  <c r="X1516" i="1"/>
  <c r="W1516" i="1"/>
  <c r="V1516" i="1"/>
  <c r="Y1515" i="1"/>
  <c r="Z1515" i="1" s="1"/>
  <c r="X1515" i="1"/>
  <c r="W1515" i="1"/>
  <c r="V1515" i="1"/>
  <c r="Z1514" i="1"/>
  <c r="Y1514" i="1"/>
  <c r="X1514" i="1"/>
  <c r="W1514" i="1"/>
  <c r="V1514" i="1"/>
  <c r="Y1513" i="1"/>
  <c r="Z1513" i="1" s="1"/>
  <c r="X1513" i="1"/>
  <c r="W1513" i="1"/>
  <c r="V1513" i="1"/>
  <c r="Z1512" i="1"/>
  <c r="Y1512" i="1"/>
  <c r="X1512" i="1"/>
  <c r="W1512" i="1"/>
  <c r="V1512" i="1"/>
  <c r="Y1511" i="1"/>
  <c r="Z1511" i="1" s="1"/>
  <c r="X1511" i="1"/>
  <c r="W1511" i="1"/>
  <c r="V1511" i="1"/>
  <c r="Z1510" i="1"/>
  <c r="Y1510" i="1"/>
  <c r="X1510" i="1"/>
  <c r="W1510" i="1"/>
  <c r="V1510" i="1"/>
  <c r="Y1509" i="1"/>
  <c r="Z1509" i="1" s="1"/>
  <c r="X1509" i="1"/>
  <c r="W1509" i="1"/>
  <c r="V1509" i="1"/>
  <c r="Z1508" i="1"/>
  <c r="Y1508" i="1"/>
  <c r="X1508" i="1"/>
  <c r="W1508" i="1"/>
  <c r="V1508" i="1"/>
  <c r="Y1507" i="1"/>
  <c r="Z1507" i="1" s="1"/>
  <c r="X1507" i="1"/>
  <c r="W1507" i="1"/>
  <c r="V1507" i="1"/>
  <c r="Z1506" i="1"/>
  <c r="Y1506" i="1"/>
  <c r="X1506" i="1"/>
  <c r="W1506" i="1"/>
  <c r="V1506" i="1"/>
  <c r="Y1505" i="1"/>
  <c r="Z1505" i="1" s="1"/>
  <c r="X1505" i="1"/>
  <c r="W1505" i="1"/>
  <c r="V1505" i="1"/>
  <c r="Z1504" i="1"/>
  <c r="Y1504" i="1"/>
  <c r="X1504" i="1"/>
  <c r="W1504" i="1"/>
  <c r="V1504" i="1"/>
  <c r="Y1503" i="1"/>
  <c r="Z1503" i="1" s="1"/>
  <c r="X1503" i="1"/>
  <c r="W1503" i="1"/>
  <c r="V1503" i="1"/>
  <c r="Z1502" i="1"/>
  <c r="Y1502" i="1"/>
  <c r="X1502" i="1"/>
  <c r="W1502" i="1"/>
  <c r="V1502" i="1"/>
  <c r="Y1501" i="1"/>
  <c r="Z1501" i="1" s="1"/>
  <c r="X1501" i="1"/>
  <c r="W1501" i="1"/>
  <c r="V1501" i="1"/>
  <c r="Z1500" i="1"/>
  <c r="Y1500" i="1"/>
  <c r="X1500" i="1"/>
  <c r="W1500" i="1"/>
  <c r="V1500" i="1"/>
  <c r="Y1499" i="1"/>
  <c r="Z1499" i="1" s="1"/>
  <c r="X1499" i="1"/>
  <c r="W1499" i="1"/>
  <c r="V1499" i="1"/>
  <c r="Z1498" i="1"/>
  <c r="Y1498" i="1"/>
  <c r="X1498" i="1"/>
  <c r="W1498" i="1"/>
  <c r="V1498" i="1"/>
  <c r="Y1497" i="1"/>
  <c r="Z1497" i="1" s="1"/>
  <c r="X1497" i="1"/>
  <c r="W1497" i="1"/>
  <c r="V1497" i="1"/>
  <c r="Z1496" i="1"/>
  <c r="Y1496" i="1"/>
  <c r="X1496" i="1"/>
  <c r="W1496" i="1"/>
  <c r="V1496" i="1"/>
  <c r="AA1495" i="1"/>
  <c r="Z1495" i="1"/>
  <c r="Y1495" i="1"/>
  <c r="X1495" i="1"/>
  <c r="W1495" i="1"/>
  <c r="V1495" i="1"/>
  <c r="AA1494" i="1"/>
  <c r="Y1494" i="1"/>
  <c r="Z1494" i="1" s="1"/>
  <c r="X1494" i="1"/>
  <c r="W1494" i="1"/>
  <c r="V1494" i="1"/>
  <c r="AA1493" i="1"/>
  <c r="Y1493" i="1"/>
  <c r="Z1493" i="1" s="1"/>
  <c r="X1493" i="1"/>
  <c r="W1493" i="1"/>
  <c r="V1493" i="1"/>
  <c r="AA1492" i="1"/>
  <c r="Z1492" i="1"/>
  <c r="Y1492" i="1"/>
  <c r="X1492" i="1"/>
  <c r="W1492" i="1"/>
  <c r="V1492" i="1"/>
  <c r="AA1491" i="1"/>
  <c r="Z1491" i="1"/>
  <c r="Y1491" i="1"/>
  <c r="X1491" i="1"/>
  <c r="W1491" i="1"/>
  <c r="V1491" i="1"/>
  <c r="AA1490" i="1"/>
  <c r="Y1490" i="1"/>
  <c r="Z1490" i="1" s="1"/>
  <c r="X1490" i="1"/>
  <c r="W1490" i="1"/>
  <c r="V1490" i="1"/>
  <c r="AA1489" i="1"/>
  <c r="Y1489" i="1"/>
  <c r="Z1489" i="1" s="1"/>
  <c r="X1489" i="1"/>
  <c r="W1489" i="1"/>
  <c r="V1489" i="1"/>
  <c r="AA1488" i="1"/>
  <c r="Z1488" i="1"/>
  <c r="Y1488" i="1"/>
  <c r="X1488" i="1"/>
  <c r="W1488" i="1"/>
  <c r="V1488" i="1"/>
  <c r="AA1487" i="1"/>
  <c r="Z1487" i="1"/>
  <c r="Y1487" i="1"/>
  <c r="X1487" i="1"/>
  <c r="W1487" i="1"/>
  <c r="V1487" i="1"/>
  <c r="AA1486" i="1"/>
  <c r="Y1486" i="1"/>
  <c r="Z1486" i="1" s="1"/>
  <c r="X1486" i="1"/>
  <c r="W1486" i="1"/>
  <c r="V1486" i="1"/>
  <c r="AA1485" i="1"/>
  <c r="Y1485" i="1"/>
  <c r="Z1485" i="1" s="1"/>
  <c r="X1485" i="1"/>
  <c r="W1485" i="1"/>
  <c r="V1485" i="1"/>
  <c r="AA1484" i="1"/>
  <c r="Z1484" i="1"/>
  <c r="Y1484" i="1"/>
  <c r="X1484" i="1"/>
  <c r="W1484" i="1"/>
  <c r="V1484" i="1"/>
  <c r="AA1483" i="1"/>
  <c r="Z1483" i="1"/>
  <c r="Y1483" i="1"/>
  <c r="X1483" i="1"/>
  <c r="W1483" i="1"/>
  <c r="V1483" i="1"/>
  <c r="AA1482" i="1"/>
  <c r="Y1482" i="1"/>
  <c r="Z1482" i="1" s="1"/>
  <c r="X1482" i="1"/>
  <c r="W1482" i="1"/>
  <c r="V1482" i="1"/>
  <c r="AA1481" i="1"/>
  <c r="Y1481" i="1"/>
  <c r="Z1481" i="1" s="1"/>
  <c r="X1481" i="1"/>
  <c r="W1481" i="1"/>
  <c r="V1481" i="1"/>
  <c r="AA1480" i="1"/>
  <c r="Z1480" i="1"/>
  <c r="Y1480" i="1"/>
  <c r="X1480" i="1"/>
  <c r="W1480" i="1"/>
  <c r="V1480" i="1"/>
  <c r="AA1479" i="1"/>
  <c r="Z1479" i="1"/>
  <c r="Y1479" i="1"/>
  <c r="X1479" i="1"/>
  <c r="W1479" i="1"/>
  <c r="V1479" i="1"/>
  <c r="AA1478" i="1"/>
  <c r="Y1478" i="1"/>
  <c r="Z1478" i="1" s="1"/>
  <c r="X1478" i="1"/>
  <c r="W1478" i="1"/>
  <c r="V1478" i="1"/>
  <c r="AA1477" i="1"/>
  <c r="Y1477" i="1"/>
  <c r="Z1477" i="1" s="1"/>
  <c r="X1477" i="1"/>
  <c r="W1477" i="1"/>
  <c r="V1477" i="1"/>
  <c r="AA1476" i="1"/>
  <c r="Z1476" i="1"/>
  <c r="Y1476" i="1"/>
  <c r="X1476" i="1"/>
  <c r="W1476" i="1"/>
  <c r="V1476" i="1"/>
  <c r="AA1475" i="1"/>
  <c r="Z1475" i="1"/>
  <c r="Y1475" i="1"/>
  <c r="X1475" i="1"/>
  <c r="W1475" i="1"/>
  <c r="V1475" i="1"/>
  <c r="AA1474" i="1"/>
  <c r="Y1474" i="1"/>
  <c r="Z1474" i="1" s="1"/>
  <c r="X1474" i="1"/>
  <c r="W1474" i="1"/>
  <c r="V1474" i="1"/>
  <c r="AA1473" i="1"/>
  <c r="Y1473" i="1"/>
  <c r="Z1473" i="1" s="1"/>
  <c r="X1473" i="1"/>
  <c r="W1473" i="1"/>
  <c r="V1473" i="1"/>
  <c r="AA1472" i="1"/>
  <c r="Z1472" i="1"/>
  <c r="Y1472" i="1"/>
  <c r="X1472" i="1"/>
  <c r="W1472" i="1"/>
  <c r="V1472" i="1"/>
  <c r="AA1471" i="1"/>
  <c r="Z1471" i="1"/>
  <c r="Y1471" i="1"/>
  <c r="X1471" i="1"/>
  <c r="W1471" i="1"/>
  <c r="V1471" i="1"/>
  <c r="AA1470" i="1"/>
  <c r="Y1470" i="1"/>
  <c r="Z1470" i="1" s="1"/>
  <c r="X1470" i="1"/>
  <c r="W1470" i="1"/>
  <c r="V1470" i="1"/>
  <c r="AA1469" i="1"/>
  <c r="Y1469" i="1"/>
  <c r="Z1469" i="1" s="1"/>
  <c r="X1469" i="1"/>
  <c r="W1469" i="1"/>
  <c r="V1469" i="1"/>
  <c r="AA1468" i="1"/>
  <c r="Z1468" i="1"/>
  <c r="Y1468" i="1"/>
  <c r="X1468" i="1"/>
  <c r="W1468" i="1"/>
  <c r="V1468" i="1"/>
  <c r="AA1467" i="1"/>
  <c r="Z1467" i="1"/>
  <c r="Y1467" i="1"/>
  <c r="X1467" i="1"/>
  <c r="W1467" i="1"/>
  <c r="V1467" i="1"/>
  <c r="AA1466" i="1"/>
  <c r="Y1466" i="1"/>
  <c r="Z1466" i="1" s="1"/>
  <c r="X1466" i="1"/>
  <c r="W1466" i="1"/>
  <c r="V1466" i="1"/>
  <c r="AA1465" i="1"/>
  <c r="Y1465" i="1"/>
  <c r="Z1465" i="1" s="1"/>
  <c r="X1465" i="1"/>
  <c r="W1465" i="1"/>
  <c r="V1465" i="1"/>
  <c r="AA1464" i="1"/>
  <c r="Z1464" i="1"/>
  <c r="Y1464" i="1"/>
  <c r="X1464" i="1"/>
  <c r="W1464" i="1"/>
  <c r="V1464" i="1"/>
  <c r="AA1463" i="1"/>
  <c r="Z1463" i="1"/>
  <c r="Y1463" i="1"/>
  <c r="X1463" i="1"/>
  <c r="W1463" i="1"/>
  <c r="V1463" i="1"/>
  <c r="AA1462" i="1"/>
  <c r="Y1462" i="1"/>
  <c r="Z1462" i="1" s="1"/>
  <c r="X1462" i="1"/>
  <c r="W1462" i="1"/>
  <c r="V1462" i="1"/>
  <c r="AA1461" i="1"/>
  <c r="Y1461" i="1"/>
  <c r="Z1461" i="1" s="1"/>
  <c r="X1461" i="1"/>
  <c r="W1461" i="1"/>
  <c r="V1461" i="1"/>
  <c r="AA1460" i="1"/>
  <c r="Z1460" i="1"/>
  <c r="Y1460" i="1"/>
  <c r="X1460" i="1"/>
  <c r="W1460" i="1"/>
  <c r="V1460" i="1"/>
  <c r="AA1459" i="1"/>
  <c r="Z1459" i="1"/>
  <c r="Y1459" i="1"/>
  <c r="X1459" i="1"/>
  <c r="W1459" i="1"/>
  <c r="V1459" i="1"/>
  <c r="AA1458" i="1"/>
  <c r="Y1458" i="1"/>
  <c r="Z1458" i="1" s="1"/>
  <c r="X1458" i="1"/>
  <c r="W1458" i="1"/>
  <c r="V1458" i="1"/>
  <c r="AA1457" i="1"/>
  <c r="Y1457" i="1"/>
  <c r="Z1457" i="1" s="1"/>
  <c r="X1457" i="1"/>
  <c r="W1457" i="1"/>
  <c r="V1457" i="1"/>
  <c r="AA1456" i="1"/>
  <c r="Z1456" i="1"/>
  <c r="Y1456" i="1"/>
  <c r="X1456" i="1"/>
  <c r="W1456" i="1"/>
  <c r="V1456" i="1"/>
  <c r="AA1455" i="1"/>
  <c r="Z1455" i="1"/>
  <c r="Y1455" i="1"/>
  <c r="X1455" i="1"/>
  <c r="W1455" i="1"/>
  <c r="V1455" i="1"/>
  <c r="AA1454" i="1"/>
  <c r="Y1454" i="1"/>
  <c r="Z1454" i="1" s="1"/>
  <c r="X1454" i="1"/>
  <c r="W1454" i="1"/>
  <c r="V1454" i="1"/>
  <c r="AA1453" i="1"/>
  <c r="Y1453" i="1"/>
  <c r="Z1453" i="1" s="1"/>
  <c r="X1453" i="1"/>
  <c r="W1453" i="1"/>
  <c r="V1453" i="1"/>
  <c r="AA1452" i="1"/>
  <c r="Z1452" i="1"/>
  <c r="Y1452" i="1"/>
  <c r="X1452" i="1"/>
  <c r="W1452" i="1"/>
  <c r="V1452" i="1"/>
  <c r="AA1451" i="1"/>
  <c r="Z1451" i="1"/>
  <c r="Y1451" i="1"/>
  <c r="X1451" i="1"/>
  <c r="W1451" i="1"/>
  <c r="V1451" i="1"/>
  <c r="AA1450" i="1"/>
  <c r="Y1450" i="1"/>
  <c r="Z1450" i="1" s="1"/>
  <c r="X1450" i="1"/>
  <c r="W1450" i="1"/>
  <c r="V1450" i="1"/>
  <c r="AA1449" i="1"/>
  <c r="Y1449" i="1"/>
  <c r="Z1449" i="1" s="1"/>
  <c r="X1449" i="1"/>
  <c r="W1449" i="1"/>
  <c r="V1449" i="1"/>
  <c r="AA1448" i="1"/>
  <c r="Z1448" i="1"/>
  <c r="Y1448" i="1"/>
  <c r="X1448" i="1"/>
  <c r="W1448" i="1"/>
  <c r="V1448" i="1"/>
  <c r="AA1447" i="1"/>
  <c r="Z1447" i="1"/>
  <c r="Y1447" i="1"/>
  <c r="X1447" i="1"/>
  <c r="W1447" i="1"/>
  <c r="V1447" i="1"/>
  <c r="AA1446" i="1"/>
  <c r="Y1446" i="1"/>
  <c r="Z1446" i="1" s="1"/>
  <c r="X1446" i="1"/>
  <c r="W1446" i="1"/>
  <c r="V1446" i="1"/>
  <c r="AA1445" i="1"/>
  <c r="Y1445" i="1"/>
  <c r="Z1445" i="1" s="1"/>
  <c r="X1445" i="1"/>
  <c r="W1445" i="1"/>
  <c r="V1445" i="1"/>
  <c r="AA1444" i="1"/>
  <c r="Z1444" i="1"/>
  <c r="Y1444" i="1"/>
  <c r="X1444" i="1"/>
  <c r="W1444" i="1"/>
  <c r="V1444" i="1"/>
  <c r="AA1443" i="1"/>
  <c r="Z1443" i="1"/>
  <c r="Y1443" i="1"/>
  <c r="X1443" i="1"/>
  <c r="W1443" i="1"/>
  <c r="V1443" i="1"/>
  <c r="AA1442" i="1"/>
  <c r="Y1442" i="1"/>
  <c r="Z1442" i="1" s="1"/>
  <c r="X1442" i="1"/>
  <c r="W1442" i="1"/>
  <c r="V1442" i="1"/>
  <c r="AA1441" i="1"/>
  <c r="Y1441" i="1"/>
  <c r="Z1441" i="1" s="1"/>
  <c r="X1441" i="1"/>
  <c r="W1441" i="1"/>
  <c r="V1441" i="1"/>
  <c r="AA1440" i="1"/>
  <c r="Z1440" i="1"/>
  <c r="Y1440" i="1"/>
  <c r="X1440" i="1"/>
  <c r="W1440" i="1"/>
  <c r="V1440" i="1"/>
  <c r="AA1439" i="1"/>
  <c r="Z1439" i="1"/>
  <c r="Y1439" i="1"/>
  <c r="X1439" i="1"/>
  <c r="W1439" i="1"/>
  <c r="V1439" i="1"/>
  <c r="AA1438" i="1"/>
  <c r="Y1438" i="1"/>
  <c r="Z1438" i="1" s="1"/>
  <c r="X1438" i="1"/>
  <c r="W1438" i="1"/>
  <c r="V1438" i="1"/>
  <c r="AA1437" i="1"/>
  <c r="Y1437" i="1"/>
  <c r="Z1437" i="1" s="1"/>
  <c r="X1437" i="1"/>
  <c r="W1437" i="1"/>
  <c r="V1437" i="1"/>
  <c r="AA1436" i="1"/>
  <c r="Z1436" i="1"/>
  <c r="Y1436" i="1"/>
  <c r="X1436" i="1"/>
  <c r="W1436" i="1"/>
  <c r="V1436" i="1"/>
  <c r="AA1435" i="1"/>
  <c r="Z1435" i="1"/>
  <c r="Y1435" i="1"/>
  <c r="X1435" i="1"/>
  <c r="W1435" i="1"/>
  <c r="V1435" i="1"/>
  <c r="AA1434" i="1"/>
  <c r="Y1434" i="1"/>
  <c r="Z1434" i="1" s="1"/>
  <c r="X1434" i="1"/>
  <c r="W1434" i="1"/>
  <c r="V1434" i="1"/>
  <c r="AA1433" i="1"/>
  <c r="Y1433" i="1"/>
  <c r="Z1433" i="1" s="1"/>
  <c r="X1433" i="1"/>
  <c r="W1433" i="1"/>
  <c r="V1433" i="1"/>
  <c r="AA1432" i="1"/>
  <c r="Z1432" i="1"/>
  <c r="Y1432" i="1"/>
  <c r="X1432" i="1"/>
  <c r="W1432" i="1"/>
  <c r="V1432" i="1"/>
  <c r="AA1431" i="1"/>
  <c r="Z1431" i="1"/>
  <c r="Y1431" i="1"/>
  <c r="X1431" i="1"/>
  <c r="W1431" i="1"/>
  <c r="V1431" i="1"/>
  <c r="AA1430" i="1"/>
  <c r="Y1430" i="1"/>
  <c r="Z1430" i="1" s="1"/>
  <c r="X1430" i="1"/>
  <c r="W1430" i="1"/>
  <c r="V1430" i="1"/>
  <c r="AA1429" i="1"/>
  <c r="Y1429" i="1"/>
  <c r="Z1429" i="1" s="1"/>
  <c r="X1429" i="1"/>
  <c r="W1429" i="1"/>
  <c r="V1429" i="1"/>
  <c r="AA1428" i="1"/>
  <c r="Z1428" i="1"/>
  <c r="Y1428" i="1"/>
  <c r="X1428" i="1"/>
  <c r="W1428" i="1"/>
  <c r="V1428" i="1"/>
  <c r="AA1427" i="1"/>
  <c r="Z1427" i="1"/>
  <c r="Y1427" i="1"/>
  <c r="X1427" i="1"/>
  <c r="W1427" i="1"/>
  <c r="V1427" i="1"/>
  <c r="AA1426" i="1"/>
  <c r="Y1426" i="1"/>
  <c r="Z1426" i="1" s="1"/>
  <c r="X1426" i="1"/>
  <c r="W1426" i="1"/>
  <c r="V1426" i="1"/>
  <c r="AA1425" i="1"/>
  <c r="Y1425" i="1"/>
  <c r="Z1425" i="1" s="1"/>
  <c r="X1425" i="1"/>
  <c r="W1425" i="1"/>
  <c r="V1425" i="1"/>
  <c r="AA1424" i="1"/>
  <c r="Z1424" i="1"/>
  <c r="Y1424" i="1"/>
  <c r="X1424" i="1"/>
  <c r="W1424" i="1"/>
  <c r="V1424" i="1"/>
  <c r="AA1423" i="1"/>
  <c r="Z1423" i="1"/>
  <c r="Y1423" i="1"/>
  <c r="X1423" i="1"/>
  <c r="W1423" i="1"/>
  <c r="V1423" i="1"/>
  <c r="AA1422" i="1"/>
  <c r="Y1422" i="1"/>
  <c r="Z1422" i="1" s="1"/>
  <c r="X1422" i="1"/>
  <c r="W1422" i="1"/>
  <c r="V1422" i="1"/>
  <c r="AA1421" i="1"/>
  <c r="Y1421" i="1"/>
  <c r="Z1421" i="1" s="1"/>
  <c r="X1421" i="1"/>
  <c r="W1421" i="1"/>
  <c r="V1421" i="1"/>
  <c r="AA1420" i="1"/>
  <c r="Z1420" i="1"/>
  <c r="Y1420" i="1"/>
  <c r="X1420" i="1"/>
  <c r="W1420" i="1"/>
  <c r="V1420" i="1"/>
  <c r="AA1419" i="1"/>
  <c r="Z1419" i="1"/>
  <c r="Y1419" i="1"/>
  <c r="X1419" i="1"/>
  <c r="W1419" i="1"/>
  <c r="V1419" i="1"/>
  <c r="AA1418" i="1"/>
  <c r="Y1418" i="1"/>
  <c r="Z1418" i="1" s="1"/>
  <c r="X1418" i="1"/>
  <c r="W1418" i="1"/>
  <c r="V1418" i="1"/>
  <c r="AA1417" i="1"/>
  <c r="Y1417" i="1"/>
  <c r="Z1417" i="1" s="1"/>
  <c r="X1417" i="1"/>
  <c r="W1417" i="1"/>
  <c r="V1417" i="1"/>
  <c r="AA1416" i="1"/>
  <c r="Z1416" i="1"/>
  <c r="Y1416" i="1"/>
  <c r="X1416" i="1"/>
  <c r="W1416" i="1"/>
  <c r="V1416" i="1"/>
  <c r="AA1415" i="1"/>
  <c r="Z1415" i="1"/>
  <c r="Y1415" i="1"/>
  <c r="X1415" i="1"/>
  <c r="W1415" i="1"/>
  <c r="V1415" i="1"/>
  <c r="AA1414" i="1"/>
  <c r="Y1414" i="1"/>
  <c r="Z1414" i="1" s="1"/>
  <c r="X1414" i="1"/>
  <c r="W1414" i="1"/>
  <c r="V1414" i="1"/>
  <c r="AA1413" i="1"/>
  <c r="Y1413" i="1"/>
  <c r="Z1413" i="1" s="1"/>
  <c r="X1413" i="1"/>
  <c r="W1413" i="1"/>
  <c r="V1413" i="1"/>
  <c r="AA1412" i="1"/>
  <c r="Z1412" i="1"/>
  <c r="Y1412" i="1"/>
  <c r="X1412" i="1"/>
  <c r="W1412" i="1"/>
  <c r="V1412" i="1"/>
  <c r="AA1411" i="1"/>
  <c r="Z1411" i="1"/>
  <c r="Y1411" i="1"/>
  <c r="X1411" i="1"/>
  <c r="W1411" i="1"/>
  <c r="V1411" i="1"/>
  <c r="AA1410" i="1"/>
  <c r="Y1410" i="1"/>
  <c r="Z1410" i="1" s="1"/>
  <c r="X1410" i="1"/>
  <c r="W1410" i="1"/>
  <c r="V1410" i="1"/>
  <c r="AA1409" i="1"/>
  <c r="Y1409" i="1"/>
  <c r="Z1409" i="1" s="1"/>
  <c r="X1409" i="1"/>
  <c r="W1409" i="1"/>
  <c r="V1409" i="1"/>
  <c r="AA1408" i="1"/>
  <c r="Z1408" i="1"/>
  <c r="Y1408" i="1"/>
  <c r="X1408" i="1"/>
  <c r="W1408" i="1"/>
  <c r="V1408" i="1"/>
  <c r="AA1407" i="1"/>
  <c r="Z1407" i="1"/>
  <c r="Y1407" i="1"/>
  <c r="X1407" i="1"/>
  <c r="W1407" i="1"/>
  <c r="V1407" i="1"/>
  <c r="AA1406" i="1"/>
  <c r="Y1406" i="1"/>
  <c r="Z1406" i="1" s="1"/>
  <c r="X1406" i="1"/>
  <c r="W1406" i="1"/>
  <c r="V1406" i="1"/>
  <c r="AA1405" i="1"/>
  <c r="Y1405" i="1"/>
  <c r="Z1405" i="1" s="1"/>
  <c r="X1405" i="1"/>
  <c r="W1405" i="1"/>
  <c r="V1405" i="1"/>
  <c r="AA1404" i="1"/>
  <c r="Z1404" i="1"/>
  <c r="Y1404" i="1"/>
  <c r="X1404" i="1"/>
  <c r="W1404" i="1"/>
  <c r="V1404" i="1"/>
  <c r="AA1403" i="1"/>
  <c r="Z1403" i="1"/>
  <c r="Y1403" i="1"/>
  <c r="X1403" i="1"/>
  <c r="W1403" i="1"/>
  <c r="V1403" i="1"/>
  <c r="AA1402" i="1"/>
  <c r="Y1402" i="1"/>
  <c r="Z1402" i="1" s="1"/>
  <c r="X1402" i="1"/>
  <c r="W1402" i="1"/>
  <c r="V1402" i="1"/>
  <c r="AA1401" i="1"/>
  <c r="Y1401" i="1"/>
  <c r="Z1401" i="1" s="1"/>
  <c r="X1401" i="1"/>
  <c r="W1401" i="1"/>
  <c r="V1401" i="1"/>
  <c r="AA1400" i="1"/>
  <c r="Z1400" i="1"/>
  <c r="Y1400" i="1"/>
  <c r="X1400" i="1"/>
  <c r="W1400" i="1"/>
  <c r="V1400" i="1"/>
  <c r="AA1399" i="1"/>
  <c r="Z1399" i="1"/>
  <c r="Y1399" i="1"/>
  <c r="X1399" i="1"/>
  <c r="W1399" i="1"/>
  <c r="V1399" i="1"/>
  <c r="AA1398" i="1"/>
  <c r="Y1398" i="1"/>
  <c r="Z1398" i="1" s="1"/>
  <c r="X1398" i="1"/>
  <c r="W1398" i="1"/>
  <c r="V1398" i="1"/>
  <c r="AA1397" i="1"/>
  <c r="Y1397" i="1"/>
  <c r="Z1397" i="1" s="1"/>
  <c r="X1397" i="1"/>
  <c r="W1397" i="1"/>
  <c r="V1397" i="1"/>
  <c r="AA1396" i="1"/>
  <c r="Z1396" i="1"/>
  <c r="Y1396" i="1"/>
  <c r="X1396" i="1"/>
  <c r="W1396" i="1"/>
  <c r="V1396" i="1"/>
  <c r="AA1395" i="1"/>
  <c r="Z1395" i="1"/>
  <c r="Y1395" i="1"/>
  <c r="X1395" i="1"/>
  <c r="W1395" i="1"/>
  <c r="V1395" i="1"/>
  <c r="AA1394" i="1"/>
  <c r="Y1394" i="1"/>
  <c r="Z1394" i="1" s="1"/>
  <c r="X1394" i="1"/>
  <c r="W1394" i="1"/>
  <c r="V1394" i="1"/>
  <c r="AA1393" i="1"/>
  <c r="Y1393" i="1"/>
  <c r="Z1393" i="1" s="1"/>
  <c r="X1393" i="1"/>
  <c r="W1393" i="1"/>
  <c r="V1393" i="1"/>
  <c r="AA1392" i="1"/>
  <c r="Z1392" i="1"/>
  <c r="Y1392" i="1"/>
  <c r="X1392" i="1"/>
  <c r="W1392" i="1"/>
  <c r="V1392" i="1"/>
  <c r="AA1391" i="1"/>
  <c r="Z1391" i="1"/>
  <c r="Y1391" i="1"/>
  <c r="X1391" i="1"/>
  <c r="W1391" i="1"/>
  <c r="V1391" i="1"/>
  <c r="AA1390" i="1"/>
  <c r="Z1390" i="1"/>
  <c r="Y1390" i="1"/>
  <c r="X1390" i="1"/>
  <c r="W1390" i="1"/>
  <c r="V1390" i="1"/>
  <c r="AA1389" i="1"/>
  <c r="Y1389" i="1"/>
  <c r="Z1389" i="1" s="1"/>
  <c r="X1389" i="1"/>
  <c r="W1389" i="1"/>
  <c r="V1389" i="1"/>
  <c r="AA1388" i="1"/>
  <c r="Z1388" i="1"/>
  <c r="Y1388" i="1"/>
  <c r="X1388" i="1"/>
  <c r="W1388" i="1"/>
  <c r="V1388" i="1"/>
  <c r="AA1387" i="1"/>
  <c r="Y1387" i="1"/>
  <c r="Z1387" i="1" s="1"/>
  <c r="X1387" i="1"/>
  <c r="W1387" i="1"/>
  <c r="V1387" i="1"/>
  <c r="AA1386" i="1"/>
  <c r="Y1386" i="1"/>
  <c r="Z1386" i="1" s="1"/>
  <c r="X1386" i="1"/>
  <c r="W1386" i="1"/>
  <c r="V1386" i="1"/>
  <c r="AA1385" i="1"/>
  <c r="Y1385" i="1"/>
  <c r="Z1385" i="1" s="1"/>
  <c r="X1385" i="1"/>
  <c r="W1385" i="1"/>
  <c r="V1385" i="1"/>
  <c r="AA1384" i="1"/>
  <c r="Z1384" i="1"/>
  <c r="Y1384" i="1"/>
  <c r="X1384" i="1"/>
  <c r="W1384" i="1"/>
  <c r="V1384" i="1"/>
  <c r="AA1383" i="1"/>
  <c r="Z1383" i="1"/>
  <c r="Y1383" i="1"/>
  <c r="X1383" i="1"/>
  <c r="W1383" i="1"/>
  <c r="V1383" i="1"/>
  <c r="AA1382" i="1"/>
  <c r="Z1382" i="1"/>
  <c r="Y1382" i="1"/>
  <c r="X1382" i="1"/>
  <c r="W1382" i="1"/>
  <c r="V1382" i="1"/>
  <c r="AA1381" i="1"/>
  <c r="Y1381" i="1"/>
  <c r="Z1381" i="1" s="1"/>
  <c r="X1381" i="1"/>
  <c r="W1381" i="1"/>
  <c r="V1381" i="1"/>
  <c r="AA1380" i="1"/>
  <c r="Z1380" i="1"/>
  <c r="Y1380" i="1"/>
  <c r="X1380" i="1"/>
  <c r="W1380" i="1"/>
  <c r="V1380" i="1"/>
  <c r="AA1379" i="1"/>
  <c r="Y1379" i="1"/>
  <c r="Z1379" i="1" s="1"/>
  <c r="X1379" i="1"/>
  <c r="W1379" i="1"/>
  <c r="V1379" i="1"/>
  <c r="AA1378" i="1"/>
  <c r="Y1378" i="1"/>
  <c r="Z1378" i="1" s="1"/>
  <c r="X1378" i="1"/>
  <c r="W1378" i="1"/>
  <c r="V1378" i="1"/>
  <c r="AA1377" i="1"/>
  <c r="Y1377" i="1"/>
  <c r="Z1377" i="1" s="1"/>
  <c r="X1377" i="1"/>
  <c r="W1377" i="1"/>
  <c r="V1377" i="1"/>
  <c r="AA1376" i="1"/>
  <c r="Z1376" i="1"/>
  <c r="Y1376" i="1"/>
  <c r="X1376" i="1"/>
  <c r="W1376" i="1"/>
  <c r="V1376" i="1"/>
  <c r="AA1375" i="1"/>
  <c r="Z1375" i="1"/>
  <c r="Y1375" i="1"/>
  <c r="X1375" i="1"/>
  <c r="W1375" i="1"/>
  <c r="V1375" i="1"/>
  <c r="AA1374" i="1"/>
  <c r="Z1374" i="1"/>
  <c r="Y1374" i="1"/>
  <c r="X1374" i="1"/>
  <c r="W1374" i="1"/>
  <c r="V1374" i="1"/>
  <c r="AA1373" i="1"/>
  <c r="Y1373" i="1"/>
  <c r="Z1373" i="1" s="1"/>
  <c r="X1373" i="1"/>
  <c r="W1373" i="1"/>
  <c r="V1373" i="1"/>
  <c r="AA1372" i="1"/>
  <c r="Z1372" i="1"/>
  <c r="Y1372" i="1"/>
  <c r="X1372" i="1"/>
  <c r="W1372" i="1"/>
  <c r="V1372" i="1"/>
  <c r="AA1371" i="1"/>
  <c r="Y1371" i="1"/>
  <c r="Z1371" i="1" s="1"/>
  <c r="X1371" i="1"/>
  <c r="W1371" i="1"/>
  <c r="V1371" i="1"/>
  <c r="AA1370" i="1"/>
  <c r="Y1370" i="1"/>
  <c r="Z1370" i="1" s="1"/>
  <c r="X1370" i="1"/>
  <c r="W1370" i="1"/>
  <c r="V1370" i="1"/>
  <c r="AA1369" i="1"/>
  <c r="Y1369" i="1"/>
  <c r="Z1369" i="1" s="1"/>
  <c r="X1369" i="1"/>
  <c r="W1369" i="1"/>
  <c r="V1369" i="1"/>
  <c r="AA1368" i="1"/>
  <c r="Z1368" i="1"/>
  <c r="Y1368" i="1"/>
  <c r="X1368" i="1"/>
  <c r="W1368" i="1"/>
  <c r="V1368" i="1"/>
  <c r="AA1367" i="1"/>
  <c r="Z1367" i="1"/>
  <c r="Y1367" i="1"/>
  <c r="X1367" i="1"/>
  <c r="W1367" i="1"/>
  <c r="V1367" i="1"/>
  <c r="AA1366" i="1"/>
  <c r="Z1366" i="1"/>
  <c r="Y1366" i="1"/>
  <c r="X1366" i="1"/>
  <c r="W1366" i="1"/>
  <c r="V1366" i="1"/>
  <c r="AA1365" i="1"/>
  <c r="Y1365" i="1"/>
  <c r="Z1365" i="1" s="1"/>
  <c r="X1365" i="1"/>
  <c r="W1365" i="1"/>
  <c r="V1365" i="1"/>
  <c r="AA1364" i="1"/>
  <c r="Z1364" i="1"/>
  <c r="Y1364" i="1"/>
  <c r="X1364" i="1"/>
  <c r="W1364" i="1"/>
  <c r="V1364" i="1"/>
  <c r="AA1363" i="1"/>
  <c r="Y1363" i="1"/>
  <c r="Z1363" i="1" s="1"/>
  <c r="X1363" i="1"/>
  <c r="W1363" i="1"/>
  <c r="V1363" i="1"/>
  <c r="AA1362" i="1"/>
  <c r="Y1362" i="1"/>
  <c r="Z1362" i="1" s="1"/>
  <c r="X1362" i="1"/>
  <c r="W1362" i="1"/>
  <c r="V1362" i="1"/>
  <c r="AA1361" i="1"/>
  <c r="Y1361" i="1"/>
  <c r="Z1361" i="1" s="1"/>
  <c r="X1361" i="1"/>
  <c r="W1361" i="1"/>
  <c r="V1361" i="1"/>
  <c r="AA1360" i="1"/>
  <c r="Z1360" i="1"/>
  <c r="Y1360" i="1"/>
  <c r="X1360" i="1"/>
  <c r="W1360" i="1"/>
  <c r="V1360" i="1"/>
  <c r="AA1359" i="1"/>
  <c r="Z1359" i="1"/>
  <c r="Y1359" i="1"/>
  <c r="X1359" i="1"/>
  <c r="W1359" i="1"/>
  <c r="V1359" i="1"/>
  <c r="AA1358" i="1"/>
  <c r="Z1358" i="1"/>
  <c r="Y1358" i="1"/>
  <c r="X1358" i="1"/>
  <c r="W1358" i="1"/>
  <c r="V1358" i="1"/>
  <c r="AA1357" i="1"/>
  <c r="Y1357" i="1"/>
  <c r="Z1357" i="1" s="1"/>
  <c r="X1357" i="1"/>
  <c r="W1357" i="1"/>
  <c r="V1357" i="1"/>
  <c r="AA1356" i="1"/>
  <c r="Z1356" i="1"/>
  <c r="Y1356" i="1"/>
  <c r="X1356" i="1"/>
  <c r="W1356" i="1"/>
  <c r="V1356" i="1"/>
  <c r="AA1355" i="1"/>
  <c r="Y1355" i="1"/>
  <c r="Z1355" i="1" s="1"/>
  <c r="X1355" i="1"/>
  <c r="W1355" i="1"/>
  <c r="V1355" i="1"/>
  <c r="AA1354" i="1"/>
  <c r="Y1354" i="1"/>
  <c r="Z1354" i="1" s="1"/>
  <c r="X1354" i="1"/>
  <c r="W1354" i="1"/>
  <c r="V1354" i="1"/>
  <c r="AA1353" i="1"/>
  <c r="Y1353" i="1"/>
  <c r="Z1353" i="1" s="1"/>
  <c r="X1353" i="1"/>
  <c r="W1353" i="1"/>
  <c r="V1353" i="1"/>
  <c r="AA1352" i="1"/>
  <c r="Z1352" i="1"/>
  <c r="Y1352" i="1"/>
  <c r="X1352" i="1"/>
  <c r="W1352" i="1"/>
  <c r="V1352" i="1"/>
  <c r="AA1351" i="1"/>
  <c r="Z1351" i="1"/>
  <c r="Y1351" i="1"/>
  <c r="X1351" i="1"/>
  <c r="W1351" i="1"/>
  <c r="V1351" i="1"/>
  <c r="AA1350" i="1"/>
  <c r="Z1350" i="1"/>
  <c r="Y1350" i="1"/>
  <c r="X1350" i="1"/>
  <c r="W1350" i="1"/>
  <c r="V1350" i="1"/>
  <c r="AA1349" i="1"/>
  <c r="Y1349" i="1"/>
  <c r="Z1349" i="1" s="1"/>
  <c r="X1349" i="1"/>
  <c r="W1349" i="1"/>
  <c r="V1349" i="1"/>
  <c r="AA1348" i="1"/>
  <c r="Z1348" i="1"/>
  <c r="Y1348" i="1"/>
  <c r="X1348" i="1"/>
  <c r="W1348" i="1"/>
  <c r="V1348" i="1"/>
  <c r="AA1347" i="1"/>
  <c r="Y1347" i="1"/>
  <c r="Z1347" i="1" s="1"/>
  <c r="X1347" i="1"/>
  <c r="W1347" i="1"/>
  <c r="V1347" i="1"/>
  <c r="AA1346" i="1"/>
  <c r="Y1346" i="1"/>
  <c r="Z1346" i="1" s="1"/>
  <c r="X1346" i="1"/>
  <c r="W1346" i="1"/>
  <c r="V1346" i="1"/>
  <c r="AA1345" i="1"/>
  <c r="Y1345" i="1"/>
  <c r="Z1345" i="1" s="1"/>
  <c r="X1345" i="1"/>
  <c r="W1345" i="1"/>
  <c r="V1345" i="1"/>
  <c r="AA1344" i="1"/>
  <c r="Z1344" i="1"/>
  <c r="Y1344" i="1"/>
  <c r="X1344" i="1"/>
  <c r="W1344" i="1"/>
  <c r="V1344" i="1"/>
  <c r="AA1343" i="1"/>
  <c r="Z1343" i="1"/>
  <c r="Y1343" i="1"/>
  <c r="X1343" i="1"/>
  <c r="W1343" i="1"/>
  <c r="V1343" i="1"/>
  <c r="AA1342" i="1"/>
  <c r="Z1342" i="1"/>
  <c r="Y1342" i="1"/>
  <c r="X1342" i="1"/>
  <c r="W1342" i="1"/>
  <c r="V1342" i="1"/>
  <c r="AA1341" i="1"/>
  <c r="Y1341" i="1"/>
  <c r="Z1341" i="1" s="1"/>
  <c r="X1341" i="1"/>
  <c r="W1341" i="1"/>
  <c r="V1341" i="1"/>
  <c r="AA1340" i="1"/>
  <c r="Z1340" i="1"/>
  <c r="Y1340" i="1"/>
  <c r="X1340" i="1"/>
  <c r="W1340" i="1"/>
  <c r="V1340" i="1"/>
  <c r="AA1339" i="1"/>
  <c r="Y1339" i="1"/>
  <c r="Z1339" i="1" s="1"/>
  <c r="X1339" i="1"/>
  <c r="W1339" i="1"/>
  <c r="V1339" i="1"/>
  <c r="AA1338" i="1"/>
  <c r="Y1338" i="1"/>
  <c r="Z1338" i="1" s="1"/>
  <c r="X1338" i="1"/>
  <c r="W1338" i="1"/>
  <c r="V1338" i="1"/>
  <c r="AA1337" i="1"/>
  <c r="Y1337" i="1"/>
  <c r="Z1337" i="1" s="1"/>
  <c r="X1337" i="1"/>
  <c r="W1337" i="1"/>
  <c r="V1337" i="1"/>
  <c r="AA1336" i="1"/>
  <c r="Z1336" i="1"/>
  <c r="Y1336" i="1"/>
  <c r="X1336" i="1"/>
  <c r="W1336" i="1"/>
  <c r="V1336" i="1"/>
  <c r="AA1335" i="1"/>
  <c r="Y1335" i="1"/>
  <c r="Z1335" i="1" s="1"/>
  <c r="X1335" i="1"/>
  <c r="W1335" i="1"/>
  <c r="V1335" i="1"/>
  <c r="AA1334" i="1"/>
  <c r="Z1334" i="1"/>
  <c r="Y1334" i="1"/>
  <c r="X1334" i="1"/>
  <c r="W1334" i="1"/>
  <c r="V1334" i="1"/>
  <c r="AA1333" i="1"/>
  <c r="Y1333" i="1"/>
  <c r="Z1333" i="1" s="1"/>
  <c r="X1333" i="1"/>
  <c r="W1333" i="1"/>
  <c r="V1333" i="1"/>
  <c r="AA1332" i="1"/>
  <c r="Z1332" i="1"/>
  <c r="Y1332" i="1"/>
  <c r="X1332" i="1"/>
  <c r="W1332" i="1"/>
  <c r="V1332" i="1"/>
  <c r="AA1331" i="1"/>
  <c r="Z1331" i="1"/>
  <c r="Y1331" i="1"/>
  <c r="X1331" i="1"/>
  <c r="W1331" i="1"/>
  <c r="V1331" i="1"/>
  <c r="AA1330" i="1"/>
  <c r="Y1330" i="1"/>
  <c r="Z1330" i="1" s="1"/>
  <c r="X1330" i="1"/>
  <c r="W1330" i="1"/>
  <c r="V1330" i="1"/>
  <c r="AA1329" i="1"/>
  <c r="Y1329" i="1"/>
  <c r="Z1329" i="1" s="1"/>
  <c r="X1329" i="1"/>
  <c r="W1329" i="1"/>
  <c r="V1329" i="1"/>
  <c r="AA1328" i="1"/>
  <c r="Z1328" i="1"/>
  <c r="Y1328" i="1"/>
  <c r="X1328" i="1"/>
  <c r="W1328" i="1"/>
  <c r="V1328" i="1"/>
  <c r="AA1327" i="1"/>
  <c r="Y1327" i="1"/>
  <c r="Z1327" i="1" s="1"/>
  <c r="X1327" i="1"/>
  <c r="W1327" i="1"/>
  <c r="V1327" i="1"/>
  <c r="AA1326" i="1"/>
  <c r="Z1326" i="1"/>
  <c r="Y1326" i="1"/>
  <c r="X1326" i="1"/>
  <c r="W1326" i="1"/>
  <c r="V1326" i="1"/>
  <c r="AA1325" i="1"/>
  <c r="Z1325" i="1"/>
  <c r="Y1325" i="1"/>
  <c r="X1325" i="1"/>
  <c r="W1325" i="1"/>
  <c r="V1325" i="1"/>
  <c r="AA1324" i="1"/>
  <c r="Y1324" i="1"/>
  <c r="Z1324" i="1" s="1"/>
  <c r="X1324" i="1"/>
  <c r="W1324" i="1"/>
  <c r="V1324" i="1"/>
  <c r="AA1323" i="1"/>
  <c r="Y1323" i="1"/>
  <c r="Z1323" i="1" s="1"/>
  <c r="X1323" i="1"/>
  <c r="W1323" i="1"/>
  <c r="V1323" i="1"/>
  <c r="AA1322" i="1"/>
  <c r="Z1322" i="1"/>
  <c r="Y1322" i="1"/>
  <c r="X1322" i="1"/>
  <c r="W1322" i="1"/>
  <c r="V1322" i="1"/>
  <c r="AA1321" i="1"/>
  <c r="Z1321" i="1"/>
  <c r="Y1321" i="1"/>
  <c r="X1321" i="1"/>
  <c r="W1321" i="1"/>
  <c r="V1321" i="1"/>
  <c r="AA1320" i="1"/>
  <c r="Z1320" i="1"/>
  <c r="Y1320" i="1"/>
  <c r="X1320" i="1"/>
  <c r="W1320" i="1"/>
  <c r="V1320" i="1"/>
  <c r="AA1319" i="1"/>
  <c r="Y1319" i="1"/>
  <c r="Z1319" i="1" s="1"/>
  <c r="X1319" i="1"/>
  <c r="W1319" i="1"/>
  <c r="V1319" i="1"/>
  <c r="AA1318" i="1"/>
  <c r="Z1318" i="1"/>
  <c r="Y1318" i="1"/>
  <c r="X1318" i="1"/>
  <c r="W1318" i="1"/>
  <c r="V1318" i="1"/>
  <c r="AA1317" i="1"/>
  <c r="Y1317" i="1"/>
  <c r="Z1317" i="1" s="1"/>
  <c r="X1317" i="1"/>
  <c r="W1317" i="1"/>
  <c r="V1317" i="1"/>
  <c r="AA1316" i="1"/>
  <c r="Z1316" i="1"/>
  <c r="Y1316" i="1"/>
  <c r="X1316" i="1"/>
  <c r="W1316" i="1"/>
  <c r="V1316" i="1"/>
  <c r="AA1315" i="1"/>
  <c r="Y1315" i="1"/>
  <c r="Z1315" i="1" s="1"/>
  <c r="X1315" i="1"/>
  <c r="W1315" i="1"/>
  <c r="V1315" i="1"/>
  <c r="AA1314" i="1"/>
  <c r="Z1314" i="1"/>
  <c r="Y1314" i="1"/>
  <c r="X1314" i="1"/>
  <c r="W1314" i="1"/>
  <c r="V1314" i="1"/>
  <c r="AA1313" i="1"/>
  <c r="Z1313" i="1"/>
  <c r="Y1313" i="1"/>
  <c r="X1313" i="1"/>
  <c r="W1313" i="1"/>
  <c r="V1313" i="1"/>
  <c r="AA1312" i="1"/>
  <c r="Z1312" i="1"/>
  <c r="Y1312" i="1"/>
  <c r="X1312" i="1"/>
  <c r="W1312" i="1"/>
  <c r="V1312" i="1"/>
  <c r="AA1311" i="1"/>
  <c r="Y1311" i="1"/>
  <c r="Z1311" i="1" s="1"/>
  <c r="X1311" i="1"/>
  <c r="W1311" i="1"/>
  <c r="V1311" i="1"/>
  <c r="AA1310" i="1"/>
  <c r="Z1310" i="1"/>
  <c r="Y1310" i="1"/>
  <c r="X1310" i="1"/>
  <c r="W1310" i="1"/>
  <c r="V1310" i="1"/>
  <c r="AA1309" i="1"/>
  <c r="Y1309" i="1"/>
  <c r="Z1309" i="1" s="1"/>
  <c r="X1309" i="1"/>
  <c r="W1309" i="1"/>
  <c r="V1309" i="1"/>
  <c r="AA1308" i="1"/>
  <c r="Z1308" i="1"/>
  <c r="Y1308" i="1"/>
  <c r="X1308" i="1"/>
  <c r="W1308" i="1"/>
  <c r="V1308" i="1"/>
  <c r="AA1307" i="1"/>
  <c r="Y1307" i="1"/>
  <c r="Z1307" i="1" s="1"/>
  <c r="X1307" i="1"/>
  <c r="W1307" i="1"/>
  <c r="V1307" i="1"/>
  <c r="AA1306" i="1"/>
  <c r="Z1306" i="1"/>
  <c r="Y1306" i="1"/>
  <c r="X1306" i="1"/>
  <c r="W1306" i="1"/>
  <c r="V1306" i="1"/>
  <c r="AA1305" i="1"/>
  <c r="Z1305" i="1"/>
  <c r="Y1305" i="1"/>
  <c r="X1305" i="1"/>
  <c r="W1305" i="1"/>
  <c r="V1305" i="1"/>
  <c r="AA1304" i="1"/>
  <c r="Z1304" i="1"/>
  <c r="Y1304" i="1"/>
  <c r="X1304" i="1"/>
  <c r="W1304" i="1"/>
  <c r="V1304" i="1"/>
  <c r="AA1303" i="1"/>
  <c r="Y1303" i="1"/>
  <c r="Z1303" i="1" s="1"/>
  <c r="X1303" i="1"/>
  <c r="W1303" i="1"/>
  <c r="V1303" i="1"/>
  <c r="AA1302" i="1"/>
  <c r="Z1302" i="1"/>
  <c r="Y1302" i="1"/>
  <c r="X1302" i="1"/>
  <c r="W1302" i="1"/>
  <c r="V1302" i="1"/>
  <c r="AA1301" i="1"/>
  <c r="Y1301" i="1"/>
  <c r="Z1301" i="1" s="1"/>
  <c r="X1301" i="1"/>
  <c r="W1301" i="1"/>
  <c r="V1301" i="1"/>
  <c r="AA1300" i="1"/>
  <c r="Z1300" i="1"/>
  <c r="Y1300" i="1"/>
  <c r="X1300" i="1"/>
  <c r="W1300" i="1"/>
  <c r="V1300" i="1"/>
  <c r="AA1299" i="1"/>
  <c r="Y1299" i="1"/>
  <c r="Z1299" i="1" s="1"/>
  <c r="X1299" i="1"/>
  <c r="W1299" i="1"/>
  <c r="V1299" i="1"/>
  <c r="AA1298" i="1"/>
  <c r="Z1298" i="1"/>
  <c r="Y1298" i="1"/>
  <c r="X1298" i="1"/>
  <c r="W1298" i="1"/>
  <c r="V1298" i="1"/>
  <c r="AA1297" i="1"/>
  <c r="Z1297" i="1"/>
  <c r="Y1297" i="1"/>
  <c r="X1297" i="1"/>
  <c r="W1297" i="1"/>
  <c r="V1297" i="1"/>
  <c r="AA1296" i="1"/>
  <c r="Z1296" i="1"/>
  <c r="Y1296" i="1"/>
  <c r="X1296" i="1"/>
  <c r="W1296" i="1"/>
  <c r="V1296" i="1"/>
  <c r="AA1295" i="1"/>
  <c r="Y1295" i="1"/>
  <c r="Z1295" i="1" s="1"/>
  <c r="X1295" i="1"/>
  <c r="W1295" i="1"/>
  <c r="V1295" i="1"/>
  <c r="AA1294" i="1"/>
  <c r="Z1294" i="1"/>
  <c r="Y1294" i="1"/>
  <c r="X1294" i="1"/>
  <c r="W1294" i="1"/>
  <c r="V1294" i="1"/>
  <c r="AA1293" i="1"/>
  <c r="Y1293" i="1"/>
  <c r="Z1293" i="1" s="1"/>
  <c r="X1293" i="1"/>
  <c r="W1293" i="1"/>
  <c r="V1293" i="1"/>
  <c r="AA1292" i="1"/>
  <c r="Z1292" i="1"/>
  <c r="Y1292" i="1"/>
  <c r="X1292" i="1"/>
  <c r="W1292" i="1"/>
  <c r="V1292" i="1"/>
  <c r="AA1291" i="1"/>
  <c r="Y1291" i="1"/>
  <c r="Z1291" i="1" s="1"/>
  <c r="X1291" i="1"/>
  <c r="W1291" i="1"/>
  <c r="V1291" i="1"/>
  <c r="AA1290" i="1"/>
  <c r="Z1290" i="1"/>
  <c r="Y1290" i="1"/>
  <c r="X1290" i="1"/>
  <c r="W1290" i="1"/>
  <c r="V1290" i="1"/>
  <c r="AA1289" i="1"/>
  <c r="Z1289" i="1"/>
  <c r="Y1289" i="1"/>
  <c r="X1289" i="1"/>
  <c r="W1289" i="1"/>
  <c r="V1289" i="1"/>
  <c r="AA1288" i="1"/>
  <c r="Z1288" i="1"/>
  <c r="Y1288" i="1"/>
  <c r="X1288" i="1"/>
  <c r="W1288" i="1"/>
  <c r="V1288" i="1"/>
  <c r="AA1287" i="1"/>
  <c r="Y1287" i="1"/>
  <c r="Z1287" i="1" s="1"/>
  <c r="X1287" i="1"/>
  <c r="W1287" i="1"/>
  <c r="V1287" i="1"/>
  <c r="AA1286" i="1"/>
  <c r="Z1286" i="1"/>
  <c r="Y1286" i="1"/>
  <c r="X1286" i="1"/>
  <c r="W1286" i="1"/>
  <c r="V1286" i="1"/>
  <c r="AA1285" i="1"/>
  <c r="Y1285" i="1"/>
  <c r="Z1285" i="1" s="1"/>
  <c r="X1285" i="1"/>
  <c r="W1285" i="1"/>
  <c r="V1285" i="1"/>
  <c r="AA1284" i="1"/>
  <c r="Z1284" i="1"/>
  <c r="Y1284" i="1"/>
  <c r="X1284" i="1"/>
  <c r="W1284" i="1"/>
  <c r="V1284" i="1"/>
  <c r="AA1283" i="1"/>
  <c r="Y1283" i="1"/>
  <c r="Z1283" i="1" s="1"/>
  <c r="X1283" i="1"/>
  <c r="W1283" i="1"/>
  <c r="V1283" i="1"/>
  <c r="AA1282" i="1"/>
  <c r="Z1282" i="1"/>
  <c r="Y1282" i="1"/>
  <c r="X1282" i="1"/>
  <c r="W1282" i="1"/>
  <c r="V1282" i="1"/>
  <c r="AA1281" i="1"/>
  <c r="Z1281" i="1"/>
  <c r="Y1281" i="1"/>
  <c r="X1281" i="1"/>
  <c r="W1281" i="1"/>
  <c r="V1281" i="1"/>
  <c r="AA1280" i="1"/>
  <c r="Z1280" i="1"/>
  <c r="Y1280" i="1"/>
  <c r="X1280" i="1"/>
  <c r="W1280" i="1"/>
  <c r="V1280" i="1"/>
  <c r="AA1279" i="1"/>
  <c r="Y1279" i="1"/>
  <c r="Z1279" i="1" s="1"/>
  <c r="X1279" i="1"/>
  <c r="W1279" i="1"/>
  <c r="V1279" i="1"/>
  <c r="AA1278" i="1"/>
  <c r="Z1278" i="1"/>
  <c r="Y1278" i="1"/>
  <c r="X1278" i="1"/>
  <c r="W1278" i="1"/>
  <c r="V1278" i="1"/>
  <c r="AA1277" i="1"/>
  <c r="Y1277" i="1"/>
  <c r="Z1277" i="1" s="1"/>
  <c r="X1277" i="1"/>
  <c r="W1277" i="1"/>
  <c r="V1277" i="1"/>
  <c r="AA1276" i="1"/>
  <c r="Z1276" i="1"/>
  <c r="Y1276" i="1"/>
  <c r="X1276" i="1"/>
  <c r="W1276" i="1"/>
  <c r="V1276" i="1"/>
  <c r="AA1275" i="1"/>
  <c r="Y1275" i="1"/>
  <c r="Z1275" i="1" s="1"/>
  <c r="X1275" i="1"/>
  <c r="W1275" i="1"/>
  <c r="V1275" i="1"/>
  <c r="AA1274" i="1"/>
  <c r="Z1274" i="1"/>
  <c r="Y1274" i="1"/>
  <c r="X1274" i="1"/>
  <c r="W1274" i="1"/>
  <c r="V1274" i="1"/>
  <c r="AA1273" i="1"/>
  <c r="Z1273" i="1"/>
  <c r="Y1273" i="1"/>
  <c r="X1273" i="1"/>
  <c r="W1273" i="1"/>
  <c r="V1273" i="1"/>
  <c r="AA1272" i="1"/>
  <c r="Z1272" i="1"/>
  <c r="Y1272" i="1"/>
  <c r="X1272" i="1"/>
  <c r="W1272" i="1"/>
  <c r="V1272" i="1"/>
  <c r="AA1271" i="1"/>
  <c r="Y1271" i="1"/>
  <c r="Z1271" i="1" s="1"/>
  <c r="X1271" i="1"/>
  <c r="W1271" i="1"/>
  <c r="V1271" i="1"/>
  <c r="AA1270" i="1"/>
  <c r="Z1270" i="1"/>
  <c r="Y1270" i="1"/>
  <c r="X1270" i="1"/>
  <c r="W1270" i="1"/>
  <c r="V1270" i="1"/>
  <c r="AA1269" i="1"/>
  <c r="Y1269" i="1"/>
  <c r="Z1269" i="1" s="1"/>
  <c r="X1269" i="1"/>
  <c r="W1269" i="1"/>
  <c r="V1269" i="1"/>
  <c r="AA1268" i="1"/>
  <c r="Z1268" i="1"/>
  <c r="Y1268" i="1"/>
  <c r="X1268" i="1"/>
  <c r="W1268" i="1"/>
  <c r="V1268" i="1"/>
  <c r="AA1267" i="1"/>
  <c r="Y1267" i="1"/>
  <c r="Z1267" i="1" s="1"/>
  <c r="X1267" i="1"/>
  <c r="W1267" i="1"/>
  <c r="V1267" i="1"/>
  <c r="AA1266" i="1"/>
  <c r="Z1266" i="1"/>
  <c r="Y1266" i="1"/>
  <c r="X1266" i="1"/>
  <c r="W1266" i="1"/>
  <c r="V1266" i="1"/>
  <c r="AA1265" i="1"/>
  <c r="Z1265" i="1"/>
  <c r="Y1265" i="1"/>
  <c r="X1265" i="1"/>
  <c r="W1265" i="1"/>
  <c r="V1265" i="1"/>
  <c r="AA1264" i="1"/>
  <c r="Z1264" i="1"/>
  <c r="Y1264" i="1"/>
  <c r="X1264" i="1"/>
  <c r="W1264" i="1"/>
  <c r="V1264" i="1"/>
  <c r="AA1263" i="1"/>
  <c r="Y1263" i="1"/>
  <c r="Z1263" i="1" s="1"/>
  <c r="X1263" i="1"/>
  <c r="W1263" i="1"/>
  <c r="V1263" i="1"/>
  <c r="AA1262" i="1"/>
  <c r="Z1262" i="1"/>
  <c r="Y1262" i="1"/>
  <c r="X1262" i="1"/>
  <c r="W1262" i="1"/>
  <c r="V1262" i="1"/>
  <c r="AA1261" i="1"/>
  <c r="Y1261" i="1"/>
  <c r="Z1261" i="1" s="1"/>
  <c r="X1261" i="1"/>
  <c r="W1261" i="1"/>
  <c r="V1261" i="1"/>
  <c r="AA1260" i="1"/>
  <c r="Z1260" i="1"/>
  <c r="Y1260" i="1"/>
  <c r="X1260" i="1"/>
  <c r="W1260" i="1"/>
  <c r="V1260" i="1"/>
  <c r="AA1259" i="1"/>
  <c r="Y1259" i="1"/>
  <c r="Z1259" i="1" s="1"/>
  <c r="X1259" i="1"/>
  <c r="W1259" i="1"/>
  <c r="V1259" i="1"/>
  <c r="AA1258" i="1"/>
  <c r="Z1258" i="1"/>
  <c r="Y1258" i="1"/>
  <c r="X1258" i="1"/>
  <c r="W1258" i="1"/>
  <c r="V1258" i="1"/>
  <c r="AA1257" i="1"/>
  <c r="Z1257" i="1"/>
  <c r="Y1257" i="1"/>
  <c r="X1257" i="1"/>
  <c r="W1257" i="1"/>
  <c r="V1257" i="1"/>
  <c r="AA1256" i="1"/>
  <c r="Z1256" i="1"/>
  <c r="Y1256" i="1"/>
  <c r="X1256" i="1"/>
  <c r="W1256" i="1"/>
  <c r="V1256" i="1"/>
  <c r="AA1255" i="1"/>
  <c r="Y1255" i="1"/>
  <c r="Z1255" i="1" s="1"/>
  <c r="X1255" i="1"/>
  <c r="W1255" i="1"/>
  <c r="V1255" i="1"/>
  <c r="AA1254" i="1"/>
  <c r="Z1254" i="1"/>
  <c r="Y1254" i="1"/>
  <c r="X1254" i="1"/>
  <c r="W1254" i="1"/>
  <c r="V1254" i="1"/>
  <c r="AA1253" i="1"/>
  <c r="Y1253" i="1"/>
  <c r="Z1253" i="1" s="1"/>
  <c r="X1253" i="1"/>
  <c r="W1253" i="1"/>
  <c r="V1253" i="1"/>
  <c r="AA1252" i="1"/>
  <c r="Z1252" i="1"/>
  <c r="Y1252" i="1"/>
  <c r="X1252" i="1"/>
  <c r="W1252" i="1"/>
  <c r="V1252" i="1"/>
  <c r="AA1251" i="1"/>
  <c r="Y1251" i="1"/>
  <c r="Z1251" i="1" s="1"/>
  <c r="X1251" i="1"/>
  <c r="W1251" i="1"/>
  <c r="V1251" i="1"/>
  <c r="AA1250" i="1"/>
  <c r="Z1250" i="1"/>
  <c r="Y1250" i="1"/>
  <c r="X1250" i="1"/>
  <c r="W1250" i="1"/>
  <c r="V1250" i="1"/>
  <c r="AA1249" i="1"/>
  <c r="Z1249" i="1"/>
  <c r="Y1249" i="1"/>
  <c r="X1249" i="1"/>
  <c r="W1249" i="1"/>
  <c r="V1249" i="1"/>
  <c r="AA1248" i="1"/>
  <c r="Z1248" i="1"/>
  <c r="Y1248" i="1"/>
  <c r="X1248" i="1"/>
  <c r="W1248" i="1"/>
  <c r="V1248" i="1"/>
  <c r="AA1247" i="1"/>
  <c r="Y1247" i="1"/>
  <c r="Z1247" i="1" s="1"/>
  <c r="X1247" i="1"/>
  <c r="W1247" i="1"/>
  <c r="V1247" i="1"/>
  <c r="AA1246" i="1"/>
  <c r="Z1246" i="1"/>
  <c r="Y1246" i="1"/>
  <c r="X1246" i="1"/>
  <c r="W1246" i="1"/>
  <c r="V1246" i="1"/>
  <c r="AA1245" i="1"/>
  <c r="Y1245" i="1"/>
  <c r="Z1245" i="1" s="1"/>
  <c r="X1245" i="1"/>
  <c r="W1245" i="1"/>
  <c r="V1245" i="1"/>
  <c r="AA1244" i="1"/>
  <c r="Z1244" i="1"/>
  <c r="Y1244" i="1"/>
  <c r="X1244" i="1"/>
  <c r="W1244" i="1"/>
  <c r="V1244" i="1"/>
  <c r="AA1243" i="1"/>
  <c r="Y1243" i="1"/>
  <c r="Z1243" i="1" s="1"/>
  <c r="X1243" i="1"/>
  <c r="W1243" i="1"/>
  <c r="V1243" i="1"/>
  <c r="AA1242" i="1"/>
  <c r="Z1242" i="1"/>
  <c r="Y1242" i="1"/>
  <c r="X1242" i="1"/>
  <c r="W1242" i="1"/>
  <c r="V1242" i="1"/>
  <c r="AA1241" i="1"/>
  <c r="Z1241" i="1"/>
  <c r="Y1241" i="1"/>
  <c r="X1241" i="1"/>
  <c r="W1241" i="1"/>
  <c r="V1241" i="1"/>
  <c r="AA1240" i="1"/>
  <c r="Z1240" i="1"/>
  <c r="Y1240" i="1"/>
  <c r="X1240" i="1"/>
  <c r="W1240" i="1"/>
  <c r="V1240" i="1"/>
  <c r="AA1239" i="1"/>
  <c r="Y1239" i="1"/>
  <c r="Z1239" i="1" s="1"/>
  <c r="X1239" i="1"/>
  <c r="W1239" i="1"/>
  <c r="V1239" i="1"/>
  <c r="AA1238" i="1"/>
  <c r="Z1238" i="1"/>
  <c r="Y1238" i="1"/>
  <c r="X1238" i="1"/>
  <c r="W1238" i="1"/>
  <c r="V1238" i="1"/>
  <c r="AA1237" i="1"/>
  <c r="Y1237" i="1"/>
  <c r="Z1237" i="1" s="1"/>
  <c r="X1237" i="1"/>
  <c r="W1237" i="1"/>
  <c r="V1237" i="1"/>
  <c r="AA1236" i="1"/>
  <c r="Z1236" i="1"/>
  <c r="Y1236" i="1"/>
  <c r="X1236" i="1"/>
  <c r="W1236" i="1"/>
  <c r="V1236" i="1"/>
  <c r="AA1235" i="1"/>
  <c r="Y1235" i="1"/>
  <c r="Z1235" i="1" s="1"/>
  <c r="X1235" i="1"/>
  <c r="W1235" i="1"/>
  <c r="V1235" i="1"/>
  <c r="AA1234" i="1"/>
  <c r="Z1234" i="1"/>
  <c r="Y1234" i="1"/>
  <c r="X1234" i="1"/>
  <c r="W1234" i="1"/>
  <c r="V1234" i="1"/>
  <c r="AA1233" i="1"/>
  <c r="Z1233" i="1"/>
  <c r="Y1233" i="1"/>
  <c r="X1233" i="1"/>
  <c r="W1233" i="1"/>
  <c r="V1233" i="1"/>
  <c r="AA1232" i="1"/>
  <c r="Z1232" i="1"/>
  <c r="Y1232" i="1"/>
  <c r="X1232" i="1"/>
  <c r="W1232" i="1"/>
  <c r="V1232" i="1"/>
  <c r="AA1231" i="1"/>
  <c r="Y1231" i="1"/>
  <c r="Z1231" i="1" s="1"/>
  <c r="X1231" i="1"/>
  <c r="W1231" i="1"/>
  <c r="V1231" i="1"/>
  <c r="AA1230" i="1"/>
  <c r="Z1230" i="1"/>
  <c r="Y1230" i="1"/>
  <c r="X1230" i="1"/>
  <c r="W1230" i="1"/>
  <c r="V1230" i="1"/>
  <c r="AA1229" i="1"/>
  <c r="Y1229" i="1"/>
  <c r="Z1229" i="1" s="1"/>
  <c r="X1229" i="1"/>
  <c r="W1229" i="1"/>
  <c r="V1229" i="1"/>
  <c r="AA1228" i="1"/>
  <c r="Z1228" i="1"/>
  <c r="Y1228" i="1"/>
  <c r="X1228" i="1"/>
  <c r="W1228" i="1"/>
  <c r="V1228" i="1"/>
  <c r="AA1227" i="1"/>
  <c r="Y1227" i="1"/>
  <c r="Z1227" i="1" s="1"/>
  <c r="X1227" i="1"/>
  <c r="W1227" i="1"/>
  <c r="V1227" i="1"/>
  <c r="AA1226" i="1"/>
  <c r="Z1226" i="1"/>
  <c r="Y1226" i="1"/>
  <c r="X1226" i="1"/>
  <c r="W1226" i="1"/>
  <c r="V1226" i="1"/>
  <c r="AA1225" i="1"/>
  <c r="Z1225" i="1"/>
  <c r="Y1225" i="1"/>
  <c r="X1225" i="1"/>
  <c r="W1225" i="1"/>
  <c r="V1225" i="1"/>
  <c r="AA1224" i="1"/>
  <c r="Z1224" i="1"/>
  <c r="Y1224" i="1"/>
  <c r="X1224" i="1"/>
  <c r="W1224" i="1"/>
  <c r="V1224" i="1"/>
  <c r="AA1223" i="1"/>
  <c r="Y1223" i="1"/>
  <c r="Z1223" i="1" s="1"/>
  <c r="X1223" i="1"/>
  <c r="W1223" i="1"/>
  <c r="V1223" i="1"/>
  <c r="AA1222" i="1"/>
  <c r="Z1222" i="1"/>
  <c r="Y1222" i="1"/>
  <c r="X1222" i="1"/>
  <c r="W1222" i="1"/>
  <c r="V1222" i="1"/>
  <c r="AA1221" i="1"/>
  <c r="Y1221" i="1"/>
  <c r="Z1221" i="1" s="1"/>
  <c r="X1221" i="1"/>
  <c r="W1221" i="1"/>
  <c r="V1221" i="1"/>
  <c r="AA1220" i="1"/>
  <c r="Z1220" i="1"/>
  <c r="Y1220" i="1"/>
  <c r="X1220" i="1"/>
  <c r="W1220" i="1"/>
  <c r="V1220" i="1"/>
  <c r="AA1219" i="1"/>
  <c r="Y1219" i="1"/>
  <c r="Z1219" i="1" s="1"/>
  <c r="X1219" i="1"/>
  <c r="W1219" i="1"/>
  <c r="V1219" i="1"/>
  <c r="AA1218" i="1"/>
  <c r="Z1218" i="1"/>
  <c r="Y1218" i="1"/>
  <c r="X1218" i="1"/>
  <c r="W1218" i="1"/>
  <c r="V1218" i="1"/>
  <c r="AA1217" i="1"/>
  <c r="Z1217" i="1"/>
  <c r="Y1217" i="1"/>
  <c r="X1217" i="1"/>
  <c r="W1217" i="1"/>
  <c r="V1217" i="1"/>
  <c r="AA1216" i="1"/>
  <c r="Z1216" i="1"/>
  <c r="Y1216" i="1"/>
  <c r="X1216" i="1"/>
  <c r="W1216" i="1"/>
  <c r="V1216" i="1"/>
  <c r="AA1215" i="1"/>
  <c r="Y1215" i="1"/>
  <c r="Z1215" i="1" s="1"/>
  <c r="X1215" i="1"/>
  <c r="W1215" i="1"/>
  <c r="V1215" i="1"/>
  <c r="AA1214" i="1"/>
  <c r="Z1214" i="1"/>
  <c r="Y1214" i="1"/>
  <c r="X1214" i="1"/>
  <c r="W1214" i="1"/>
  <c r="V1214" i="1"/>
  <c r="AA1213" i="1"/>
  <c r="Z1213" i="1"/>
  <c r="Y1213" i="1"/>
  <c r="X1213" i="1"/>
  <c r="W1213" i="1"/>
  <c r="V1213" i="1"/>
  <c r="AA1212" i="1"/>
  <c r="Z1212" i="1"/>
  <c r="Y1212" i="1"/>
  <c r="X1212" i="1"/>
  <c r="W1212" i="1"/>
  <c r="V1212" i="1"/>
  <c r="AA1211" i="1"/>
  <c r="Y1211" i="1"/>
  <c r="Z1211" i="1" s="1"/>
  <c r="X1211" i="1"/>
  <c r="W1211" i="1"/>
  <c r="V1211" i="1"/>
  <c r="AA1210" i="1"/>
  <c r="Z1210" i="1"/>
  <c r="Y1210" i="1"/>
  <c r="X1210" i="1"/>
  <c r="W1210" i="1"/>
  <c r="V1210" i="1"/>
  <c r="AA1209" i="1"/>
  <c r="Y1209" i="1"/>
  <c r="Z1209" i="1" s="1"/>
  <c r="X1209" i="1"/>
  <c r="W1209" i="1"/>
  <c r="V1209" i="1"/>
  <c r="AA1208" i="1"/>
  <c r="Y1208" i="1"/>
  <c r="Z1208" i="1" s="1"/>
  <c r="X1208" i="1"/>
  <c r="W1208" i="1"/>
  <c r="V1208" i="1"/>
  <c r="AA1207" i="1"/>
  <c r="Y1207" i="1"/>
  <c r="Z1207" i="1" s="1"/>
  <c r="X1207" i="1"/>
  <c r="W1207" i="1"/>
  <c r="V1207" i="1"/>
  <c r="AA1206" i="1"/>
  <c r="Z1206" i="1"/>
  <c r="Y1206" i="1"/>
  <c r="X1206" i="1"/>
  <c r="W1206" i="1"/>
  <c r="V1206" i="1"/>
  <c r="AA1205" i="1"/>
  <c r="Y1205" i="1"/>
  <c r="Z1205" i="1" s="1"/>
  <c r="X1205" i="1"/>
  <c r="W1205" i="1"/>
  <c r="V1205" i="1"/>
  <c r="AA1204" i="1"/>
  <c r="Z1204" i="1"/>
  <c r="Y1204" i="1"/>
  <c r="X1204" i="1"/>
  <c r="W1204" i="1"/>
  <c r="V1204" i="1"/>
  <c r="AA1203" i="1"/>
  <c r="Y1203" i="1"/>
  <c r="Z1203" i="1" s="1"/>
  <c r="X1203" i="1"/>
  <c r="W1203" i="1"/>
  <c r="V1203" i="1"/>
  <c r="AA1202" i="1"/>
  <c r="Z1202" i="1"/>
  <c r="Y1202" i="1"/>
  <c r="X1202" i="1"/>
  <c r="W1202" i="1"/>
  <c r="V1202" i="1"/>
  <c r="AA1201" i="1"/>
  <c r="Z1201" i="1"/>
  <c r="Y1201" i="1"/>
  <c r="X1201" i="1"/>
  <c r="W1201" i="1"/>
  <c r="V1201" i="1"/>
  <c r="AA1200" i="1"/>
  <c r="Y1200" i="1"/>
  <c r="Z1200" i="1" s="1"/>
  <c r="X1200" i="1"/>
  <c r="W1200" i="1"/>
  <c r="V1200" i="1"/>
  <c r="AA1199" i="1"/>
  <c r="Y1199" i="1"/>
  <c r="Z1199" i="1" s="1"/>
  <c r="X1199" i="1"/>
  <c r="W1199" i="1"/>
  <c r="V1199" i="1"/>
  <c r="AA1198" i="1"/>
  <c r="Z1198" i="1"/>
  <c r="Y1198" i="1"/>
  <c r="X1198" i="1"/>
  <c r="W1198" i="1"/>
  <c r="V1198" i="1"/>
  <c r="AA1197" i="1"/>
  <c r="Y1197" i="1"/>
  <c r="Z1197" i="1" s="1"/>
  <c r="X1197" i="1"/>
  <c r="W1197" i="1"/>
  <c r="V1197" i="1"/>
  <c r="AA1196" i="1"/>
  <c r="Z1196" i="1"/>
  <c r="Y1196" i="1"/>
  <c r="X1196" i="1"/>
  <c r="W1196" i="1"/>
  <c r="V1196" i="1"/>
  <c r="AA1195" i="1"/>
  <c r="Y1195" i="1"/>
  <c r="Z1195" i="1" s="1"/>
  <c r="X1195" i="1"/>
  <c r="W1195" i="1"/>
  <c r="V1195" i="1"/>
  <c r="AA1194" i="1"/>
  <c r="Z1194" i="1"/>
  <c r="Y1194" i="1"/>
  <c r="X1194" i="1"/>
  <c r="W1194" i="1"/>
  <c r="V1194" i="1"/>
  <c r="AA1193" i="1"/>
  <c r="Z1193" i="1"/>
  <c r="Y1193" i="1"/>
  <c r="X1193" i="1"/>
  <c r="W1193" i="1"/>
  <c r="V1193" i="1"/>
  <c r="AA1192" i="1"/>
  <c r="Y1192" i="1"/>
  <c r="Z1192" i="1" s="1"/>
  <c r="X1192" i="1"/>
  <c r="W1192" i="1"/>
  <c r="V1192" i="1"/>
  <c r="AA1191" i="1"/>
  <c r="Y1191" i="1"/>
  <c r="Z1191" i="1" s="1"/>
  <c r="X1191" i="1"/>
  <c r="W1191" i="1"/>
  <c r="V1191" i="1"/>
  <c r="AA1190" i="1"/>
  <c r="Z1190" i="1"/>
  <c r="Y1190" i="1"/>
  <c r="X1190" i="1"/>
  <c r="W1190" i="1"/>
  <c r="V1190" i="1"/>
  <c r="AA1189" i="1"/>
  <c r="Y1189" i="1"/>
  <c r="Z1189" i="1" s="1"/>
  <c r="X1189" i="1"/>
  <c r="W1189" i="1"/>
  <c r="V1189" i="1"/>
  <c r="AA1188" i="1"/>
  <c r="Z1188" i="1"/>
  <c r="Y1188" i="1"/>
  <c r="X1188" i="1"/>
  <c r="W1188" i="1"/>
  <c r="V1188" i="1"/>
  <c r="AA1187" i="1"/>
  <c r="Y1187" i="1"/>
  <c r="Z1187" i="1" s="1"/>
  <c r="X1187" i="1"/>
  <c r="W1187" i="1"/>
  <c r="V1187" i="1"/>
  <c r="AA1186" i="1"/>
  <c r="Z1186" i="1"/>
  <c r="Y1186" i="1"/>
  <c r="X1186" i="1"/>
  <c r="W1186" i="1"/>
  <c r="V1186" i="1"/>
  <c r="AA1185" i="1"/>
  <c r="Y1185" i="1"/>
  <c r="Z1185" i="1" s="1"/>
  <c r="X1185" i="1"/>
  <c r="W1185" i="1"/>
  <c r="V1185" i="1"/>
  <c r="A1185" i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A1184" i="1"/>
  <c r="Z1184" i="1"/>
  <c r="Y1184" i="1"/>
  <c r="X1184" i="1"/>
  <c r="W1184" i="1"/>
  <c r="V1184" i="1"/>
  <c r="A1184" i="1"/>
  <c r="AA1183" i="1"/>
  <c r="W1183" i="1"/>
  <c r="L1183" i="1"/>
  <c r="AA1182" i="1"/>
  <c r="X1182" i="1"/>
  <c r="W1182" i="1"/>
  <c r="V1182" i="1"/>
  <c r="L1182" i="1"/>
  <c r="Y1182" i="1" s="1"/>
  <c r="Z1182" i="1" s="1"/>
  <c r="AA1181" i="1"/>
  <c r="W1181" i="1"/>
  <c r="L1181" i="1"/>
  <c r="AA1180" i="1"/>
  <c r="X1180" i="1"/>
  <c r="L1180" i="1"/>
  <c r="AA1179" i="1"/>
  <c r="W1179" i="1"/>
  <c r="L1179" i="1"/>
  <c r="AA1178" i="1"/>
  <c r="X1178" i="1"/>
  <c r="W1178" i="1"/>
  <c r="V1178" i="1"/>
  <c r="L1178" i="1"/>
  <c r="Y1178" i="1" s="1"/>
  <c r="Z1178" i="1" s="1"/>
  <c r="AA1177" i="1"/>
  <c r="Z1177" i="1"/>
  <c r="Y1177" i="1"/>
  <c r="V1177" i="1"/>
  <c r="L1177" i="1"/>
  <c r="AA1176" i="1"/>
  <c r="Y1176" i="1"/>
  <c r="Z1176" i="1" s="1"/>
  <c r="X1176" i="1"/>
  <c r="V1176" i="1"/>
  <c r="L1176" i="1"/>
  <c r="W1176" i="1" s="1"/>
  <c r="AA1175" i="1"/>
  <c r="Y1175" i="1"/>
  <c r="Z1175" i="1" s="1"/>
  <c r="L1175" i="1"/>
  <c r="AA1174" i="1"/>
  <c r="X1174" i="1"/>
  <c r="W1174" i="1"/>
  <c r="V1174" i="1"/>
  <c r="L1174" i="1"/>
  <c r="Y1174" i="1" s="1"/>
  <c r="Z1174" i="1" s="1"/>
  <c r="AA1173" i="1"/>
  <c r="Z1173" i="1"/>
  <c r="Y1173" i="1"/>
  <c r="W1173" i="1"/>
  <c r="L1173" i="1"/>
  <c r="AA1172" i="1"/>
  <c r="X1172" i="1"/>
  <c r="L1172" i="1"/>
  <c r="AA1171" i="1"/>
  <c r="Y1171" i="1"/>
  <c r="Z1171" i="1" s="1"/>
  <c r="X1171" i="1"/>
  <c r="W1171" i="1"/>
  <c r="L1171" i="1"/>
  <c r="V1171" i="1" s="1"/>
  <c r="AA1170" i="1"/>
  <c r="X1170" i="1"/>
  <c r="W1170" i="1"/>
  <c r="V1170" i="1"/>
  <c r="L1170" i="1"/>
  <c r="Y1170" i="1" s="1"/>
  <c r="Z1170" i="1" s="1"/>
  <c r="AA1169" i="1"/>
  <c r="Y1169" i="1"/>
  <c r="Z1169" i="1" s="1"/>
  <c r="W1169" i="1"/>
  <c r="V1169" i="1"/>
  <c r="L1169" i="1"/>
  <c r="X1169" i="1" s="1"/>
  <c r="AA1168" i="1"/>
  <c r="V1168" i="1"/>
  <c r="L1168" i="1"/>
  <c r="AA1167" i="1"/>
  <c r="W1167" i="1"/>
  <c r="L1167" i="1"/>
  <c r="AA1166" i="1"/>
  <c r="X1166" i="1"/>
  <c r="W1166" i="1"/>
  <c r="V1166" i="1"/>
  <c r="L1166" i="1"/>
  <c r="Y1166" i="1" s="1"/>
  <c r="Z1166" i="1" s="1"/>
  <c r="AA1165" i="1"/>
  <c r="W1165" i="1"/>
  <c r="L1165" i="1"/>
  <c r="AA1164" i="1"/>
  <c r="X1164" i="1"/>
  <c r="L1164" i="1"/>
  <c r="AA1163" i="1"/>
  <c r="W1163" i="1"/>
  <c r="L1163" i="1"/>
  <c r="AA1162" i="1"/>
  <c r="X1162" i="1"/>
  <c r="W1162" i="1"/>
  <c r="V1162" i="1"/>
  <c r="L1162" i="1"/>
  <c r="Y1162" i="1" s="1"/>
  <c r="Z1162" i="1" s="1"/>
  <c r="AA1161" i="1"/>
  <c r="Z1161" i="1"/>
  <c r="Y1161" i="1"/>
  <c r="V1161" i="1"/>
  <c r="L1161" i="1"/>
  <c r="AA1160" i="1"/>
  <c r="Y1160" i="1"/>
  <c r="Z1160" i="1" s="1"/>
  <c r="X1160" i="1"/>
  <c r="V1160" i="1"/>
  <c r="L1160" i="1"/>
  <c r="W1160" i="1" s="1"/>
  <c r="AA1159" i="1"/>
  <c r="Y1159" i="1"/>
  <c r="Z1159" i="1" s="1"/>
  <c r="L1159" i="1"/>
  <c r="AA1158" i="1"/>
  <c r="X1158" i="1"/>
  <c r="W1158" i="1"/>
  <c r="V1158" i="1"/>
  <c r="L1158" i="1"/>
  <c r="Y1158" i="1" s="1"/>
  <c r="Z1158" i="1" s="1"/>
  <c r="AA1157" i="1"/>
  <c r="Z1157" i="1"/>
  <c r="Y1157" i="1"/>
  <c r="W1157" i="1"/>
  <c r="L1157" i="1"/>
  <c r="AA1156" i="1"/>
  <c r="X1156" i="1"/>
  <c r="L1156" i="1"/>
  <c r="AA1155" i="1"/>
  <c r="Y1155" i="1"/>
  <c r="Z1155" i="1" s="1"/>
  <c r="X1155" i="1"/>
  <c r="W1155" i="1"/>
  <c r="L1155" i="1"/>
  <c r="V1155" i="1" s="1"/>
  <c r="AA1154" i="1"/>
  <c r="X1154" i="1"/>
  <c r="W1154" i="1"/>
  <c r="V1154" i="1"/>
  <c r="L1154" i="1"/>
  <c r="Y1154" i="1" s="1"/>
  <c r="Z1154" i="1" s="1"/>
  <c r="AA1153" i="1"/>
  <c r="Y1153" i="1"/>
  <c r="Z1153" i="1" s="1"/>
  <c r="W1153" i="1"/>
  <c r="V1153" i="1"/>
  <c r="L1153" i="1"/>
  <c r="X1153" i="1" s="1"/>
  <c r="AA1152" i="1"/>
  <c r="V1152" i="1"/>
  <c r="L1152" i="1"/>
  <c r="AA1151" i="1"/>
  <c r="W1151" i="1"/>
  <c r="L1151" i="1"/>
  <c r="AA1150" i="1"/>
  <c r="X1150" i="1"/>
  <c r="W1150" i="1"/>
  <c r="V1150" i="1"/>
  <c r="L1150" i="1"/>
  <c r="Y1150" i="1" s="1"/>
  <c r="Z1150" i="1" s="1"/>
  <c r="AA1149" i="1"/>
  <c r="W1149" i="1"/>
  <c r="L1149" i="1"/>
  <c r="AA1148" i="1"/>
  <c r="X1148" i="1"/>
  <c r="L1148" i="1"/>
  <c r="AA1147" i="1"/>
  <c r="W1147" i="1"/>
  <c r="L1147" i="1"/>
  <c r="AA1146" i="1"/>
  <c r="X1146" i="1"/>
  <c r="W1146" i="1"/>
  <c r="V1146" i="1"/>
  <c r="L1146" i="1"/>
  <c r="Y1146" i="1" s="1"/>
  <c r="Z1146" i="1" s="1"/>
  <c r="AA1145" i="1"/>
  <c r="Z1145" i="1"/>
  <c r="Y1145" i="1"/>
  <c r="V1145" i="1"/>
  <c r="L1145" i="1"/>
  <c r="AA1144" i="1"/>
  <c r="Y1144" i="1"/>
  <c r="Z1144" i="1" s="1"/>
  <c r="X1144" i="1"/>
  <c r="V1144" i="1"/>
  <c r="L1144" i="1"/>
  <c r="W1144" i="1" s="1"/>
  <c r="AA1143" i="1"/>
  <c r="Y1143" i="1"/>
  <c r="Z1143" i="1" s="1"/>
  <c r="L1143" i="1"/>
  <c r="AA1142" i="1"/>
  <c r="X1142" i="1"/>
  <c r="W1142" i="1"/>
  <c r="V1142" i="1"/>
  <c r="L1142" i="1"/>
  <c r="Y1142" i="1" s="1"/>
  <c r="Z1142" i="1" s="1"/>
  <c r="AA1141" i="1"/>
  <c r="Z1141" i="1"/>
  <c r="Y1141" i="1"/>
  <c r="W1141" i="1"/>
  <c r="L1141" i="1"/>
  <c r="AA1140" i="1"/>
  <c r="X1140" i="1"/>
  <c r="L1140" i="1"/>
  <c r="AA1139" i="1"/>
  <c r="Y1139" i="1"/>
  <c r="Z1139" i="1" s="1"/>
  <c r="X1139" i="1"/>
  <c r="W1139" i="1"/>
  <c r="L1139" i="1"/>
  <c r="V1139" i="1" s="1"/>
  <c r="AA1138" i="1"/>
  <c r="X1138" i="1"/>
  <c r="W1138" i="1"/>
  <c r="V1138" i="1"/>
  <c r="L1138" i="1"/>
  <c r="Y1138" i="1" s="1"/>
  <c r="Z1138" i="1" s="1"/>
  <c r="AA1137" i="1"/>
  <c r="Y1137" i="1"/>
  <c r="Z1137" i="1" s="1"/>
  <c r="W1137" i="1"/>
  <c r="V1137" i="1"/>
  <c r="L1137" i="1"/>
  <c r="X1137" i="1" s="1"/>
  <c r="AA1136" i="1"/>
  <c r="V1136" i="1"/>
  <c r="L1136" i="1"/>
  <c r="AA1135" i="1"/>
  <c r="W1135" i="1"/>
  <c r="L1135" i="1"/>
  <c r="AA1134" i="1"/>
  <c r="X1134" i="1"/>
  <c r="W1134" i="1"/>
  <c r="V1134" i="1"/>
  <c r="L1134" i="1"/>
  <c r="Y1134" i="1" s="1"/>
  <c r="Z1134" i="1" s="1"/>
  <c r="AA1133" i="1"/>
  <c r="W1133" i="1"/>
  <c r="L1133" i="1"/>
  <c r="AA1132" i="1"/>
  <c r="X1132" i="1"/>
  <c r="L1132" i="1"/>
  <c r="AA1131" i="1"/>
  <c r="Y1131" i="1"/>
  <c r="Z1131" i="1" s="1"/>
  <c r="X1131" i="1"/>
  <c r="W1131" i="1"/>
  <c r="V1131" i="1"/>
  <c r="AA1130" i="1"/>
  <c r="Y1130" i="1"/>
  <c r="Z1130" i="1" s="1"/>
  <c r="W1130" i="1"/>
  <c r="V1130" i="1"/>
  <c r="L1130" i="1"/>
  <c r="X1130" i="1" s="1"/>
  <c r="AA1129" i="1"/>
  <c r="Y1129" i="1"/>
  <c r="Z1129" i="1" s="1"/>
  <c r="L1129" i="1"/>
  <c r="AA1128" i="1"/>
  <c r="X1128" i="1"/>
  <c r="L1128" i="1"/>
  <c r="AA1127" i="1"/>
  <c r="X1127" i="1"/>
  <c r="W1127" i="1"/>
  <c r="V1127" i="1"/>
  <c r="L1127" i="1"/>
  <c r="Y1127" i="1" s="1"/>
  <c r="Z1127" i="1" s="1"/>
  <c r="AA1126" i="1"/>
  <c r="W1126" i="1"/>
  <c r="V1126" i="1"/>
  <c r="L1126" i="1"/>
  <c r="AA1125" i="1"/>
  <c r="Y1125" i="1"/>
  <c r="Z1125" i="1" s="1"/>
  <c r="L1125" i="1"/>
  <c r="AA1124" i="1"/>
  <c r="L1124" i="1"/>
  <c r="AA1123" i="1"/>
  <c r="X1123" i="1"/>
  <c r="W1123" i="1"/>
  <c r="V1123" i="1"/>
  <c r="L1123" i="1"/>
  <c r="Y1123" i="1" s="1"/>
  <c r="Z1123" i="1" s="1"/>
  <c r="AA1122" i="1"/>
  <c r="L1122" i="1"/>
  <c r="AA1121" i="1"/>
  <c r="Y1121" i="1"/>
  <c r="Z1121" i="1" s="1"/>
  <c r="X1121" i="1"/>
  <c r="V1121" i="1"/>
  <c r="L1121" i="1"/>
  <c r="W1121" i="1" s="1"/>
  <c r="AA1120" i="1"/>
  <c r="Y1120" i="1"/>
  <c r="Z1120" i="1" s="1"/>
  <c r="X1120" i="1"/>
  <c r="L1120" i="1"/>
  <c r="AA1119" i="1"/>
  <c r="X1119" i="1"/>
  <c r="W1119" i="1"/>
  <c r="V1119" i="1"/>
  <c r="L1119" i="1"/>
  <c r="Y1119" i="1" s="1"/>
  <c r="Z1119" i="1" s="1"/>
  <c r="AA1118" i="1"/>
  <c r="Y1118" i="1"/>
  <c r="Z1118" i="1" s="1"/>
  <c r="L1118" i="1"/>
  <c r="AA1117" i="1"/>
  <c r="X1117" i="1"/>
  <c r="V1117" i="1"/>
  <c r="L1117" i="1"/>
  <c r="AA1116" i="1"/>
  <c r="Y1116" i="1"/>
  <c r="Z1116" i="1" s="1"/>
  <c r="X1116" i="1"/>
  <c r="W1116" i="1"/>
  <c r="L1116" i="1"/>
  <c r="V1116" i="1" s="1"/>
  <c r="AA1115" i="1"/>
  <c r="X1115" i="1"/>
  <c r="W1115" i="1"/>
  <c r="V1115" i="1"/>
  <c r="L1115" i="1"/>
  <c r="Y1115" i="1" s="1"/>
  <c r="Z1115" i="1" s="1"/>
  <c r="AA1114" i="1"/>
  <c r="Y1114" i="1"/>
  <c r="Z1114" i="1" s="1"/>
  <c r="W1114" i="1"/>
  <c r="V1114" i="1"/>
  <c r="L1114" i="1"/>
  <c r="X1114" i="1" s="1"/>
  <c r="AA1113" i="1"/>
  <c r="Y1113" i="1"/>
  <c r="Z1113" i="1" s="1"/>
  <c r="L1113" i="1"/>
  <c r="AA1112" i="1"/>
  <c r="L1112" i="1"/>
  <c r="AA1111" i="1"/>
  <c r="X1111" i="1"/>
  <c r="W1111" i="1"/>
  <c r="V1111" i="1"/>
  <c r="L1111" i="1"/>
  <c r="Y1111" i="1" s="1"/>
  <c r="Z1111" i="1" s="1"/>
  <c r="AA1110" i="1"/>
  <c r="W1110" i="1"/>
  <c r="V1110" i="1"/>
  <c r="L1110" i="1"/>
  <c r="AA1109" i="1"/>
  <c r="Y1109" i="1"/>
  <c r="Z1109" i="1" s="1"/>
  <c r="V1109" i="1"/>
  <c r="L1109" i="1"/>
  <c r="W1109" i="1" s="1"/>
  <c r="AA1108" i="1"/>
  <c r="L1108" i="1"/>
  <c r="AA1107" i="1"/>
  <c r="X1107" i="1"/>
  <c r="W1107" i="1"/>
  <c r="V1107" i="1"/>
  <c r="L1107" i="1"/>
  <c r="Y1107" i="1" s="1"/>
  <c r="Z1107" i="1" s="1"/>
  <c r="AA1106" i="1"/>
  <c r="L1106" i="1"/>
  <c r="AA1105" i="1"/>
  <c r="L1105" i="1"/>
  <c r="AA1104" i="1"/>
  <c r="Y1104" i="1"/>
  <c r="Z1104" i="1" s="1"/>
  <c r="W1104" i="1"/>
  <c r="L1104" i="1"/>
  <c r="V1104" i="1" s="1"/>
  <c r="AA1103" i="1"/>
  <c r="X1103" i="1"/>
  <c r="W1103" i="1"/>
  <c r="V1103" i="1"/>
  <c r="L1103" i="1"/>
  <c r="Y1103" i="1" s="1"/>
  <c r="Z1103" i="1" s="1"/>
  <c r="AA1102" i="1"/>
  <c r="Y1102" i="1"/>
  <c r="Z1102" i="1" s="1"/>
  <c r="V1102" i="1"/>
  <c r="L1102" i="1"/>
  <c r="X1102" i="1" s="1"/>
  <c r="AA1101" i="1"/>
  <c r="Y1101" i="1"/>
  <c r="Z1101" i="1" s="1"/>
  <c r="X1101" i="1"/>
  <c r="V1101" i="1"/>
  <c r="L1101" i="1"/>
  <c r="W1101" i="1" s="1"/>
  <c r="AA1100" i="1"/>
  <c r="X1100" i="1"/>
  <c r="L1100" i="1"/>
  <c r="AA1099" i="1"/>
  <c r="X1099" i="1"/>
  <c r="W1099" i="1"/>
  <c r="V1099" i="1"/>
  <c r="L1099" i="1"/>
  <c r="Y1099" i="1" s="1"/>
  <c r="Z1099" i="1" s="1"/>
  <c r="AA1098" i="1"/>
  <c r="W1098" i="1"/>
  <c r="L1098" i="1"/>
  <c r="AA1097" i="1"/>
  <c r="X1097" i="1"/>
  <c r="L1097" i="1"/>
  <c r="AA1096" i="1"/>
  <c r="Y1096" i="1"/>
  <c r="Z1096" i="1" s="1"/>
  <c r="X1096" i="1"/>
  <c r="W1096" i="1"/>
  <c r="L1096" i="1"/>
  <c r="V1096" i="1" s="1"/>
  <c r="AA1095" i="1"/>
  <c r="X1095" i="1"/>
  <c r="W1095" i="1"/>
  <c r="V1095" i="1"/>
  <c r="L1095" i="1"/>
  <c r="Y1095" i="1" s="1"/>
  <c r="Z1095" i="1" s="1"/>
  <c r="AA1094" i="1"/>
  <c r="Y1094" i="1"/>
  <c r="Z1094" i="1" s="1"/>
  <c r="W1094" i="1"/>
  <c r="V1094" i="1"/>
  <c r="L1094" i="1"/>
  <c r="X1094" i="1" s="1"/>
  <c r="AA1093" i="1"/>
  <c r="Y1093" i="1"/>
  <c r="Z1093" i="1" s="1"/>
  <c r="V1093" i="1"/>
  <c r="L1093" i="1"/>
  <c r="W1093" i="1" s="1"/>
  <c r="AA1092" i="1"/>
  <c r="X1092" i="1"/>
  <c r="L1092" i="1"/>
  <c r="AA1091" i="1"/>
  <c r="X1091" i="1"/>
  <c r="W1091" i="1"/>
  <c r="V1091" i="1"/>
  <c r="L1091" i="1"/>
  <c r="Y1091" i="1" s="1"/>
  <c r="Z1091" i="1" s="1"/>
  <c r="AA1090" i="1"/>
  <c r="W1090" i="1"/>
  <c r="L1090" i="1"/>
  <c r="AA1089" i="1"/>
  <c r="X1089" i="1"/>
  <c r="L1089" i="1"/>
  <c r="AA1088" i="1"/>
  <c r="Y1088" i="1"/>
  <c r="Z1088" i="1" s="1"/>
  <c r="W1088" i="1"/>
  <c r="L1088" i="1"/>
  <c r="V1088" i="1" s="1"/>
  <c r="AA1087" i="1"/>
  <c r="X1087" i="1"/>
  <c r="W1087" i="1"/>
  <c r="V1087" i="1"/>
  <c r="L1087" i="1"/>
  <c r="Y1087" i="1" s="1"/>
  <c r="Z1087" i="1" s="1"/>
  <c r="AA1086" i="1"/>
  <c r="Y1086" i="1"/>
  <c r="Z1086" i="1" s="1"/>
  <c r="V1086" i="1"/>
  <c r="L1086" i="1"/>
  <c r="X1086" i="1" s="1"/>
  <c r="AA1085" i="1"/>
  <c r="Y1085" i="1"/>
  <c r="Z1085" i="1" s="1"/>
  <c r="X1085" i="1"/>
  <c r="V1085" i="1"/>
  <c r="L1085" i="1"/>
  <c r="W1085" i="1" s="1"/>
  <c r="AA1084" i="1"/>
  <c r="L1084" i="1"/>
  <c r="AA1083" i="1"/>
  <c r="X1083" i="1"/>
  <c r="W1083" i="1"/>
  <c r="V1083" i="1"/>
  <c r="L1083" i="1"/>
  <c r="Y1083" i="1" s="1"/>
  <c r="Z1083" i="1" s="1"/>
  <c r="AA1082" i="1"/>
  <c r="L1082" i="1"/>
  <c r="AA1081" i="1"/>
  <c r="L1081" i="1"/>
  <c r="AA1080" i="1"/>
  <c r="Y1080" i="1"/>
  <c r="Z1080" i="1" s="1"/>
  <c r="X1080" i="1"/>
  <c r="W1080" i="1"/>
  <c r="L1080" i="1"/>
  <c r="V1080" i="1" s="1"/>
  <c r="AA1079" i="1"/>
  <c r="X1079" i="1"/>
  <c r="W1079" i="1"/>
  <c r="V1079" i="1"/>
  <c r="L1079" i="1"/>
  <c r="Y1079" i="1" s="1"/>
  <c r="Z1079" i="1" s="1"/>
  <c r="AA1078" i="1"/>
  <c r="Y1078" i="1"/>
  <c r="Z1078" i="1" s="1"/>
  <c r="W1078" i="1"/>
  <c r="V1078" i="1"/>
  <c r="L1078" i="1"/>
  <c r="X1078" i="1" s="1"/>
  <c r="AA1077" i="1"/>
  <c r="Y1077" i="1"/>
  <c r="Z1077" i="1" s="1"/>
  <c r="V1077" i="1"/>
  <c r="L1077" i="1"/>
  <c r="W1077" i="1" s="1"/>
  <c r="AA1076" i="1"/>
  <c r="Y1076" i="1"/>
  <c r="Z1076" i="1" s="1"/>
  <c r="X1076" i="1"/>
  <c r="W1076" i="1"/>
  <c r="V1076" i="1"/>
  <c r="AA1075" i="1"/>
  <c r="Z1075" i="1"/>
  <c r="Y1075" i="1"/>
  <c r="X1075" i="1"/>
  <c r="W1075" i="1"/>
  <c r="V1075" i="1"/>
  <c r="AA1074" i="1"/>
  <c r="Y1074" i="1"/>
  <c r="Z1074" i="1" s="1"/>
  <c r="W1074" i="1"/>
  <c r="L1074" i="1"/>
  <c r="V1074" i="1" s="1"/>
  <c r="AA1073" i="1"/>
  <c r="X1073" i="1"/>
  <c r="W1073" i="1"/>
  <c r="V1073" i="1"/>
  <c r="L1073" i="1"/>
  <c r="Y1073" i="1" s="1"/>
  <c r="Z1073" i="1" s="1"/>
  <c r="AA1072" i="1"/>
  <c r="Y1072" i="1"/>
  <c r="Z1072" i="1" s="1"/>
  <c r="V1072" i="1"/>
  <c r="L1072" i="1"/>
  <c r="X1072" i="1" s="1"/>
  <c r="AA1071" i="1"/>
  <c r="Y1071" i="1"/>
  <c r="Z1071" i="1" s="1"/>
  <c r="X1071" i="1"/>
  <c r="V1071" i="1"/>
  <c r="L1071" i="1"/>
  <c r="W1071" i="1" s="1"/>
  <c r="AA1070" i="1"/>
  <c r="X1070" i="1"/>
  <c r="L1070" i="1"/>
  <c r="AA1069" i="1"/>
  <c r="X1069" i="1"/>
  <c r="W1069" i="1"/>
  <c r="V1069" i="1"/>
  <c r="L1069" i="1"/>
  <c r="Y1069" i="1" s="1"/>
  <c r="Z1069" i="1" s="1"/>
  <c r="AA1068" i="1"/>
  <c r="W1068" i="1"/>
  <c r="L1068" i="1"/>
  <c r="AA1067" i="1"/>
  <c r="X1067" i="1"/>
  <c r="L1067" i="1"/>
  <c r="AA1066" i="1"/>
  <c r="Y1066" i="1"/>
  <c r="Z1066" i="1" s="1"/>
  <c r="X1066" i="1"/>
  <c r="W1066" i="1"/>
  <c r="L1066" i="1"/>
  <c r="V1066" i="1" s="1"/>
  <c r="AA1065" i="1"/>
  <c r="X1065" i="1"/>
  <c r="W1065" i="1"/>
  <c r="V1065" i="1"/>
  <c r="L1065" i="1"/>
  <c r="Y1065" i="1" s="1"/>
  <c r="Z1065" i="1" s="1"/>
  <c r="AA1064" i="1"/>
  <c r="Y1064" i="1"/>
  <c r="Z1064" i="1" s="1"/>
  <c r="W1064" i="1"/>
  <c r="V1064" i="1"/>
  <c r="L1064" i="1"/>
  <c r="X1064" i="1" s="1"/>
  <c r="AA1063" i="1"/>
  <c r="Y1063" i="1"/>
  <c r="Z1063" i="1" s="1"/>
  <c r="V1063" i="1"/>
  <c r="L1063" i="1"/>
  <c r="W1063" i="1" s="1"/>
  <c r="AA1062" i="1"/>
  <c r="X1062" i="1"/>
  <c r="L1062" i="1"/>
  <c r="AA1061" i="1"/>
  <c r="X1061" i="1"/>
  <c r="W1061" i="1"/>
  <c r="V1061" i="1"/>
  <c r="L1061" i="1"/>
  <c r="Y1061" i="1" s="1"/>
  <c r="Z1061" i="1" s="1"/>
  <c r="AA1060" i="1"/>
  <c r="W1060" i="1"/>
  <c r="L1060" i="1"/>
  <c r="AA1059" i="1"/>
  <c r="X1059" i="1"/>
  <c r="L1059" i="1"/>
  <c r="AA1058" i="1"/>
  <c r="Y1058" i="1"/>
  <c r="Z1058" i="1" s="1"/>
  <c r="W1058" i="1"/>
  <c r="L1058" i="1"/>
  <c r="V1058" i="1" s="1"/>
  <c r="AA1057" i="1"/>
  <c r="X1057" i="1"/>
  <c r="W1057" i="1"/>
  <c r="V1057" i="1"/>
  <c r="L1057" i="1"/>
  <c r="Y1057" i="1" s="1"/>
  <c r="Z1057" i="1" s="1"/>
  <c r="AA1056" i="1"/>
  <c r="Y1056" i="1"/>
  <c r="Z1056" i="1" s="1"/>
  <c r="V1056" i="1"/>
  <c r="L1056" i="1"/>
  <c r="X1056" i="1" s="1"/>
  <c r="AA1055" i="1"/>
  <c r="Y1055" i="1"/>
  <c r="Z1055" i="1" s="1"/>
  <c r="X1055" i="1"/>
  <c r="V1055" i="1"/>
  <c r="L1055" i="1"/>
  <c r="W1055" i="1" s="1"/>
  <c r="AA1054" i="1"/>
  <c r="L1054" i="1"/>
  <c r="AA1053" i="1"/>
  <c r="X1053" i="1"/>
  <c r="W1053" i="1"/>
  <c r="V1053" i="1"/>
  <c r="L1053" i="1"/>
  <c r="Y1053" i="1" s="1"/>
  <c r="Z1053" i="1" s="1"/>
  <c r="AA1052" i="1"/>
  <c r="L1052" i="1"/>
  <c r="AA1051" i="1"/>
  <c r="L1051" i="1"/>
  <c r="AA1050" i="1"/>
  <c r="Y1050" i="1"/>
  <c r="Z1050" i="1" s="1"/>
  <c r="X1050" i="1"/>
  <c r="W1050" i="1"/>
  <c r="L1050" i="1"/>
  <c r="V1050" i="1" s="1"/>
  <c r="AA1049" i="1"/>
  <c r="X1049" i="1"/>
  <c r="W1049" i="1"/>
  <c r="V1049" i="1"/>
  <c r="L1049" i="1"/>
  <c r="Y1049" i="1" s="1"/>
  <c r="Z1049" i="1" s="1"/>
  <c r="AA1048" i="1"/>
  <c r="Y1048" i="1"/>
  <c r="Z1048" i="1" s="1"/>
  <c r="W1048" i="1"/>
  <c r="V1048" i="1"/>
  <c r="L1048" i="1"/>
  <c r="X1048" i="1" s="1"/>
  <c r="AA1047" i="1"/>
  <c r="Y1047" i="1"/>
  <c r="Z1047" i="1" s="1"/>
  <c r="V1047" i="1"/>
  <c r="L1047" i="1"/>
  <c r="W1047" i="1" s="1"/>
  <c r="AA1046" i="1"/>
  <c r="L1046" i="1"/>
  <c r="AA1045" i="1"/>
  <c r="X1045" i="1"/>
  <c r="W1045" i="1"/>
  <c r="V1045" i="1"/>
  <c r="L1045" i="1"/>
  <c r="Y1045" i="1" s="1"/>
  <c r="Z1045" i="1" s="1"/>
  <c r="AA1044" i="1"/>
  <c r="L1044" i="1"/>
  <c r="AA1043" i="1"/>
  <c r="L1043" i="1"/>
  <c r="AA1042" i="1"/>
  <c r="Y1042" i="1"/>
  <c r="Z1042" i="1" s="1"/>
  <c r="W1042" i="1"/>
  <c r="L1042" i="1"/>
  <c r="V1042" i="1" s="1"/>
  <c r="AA1041" i="1"/>
  <c r="X1041" i="1"/>
  <c r="W1041" i="1"/>
  <c r="V1041" i="1"/>
  <c r="L1041" i="1"/>
  <c r="Y1041" i="1" s="1"/>
  <c r="Z1041" i="1" s="1"/>
  <c r="AA1040" i="1"/>
  <c r="Y1040" i="1"/>
  <c r="Z1040" i="1" s="1"/>
  <c r="V1040" i="1"/>
  <c r="L1040" i="1"/>
  <c r="X1040" i="1" s="1"/>
  <c r="AA1039" i="1"/>
  <c r="Y1039" i="1"/>
  <c r="Z1039" i="1" s="1"/>
  <c r="X1039" i="1"/>
  <c r="V1039" i="1"/>
  <c r="L1039" i="1"/>
  <c r="W1039" i="1" s="1"/>
  <c r="AA1038" i="1"/>
  <c r="X1038" i="1"/>
  <c r="L1038" i="1"/>
  <c r="AA1037" i="1"/>
  <c r="X1037" i="1"/>
  <c r="W1037" i="1"/>
  <c r="V1037" i="1"/>
  <c r="L1037" i="1"/>
  <c r="Y1037" i="1" s="1"/>
  <c r="Z1037" i="1" s="1"/>
  <c r="AA1036" i="1"/>
  <c r="W1036" i="1"/>
  <c r="L1036" i="1"/>
  <c r="AA1035" i="1"/>
  <c r="X1035" i="1"/>
  <c r="L1035" i="1"/>
  <c r="AA1034" i="1"/>
  <c r="Y1034" i="1"/>
  <c r="Z1034" i="1" s="1"/>
  <c r="X1034" i="1"/>
  <c r="W1034" i="1"/>
  <c r="L1034" i="1"/>
  <c r="V1034" i="1" s="1"/>
  <c r="AA1033" i="1"/>
  <c r="X1033" i="1"/>
  <c r="W1033" i="1"/>
  <c r="V1033" i="1"/>
  <c r="L1033" i="1"/>
  <c r="Y1033" i="1" s="1"/>
  <c r="Z1033" i="1" s="1"/>
  <c r="AA1032" i="1"/>
  <c r="Y1032" i="1"/>
  <c r="Z1032" i="1" s="1"/>
  <c r="W1032" i="1"/>
  <c r="V1032" i="1"/>
  <c r="L1032" i="1"/>
  <c r="X1032" i="1" s="1"/>
  <c r="AA1031" i="1"/>
  <c r="Y1031" i="1"/>
  <c r="Z1031" i="1" s="1"/>
  <c r="V1031" i="1"/>
  <c r="L1031" i="1"/>
  <c r="W1031" i="1" s="1"/>
  <c r="AA1030" i="1"/>
  <c r="X1030" i="1"/>
  <c r="L1030" i="1"/>
  <c r="AA1029" i="1"/>
  <c r="W1029" i="1"/>
  <c r="L1029" i="1"/>
  <c r="AA1028" i="1"/>
  <c r="X1028" i="1"/>
  <c r="W1028" i="1"/>
  <c r="V1028" i="1"/>
  <c r="L1028" i="1"/>
  <c r="Y1028" i="1" s="1"/>
  <c r="Z1028" i="1" s="1"/>
  <c r="AA1027" i="1"/>
  <c r="Y1027" i="1"/>
  <c r="Z1027" i="1" s="1"/>
  <c r="W1027" i="1"/>
  <c r="L1027" i="1"/>
  <c r="AA1026" i="1"/>
  <c r="X1026" i="1"/>
  <c r="V1026" i="1"/>
  <c r="L1026" i="1"/>
  <c r="W1026" i="1" s="1"/>
  <c r="AA1025" i="1"/>
  <c r="Y1025" i="1"/>
  <c r="Z1025" i="1" s="1"/>
  <c r="L1025" i="1"/>
  <c r="AA1024" i="1"/>
  <c r="X1024" i="1"/>
  <c r="W1024" i="1"/>
  <c r="V1024" i="1"/>
  <c r="L1024" i="1"/>
  <c r="Y1024" i="1" s="1"/>
  <c r="Z1024" i="1" s="1"/>
  <c r="AA1023" i="1"/>
  <c r="L1023" i="1"/>
  <c r="AA1022" i="1"/>
  <c r="X1022" i="1"/>
  <c r="V1022" i="1"/>
  <c r="L1022" i="1"/>
  <c r="W1022" i="1" s="1"/>
  <c r="AA1021" i="1"/>
  <c r="Y1021" i="1"/>
  <c r="Z1021" i="1" s="1"/>
  <c r="W1021" i="1"/>
  <c r="L1021" i="1"/>
  <c r="AA1020" i="1"/>
  <c r="X1020" i="1"/>
  <c r="W1020" i="1"/>
  <c r="V1020" i="1"/>
  <c r="L1020" i="1"/>
  <c r="Y1020" i="1" s="1"/>
  <c r="Z1020" i="1" s="1"/>
  <c r="AA1019" i="1"/>
  <c r="L1019" i="1"/>
  <c r="AA1018" i="1"/>
  <c r="X1018" i="1"/>
  <c r="V1018" i="1"/>
  <c r="L1018" i="1"/>
  <c r="W1018" i="1" s="1"/>
  <c r="AA1017" i="1"/>
  <c r="W1017" i="1"/>
  <c r="L1017" i="1"/>
  <c r="AA1016" i="1"/>
  <c r="X1016" i="1"/>
  <c r="W1016" i="1"/>
  <c r="V1016" i="1"/>
  <c r="L1016" i="1"/>
  <c r="Y1016" i="1" s="1"/>
  <c r="Z1016" i="1" s="1"/>
  <c r="AA1015" i="1"/>
  <c r="Y1015" i="1"/>
  <c r="Z1015" i="1" s="1"/>
  <c r="L1015" i="1"/>
  <c r="AA1014" i="1"/>
  <c r="X1014" i="1"/>
  <c r="V1014" i="1"/>
  <c r="L1014" i="1"/>
  <c r="W1014" i="1" s="1"/>
  <c r="AA1013" i="1"/>
  <c r="L1013" i="1"/>
  <c r="AA1012" i="1"/>
  <c r="X1012" i="1"/>
  <c r="W1012" i="1"/>
  <c r="V1012" i="1"/>
  <c r="L1012" i="1"/>
  <c r="Y1012" i="1" s="1"/>
  <c r="Z1012" i="1" s="1"/>
  <c r="AA1011" i="1"/>
  <c r="Y1011" i="1"/>
  <c r="Z1011" i="1" s="1"/>
  <c r="W1011" i="1"/>
  <c r="L1011" i="1"/>
  <c r="AA1010" i="1"/>
  <c r="X1010" i="1"/>
  <c r="V1010" i="1"/>
  <c r="L1010" i="1"/>
  <c r="W1010" i="1" s="1"/>
  <c r="AA1009" i="1"/>
  <c r="Y1009" i="1"/>
  <c r="Z1009" i="1" s="1"/>
  <c r="L1009" i="1"/>
  <c r="AA1008" i="1"/>
  <c r="X1008" i="1"/>
  <c r="W1008" i="1"/>
  <c r="V1008" i="1"/>
  <c r="L1008" i="1"/>
  <c r="Y1008" i="1" s="1"/>
  <c r="Z1008" i="1" s="1"/>
  <c r="AA1007" i="1"/>
  <c r="W1007" i="1"/>
  <c r="L1007" i="1"/>
  <c r="AA1006" i="1"/>
  <c r="X1006" i="1"/>
  <c r="V1006" i="1"/>
  <c r="L1006" i="1"/>
  <c r="W1006" i="1" s="1"/>
  <c r="AA1005" i="1"/>
  <c r="Y1005" i="1"/>
  <c r="Z1005" i="1" s="1"/>
  <c r="W1005" i="1"/>
  <c r="L1005" i="1"/>
  <c r="AA1004" i="1"/>
  <c r="X1004" i="1"/>
  <c r="W1004" i="1"/>
  <c r="V1004" i="1"/>
  <c r="L1004" i="1"/>
  <c r="Y1004" i="1" s="1"/>
  <c r="Z1004" i="1" s="1"/>
  <c r="AA1003" i="1"/>
  <c r="L1003" i="1"/>
  <c r="AA1002" i="1"/>
  <c r="X1002" i="1"/>
  <c r="V1002" i="1"/>
  <c r="L1002" i="1"/>
  <c r="W1002" i="1" s="1"/>
  <c r="AA1001" i="1"/>
  <c r="W1001" i="1"/>
  <c r="L1001" i="1"/>
  <c r="AA1000" i="1"/>
  <c r="X1000" i="1"/>
  <c r="W1000" i="1"/>
  <c r="V1000" i="1"/>
  <c r="L1000" i="1"/>
  <c r="Y1000" i="1" s="1"/>
  <c r="Z1000" i="1" s="1"/>
  <c r="AA999" i="1"/>
  <c r="Y999" i="1"/>
  <c r="Z999" i="1" s="1"/>
  <c r="L999" i="1"/>
  <c r="AA998" i="1"/>
  <c r="X998" i="1"/>
  <c r="V998" i="1"/>
  <c r="L998" i="1"/>
  <c r="W998" i="1" s="1"/>
  <c r="AA997" i="1"/>
  <c r="L997" i="1"/>
  <c r="AA996" i="1"/>
  <c r="X996" i="1"/>
  <c r="W996" i="1"/>
  <c r="V996" i="1"/>
  <c r="L996" i="1"/>
  <c r="Y996" i="1" s="1"/>
  <c r="Z996" i="1" s="1"/>
  <c r="AA995" i="1"/>
  <c r="Y995" i="1"/>
  <c r="Z995" i="1" s="1"/>
  <c r="W995" i="1"/>
  <c r="L995" i="1"/>
  <c r="AA994" i="1"/>
  <c r="X994" i="1"/>
  <c r="V994" i="1"/>
  <c r="L994" i="1"/>
  <c r="W994" i="1" s="1"/>
  <c r="AA993" i="1"/>
  <c r="Y993" i="1"/>
  <c r="Z993" i="1" s="1"/>
  <c r="L993" i="1"/>
  <c r="AA992" i="1"/>
  <c r="X992" i="1"/>
  <c r="W992" i="1"/>
  <c r="V992" i="1"/>
  <c r="L992" i="1"/>
  <c r="Y992" i="1" s="1"/>
  <c r="Z992" i="1" s="1"/>
  <c r="AA991" i="1"/>
  <c r="W991" i="1"/>
  <c r="L991" i="1"/>
  <c r="AA990" i="1"/>
  <c r="Z990" i="1"/>
  <c r="Y990" i="1"/>
  <c r="X990" i="1"/>
  <c r="W990" i="1"/>
  <c r="V990" i="1"/>
  <c r="AA989" i="1"/>
  <c r="X989" i="1"/>
  <c r="W989" i="1"/>
  <c r="V989" i="1"/>
  <c r="L989" i="1"/>
  <c r="Y989" i="1" s="1"/>
  <c r="Z989" i="1" s="1"/>
  <c r="AA988" i="1"/>
  <c r="W988" i="1"/>
  <c r="L988" i="1"/>
  <c r="AA987" i="1"/>
  <c r="X987" i="1"/>
  <c r="V987" i="1"/>
  <c r="L987" i="1"/>
  <c r="W987" i="1" s="1"/>
  <c r="AA986" i="1"/>
  <c r="Y986" i="1"/>
  <c r="Z986" i="1" s="1"/>
  <c r="W986" i="1"/>
  <c r="L986" i="1"/>
  <c r="AA985" i="1"/>
  <c r="X985" i="1"/>
  <c r="W985" i="1"/>
  <c r="V985" i="1"/>
  <c r="L985" i="1"/>
  <c r="Y985" i="1" s="1"/>
  <c r="Z985" i="1" s="1"/>
  <c r="AA984" i="1"/>
  <c r="L984" i="1"/>
  <c r="AA983" i="1"/>
  <c r="X983" i="1"/>
  <c r="V983" i="1"/>
  <c r="L983" i="1"/>
  <c r="W983" i="1" s="1"/>
  <c r="AA982" i="1"/>
  <c r="W982" i="1"/>
  <c r="L982" i="1"/>
  <c r="AA981" i="1"/>
  <c r="X981" i="1"/>
  <c r="W981" i="1"/>
  <c r="V981" i="1"/>
  <c r="L981" i="1"/>
  <c r="Y981" i="1" s="1"/>
  <c r="Z981" i="1" s="1"/>
  <c r="AA980" i="1"/>
  <c r="Y980" i="1"/>
  <c r="Z980" i="1" s="1"/>
  <c r="L980" i="1"/>
  <c r="AA979" i="1"/>
  <c r="X979" i="1"/>
  <c r="V979" i="1"/>
  <c r="L979" i="1"/>
  <c r="W979" i="1" s="1"/>
  <c r="AA978" i="1"/>
  <c r="L978" i="1"/>
  <c r="AA977" i="1"/>
  <c r="X977" i="1"/>
  <c r="W977" i="1"/>
  <c r="V977" i="1"/>
  <c r="L977" i="1"/>
  <c r="Y977" i="1" s="1"/>
  <c r="Z977" i="1" s="1"/>
  <c r="AA976" i="1"/>
  <c r="Y976" i="1"/>
  <c r="Z976" i="1" s="1"/>
  <c r="W976" i="1"/>
  <c r="L976" i="1"/>
  <c r="AA975" i="1"/>
  <c r="X975" i="1"/>
  <c r="V975" i="1"/>
  <c r="L975" i="1"/>
  <c r="W975" i="1" s="1"/>
  <c r="AA974" i="1"/>
  <c r="Y974" i="1"/>
  <c r="Z974" i="1" s="1"/>
  <c r="L974" i="1"/>
  <c r="AA973" i="1"/>
  <c r="X973" i="1"/>
  <c r="W973" i="1"/>
  <c r="V973" i="1"/>
  <c r="L973" i="1"/>
  <c r="Y973" i="1" s="1"/>
  <c r="Z973" i="1" s="1"/>
  <c r="AA972" i="1"/>
  <c r="W972" i="1"/>
  <c r="L972" i="1"/>
  <c r="AA971" i="1"/>
  <c r="X971" i="1"/>
  <c r="V971" i="1"/>
  <c r="L971" i="1"/>
  <c r="W971" i="1" s="1"/>
  <c r="AA970" i="1"/>
  <c r="Y970" i="1"/>
  <c r="Z970" i="1" s="1"/>
  <c r="W970" i="1"/>
  <c r="L970" i="1"/>
  <c r="AA969" i="1"/>
  <c r="X969" i="1"/>
  <c r="W969" i="1"/>
  <c r="V969" i="1"/>
  <c r="L969" i="1"/>
  <c r="Y969" i="1" s="1"/>
  <c r="Z969" i="1" s="1"/>
  <c r="AA968" i="1"/>
  <c r="L968" i="1"/>
  <c r="AA967" i="1"/>
  <c r="X967" i="1"/>
  <c r="V967" i="1"/>
  <c r="L967" i="1"/>
  <c r="W967" i="1" s="1"/>
  <c r="AA966" i="1"/>
  <c r="Y966" i="1"/>
  <c r="Z966" i="1" s="1"/>
  <c r="X966" i="1"/>
  <c r="W966" i="1"/>
  <c r="V966" i="1"/>
  <c r="AA965" i="1"/>
  <c r="Y965" i="1"/>
  <c r="Z965" i="1" s="1"/>
  <c r="W965" i="1"/>
  <c r="L965" i="1"/>
  <c r="AA964" i="1"/>
  <c r="X964" i="1"/>
  <c r="V964" i="1"/>
  <c r="L964" i="1"/>
  <c r="W964" i="1" s="1"/>
  <c r="AA963" i="1"/>
  <c r="Y963" i="1"/>
  <c r="Z963" i="1" s="1"/>
  <c r="L963" i="1"/>
  <c r="AA962" i="1"/>
  <c r="X962" i="1"/>
  <c r="W962" i="1"/>
  <c r="V962" i="1"/>
  <c r="L962" i="1"/>
  <c r="Y962" i="1" s="1"/>
  <c r="Z962" i="1" s="1"/>
  <c r="AA961" i="1"/>
  <c r="W961" i="1"/>
  <c r="L961" i="1"/>
  <c r="AA960" i="1"/>
  <c r="X960" i="1"/>
  <c r="V960" i="1"/>
  <c r="L960" i="1"/>
  <c r="W960" i="1" s="1"/>
  <c r="AA959" i="1"/>
  <c r="Y959" i="1"/>
  <c r="Z959" i="1" s="1"/>
  <c r="W959" i="1"/>
  <c r="L959" i="1"/>
  <c r="AA958" i="1"/>
  <c r="X958" i="1"/>
  <c r="W958" i="1"/>
  <c r="V958" i="1"/>
  <c r="L958" i="1"/>
  <c r="Y958" i="1" s="1"/>
  <c r="Z958" i="1" s="1"/>
  <c r="AA957" i="1"/>
  <c r="L957" i="1"/>
  <c r="AA956" i="1"/>
  <c r="X956" i="1"/>
  <c r="V956" i="1"/>
  <c r="L956" i="1"/>
  <c r="W956" i="1" s="1"/>
  <c r="AA955" i="1"/>
  <c r="W955" i="1"/>
  <c r="L955" i="1"/>
  <c r="AA954" i="1"/>
  <c r="X954" i="1"/>
  <c r="W954" i="1"/>
  <c r="V954" i="1"/>
  <c r="L954" i="1"/>
  <c r="Y954" i="1" s="1"/>
  <c r="Z954" i="1" s="1"/>
  <c r="AA953" i="1"/>
  <c r="Y953" i="1"/>
  <c r="Z953" i="1" s="1"/>
  <c r="L953" i="1"/>
  <c r="AA952" i="1"/>
  <c r="X952" i="1"/>
  <c r="V952" i="1"/>
  <c r="L952" i="1"/>
  <c r="W952" i="1" s="1"/>
  <c r="AA951" i="1"/>
  <c r="L951" i="1"/>
  <c r="AA950" i="1"/>
  <c r="X950" i="1"/>
  <c r="W950" i="1"/>
  <c r="V950" i="1"/>
  <c r="L950" i="1"/>
  <c r="Y950" i="1" s="1"/>
  <c r="Z950" i="1" s="1"/>
  <c r="AA949" i="1"/>
  <c r="Y949" i="1"/>
  <c r="Z949" i="1" s="1"/>
  <c r="W949" i="1"/>
  <c r="L949" i="1"/>
  <c r="AA948" i="1"/>
  <c r="X948" i="1"/>
  <c r="V948" i="1"/>
  <c r="L948" i="1"/>
  <c r="W948" i="1" s="1"/>
  <c r="AA947" i="1"/>
  <c r="Y947" i="1"/>
  <c r="Z947" i="1" s="1"/>
  <c r="L947" i="1"/>
  <c r="AA946" i="1"/>
  <c r="X946" i="1"/>
  <c r="W946" i="1"/>
  <c r="V946" i="1"/>
  <c r="L946" i="1"/>
  <c r="Y946" i="1" s="1"/>
  <c r="Z946" i="1" s="1"/>
  <c r="AA945" i="1"/>
  <c r="W945" i="1"/>
  <c r="L945" i="1"/>
  <c r="AA944" i="1"/>
  <c r="X944" i="1"/>
  <c r="V944" i="1"/>
  <c r="L944" i="1"/>
  <c r="W944" i="1" s="1"/>
  <c r="AA943" i="1"/>
  <c r="Y943" i="1"/>
  <c r="Z943" i="1" s="1"/>
  <c r="W943" i="1"/>
  <c r="L943" i="1"/>
  <c r="AA942" i="1"/>
  <c r="X942" i="1"/>
  <c r="W942" i="1"/>
  <c r="V942" i="1"/>
  <c r="L942" i="1"/>
  <c r="Y942" i="1" s="1"/>
  <c r="Z942" i="1" s="1"/>
  <c r="AA941" i="1"/>
  <c r="L941" i="1"/>
  <c r="AA940" i="1"/>
  <c r="X940" i="1"/>
  <c r="V940" i="1"/>
  <c r="L940" i="1"/>
  <c r="W940" i="1" s="1"/>
  <c r="AA939" i="1"/>
  <c r="W939" i="1"/>
  <c r="L939" i="1"/>
  <c r="AA938" i="1"/>
  <c r="X938" i="1"/>
  <c r="W938" i="1"/>
  <c r="V938" i="1"/>
  <c r="L938" i="1"/>
  <c r="Y938" i="1" s="1"/>
  <c r="Z938" i="1" s="1"/>
  <c r="AA937" i="1"/>
  <c r="Y937" i="1"/>
  <c r="Z937" i="1" s="1"/>
  <c r="L937" i="1"/>
  <c r="AA936" i="1"/>
  <c r="X936" i="1"/>
  <c r="V936" i="1"/>
  <c r="L936" i="1"/>
  <c r="W936" i="1" s="1"/>
  <c r="AA935" i="1"/>
  <c r="L935" i="1"/>
  <c r="AA934" i="1"/>
  <c r="X934" i="1"/>
  <c r="W934" i="1"/>
  <c r="V934" i="1"/>
  <c r="L934" i="1"/>
  <c r="Y934" i="1" s="1"/>
  <c r="Z934" i="1" s="1"/>
  <c r="AA933" i="1"/>
  <c r="Y933" i="1"/>
  <c r="Z933" i="1" s="1"/>
  <c r="W933" i="1"/>
  <c r="L933" i="1"/>
  <c r="Z932" i="1"/>
  <c r="Y932" i="1"/>
  <c r="X932" i="1"/>
  <c r="W932" i="1"/>
  <c r="V932" i="1"/>
  <c r="M932" i="1"/>
  <c r="AA932" i="1" s="1"/>
  <c r="AA931" i="1"/>
  <c r="L931" i="1"/>
  <c r="AA930" i="1"/>
  <c r="X930" i="1"/>
  <c r="W930" i="1"/>
  <c r="V930" i="1"/>
  <c r="L930" i="1"/>
  <c r="Y930" i="1" s="1"/>
  <c r="Z930" i="1" s="1"/>
  <c r="AA929" i="1"/>
  <c r="Y929" i="1"/>
  <c r="Z929" i="1" s="1"/>
  <c r="W929" i="1"/>
  <c r="L929" i="1"/>
  <c r="AA928" i="1"/>
  <c r="X928" i="1"/>
  <c r="V928" i="1"/>
  <c r="L928" i="1"/>
  <c r="W928" i="1" s="1"/>
  <c r="AA927" i="1"/>
  <c r="Y927" i="1"/>
  <c r="Z927" i="1" s="1"/>
  <c r="L927" i="1"/>
  <c r="AA926" i="1"/>
  <c r="X926" i="1"/>
  <c r="W926" i="1"/>
  <c r="V926" i="1"/>
  <c r="L926" i="1"/>
  <c r="Y926" i="1" s="1"/>
  <c r="Z926" i="1" s="1"/>
  <c r="AA925" i="1"/>
  <c r="Y925" i="1"/>
  <c r="Z925" i="1" s="1"/>
  <c r="X925" i="1"/>
  <c r="W925" i="1"/>
  <c r="V925" i="1"/>
  <c r="AA924" i="1"/>
  <c r="L924" i="1"/>
  <c r="AA923" i="1"/>
  <c r="X923" i="1"/>
  <c r="W923" i="1"/>
  <c r="V923" i="1"/>
  <c r="L923" i="1"/>
  <c r="Y923" i="1" s="1"/>
  <c r="Z923" i="1" s="1"/>
  <c r="AA922" i="1"/>
  <c r="L922" i="1"/>
  <c r="AA921" i="1"/>
  <c r="Y921" i="1"/>
  <c r="Z921" i="1" s="1"/>
  <c r="X921" i="1"/>
  <c r="V921" i="1"/>
  <c r="L921" i="1"/>
  <c r="W921" i="1" s="1"/>
  <c r="AA920" i="1"/>
  <c r="Y920" i="1"/>
  <c r="Z920" i="1" s="1"/>
  <c r="X920" i="1"/>
  <c r="L920" i="1"/>
  <c r="V920" i="1" s="1"/>
  <c r="AA919" i="1"/>
  <c r="X919" i="1"/>
  <c r="W919" i="1"/>
  <c r="V919" i="1"/>
  <c r="L919" i="1"/>
  <c r="Y919" i="1" s="1"/>
  <c r="Z919" i="1" s="1"/>
  <c r="AA918" i="1"/>
  <c r="Y918" i="1"/>
  <c r="Z918" i="1" s="1"/>
  <c r="W918" i="1"/>
  <c r="L918" i="1"/>
  <c r="X918" i="1" s="1"/>
  <c r="AA917" i="1"/>
  <c r="V917" i="1"/>
  <c r="L917" i="1"/>
  <c r="W917" i="1" s="1"/>
  <c r="AA916" i="1"/>
  <c r="Y916" i="1"/>
  <c r="Z916" i="1" s="1"/>
  <c r="X916" i="1"/>
  <c r="W916" i="1"/>
  <c r="L916" i="1"/>
  <c r="V916" i="1" s="1"/>
  <c r="AA915" i="1"/>
  <c r="X915" i="1"/>
  <c r="W915" i="1"/>
  <c r="V915" i="1"/>
  <c r="L915" i="1"/>
  <c r="Y915" i="1" s="1"/>
  <c r="Z915" i="1" s="1"/>
  <c r="AA914" i="1"/>
  <c r="Y914" i="1"/>
  <c r="Z914" i="1" s="1"/>
  <c r="W914" i="1"/>
  <c r="V914" i="1"/>
  <c r="L914" i="1"/>
  <c r="X914" i="1" s="1"/>
  <c r="AA913" i="1"/>
  <c r="L913" i="1"/>
  <c r="AA912" i="1"/>
  <c r="Y912" i="1"/>
  <c r="Z912" i="1" s="1"/>
  <c r="X912" i="1"/>
  <c r="W912" i="1"/>
  <c r="V912" i="1"/>
  <c r="AA911" i="1"/>
  <c r="Y911" i="1"/>
  <c r="Z911" i="1" s="1"/>
  <c r="W911" i="1"/>
  <c r="L911" i="1"/>
  <c r="X911" i="1" s="1"/>
  <c r="AA910" i="1"/>
  <c r="V910" i="1"/>
  <c r="L910" i="1"/>
  <c r="W910" i="1" s="1"/>
  <c r="AA909" i="1"/>
  <c r="Y909" i="1"/>
  <c r="Z909" i="1" s="1"/>
  <c r="X909" i="1"/>
  <c r="W909" i="1"/>
  <c r="L909" i="1"/>
  <c r="V909" i="1" s="1"/>
  <c r="AA908" i="1"/>
  <c r="X908" i="1"/>
  <c r="W908" i="1"/>
  <c r="V908" i="1"/>
  <c r="L908" i="1"/>
  <c r="Y908" i="1" s="1"/>
  <c r="Z908" i="1" s="1"/>
  <c r="AA907" i="1"/>
  <c r="Y907" i="1"/>
  <c r="Z907" i="1" s="1"/>
  <c r="X907" i="1"/>
  <c r="W907" i="1"/>
  <c r="V907" i="1"/>
  <c r="AA906" i="1"/>
  <c r="Y906" i="1"/>
  <c r="Z906" i="1" s="1"/>
  <c r="X906" i="1"/>
  <c r="L906" i="1"/>
  <c r="V906" i="1" s="1"/>
  <c r="AA905" i="1"/>
  <c r="X905" i="1"/>
  <c r="W905" i="1"/>
  <c r="V905" i="1"/>
  <c r="L905" i="1"/>
  <c r="Y905" i="1" s="1"/>
  <c r="Z905" i="1" s="1"/>
  <c r="AA904" i="1"/>
  <c r="Y904" i="1"/>
  <c r="Z904" i="1" s="1"/>
  <c r="W904" i="1"/>
  <c r="L904" i="1"/>
  <c r="X904" i="1" s="1"/>
  <c r="AA903" i="1"/>
  <c r="V903" i="1"/>
  <c r="L903" i="1"/>
  <c r="W903" i="1" s="1"/>
  <c r="AA902" i="1"/>
  <c r="Y902" i="1"/>
  <c r="Z902" i="1" s="1"/>
  <c r="X902" i="1"/>
  <c r="W902" i="1"/>
  <c r="L902" i="1"/>
  <c r="V902" i="1" s="1"/>
  <c r="AA901" i="1"/>
  <c r="X901" i="1"/>
  <c r="W901" i="1"/>
  <c r="V901" i="1"/>
  <c r="L901" i="1"/>
  <c r="Y901" i="1" s="1"/>
  <c r="Z901" i="1" s="1"/>
  <c r="AA900" i="1"/>
  <c r="Y900" i="1"/>
  <c r="Z900" i="1" s="1"/>
  <c r="W900" i="1"/>
  <c r="V900" i="1"/>
  <c r="L900" i="1"/>
  <c r="X900" i="1" s="1"/>
  <c r="AA899" i="1"/>
  <c r="Y899" i="1"/>
  <c r="Z899" i="1" s="1"/>
  <c r="L899" i="1"/>
  <c r="AA898" i="1"/>
  <c r="L898" i="1"/>
  <c r="AA897" i="1"/>
  <c r="X897" i="1"/>
  <c r="W897" i="1"/>
  <c r="V897" i="1"/>
  <c r="L897" i="1"/>
  <c r="Y897" i="1" s="1"/>
  <c r="Z897" i="1" s="1"/>
  <c r="AA896" i="1"/>
  <c r="V896" i="1"/>
  <c r="L896" i="1"/>
  <c r="AA895" i="1"/>
  <c r="Y895" i="1"/>
  <c r="Z895" i="1" s="1"/>
  <c r="X895" i="1"/>
  <c r="L895" i="1"/>
  <c r="W895" i="1" s="1"/>
  <c r="AA894" i="1"/>
  <c r="L894" i="1"/>
  <c r="AA893" i="1"/>
  <c r="X893" i="1"/>
  <c r="W893" i="1"/>
  <c r="V893" i="1"/>
  <c r="L893" i="1"/>
  <c r="Y893" i="1" s="1"/>
  <c r="Z893" i="1" s="1"/>
  <c r="AA892" i="1"/>
  <c r="Y892" i="1"/>
  <c r="Z892" i="1" s="1"/>
  <c r="L892" i="1"/>
  <c r="AA891" i="1"/>
  <c r="Y891" i="1"/>
  <c r="Z891" i="1" s="1"/>
  <c r="X891" i="1"/>
  <c r="V891" i="1"/>
  <c r="L891" i="1"/>
  <c r="W891" i="1" s="1"/>
  <c r="AA890" i="1"/>
  <c r="Y890" i="1"/>
  <c r="Z890" i="1" s="1"/>
  <c r="X890" i="1"/>
  <c r="L890" i="1"/>
  <c r="V890" i="1" s="1"/>
  <c r="AA889" i="1"/>
  <c r="X889" i="1"/>
  <c r="W889" i="1"/>
  <c r="V889" i="1"/>
  <c r="L889" i="1"/>
  <c r="Y889" i="1" s="1"/>
  <c r="Z889" i="1" s="1"/>
  <c r="AA888" i="1"/>
  <c r="Y888" i="1"/>
  <c r="Z888" i="1" s="1"/>
  <c r="W888" i="1"/>
  <c r="L888" i="1"/>
  <c r="X888" i="1" s="1"/>
  <c r="AA887" i="1"/>
  <c r="L887" i="1"/>
  <c r="AA886" i="1"/>
  <c r="Y886" i="1"/>
  <c r="Z886" i="1" s="1"/>
  <c r="X886" i="1"/>
  <c r="W886" i="1"/>
  <c r="L886" i="1"/>
  <c r="V886" i="1" s="1"/>
  <c r="AA885" i="1"/>
  <c r="X885" i="1"/>
  <c r="W885" i="1"/>
  <c r="V885" i="1"/>
  <c r="L885" i="1"/>
  <c r="Y885" i="1" s="1"/>
  <c r="Z885" i="1" s="1"/>
  <c r="AA884" i="1"/>
  <c r="Y884" i="1"/>
  <c r="Z884" i="1" s="1"/>
  <c r="W884" i="1"/>
  <c r="V884" i="1"/>
  <c r="L884" i="1"/>
  <c r="X884" i="1" s="1"/>
  <c r="AA883" i="1"/>
  <c r="L883" i="1"/>
  <c r="AA882" i="1"/>
  <c r="W882" i="1"/>
  <c r="L882" i="1"/>
  <c r="AA881" i="1"/>
  <c r="X881" i="1"/>
  <c r="W881" i="1"/>
  <c r="V881" i="1"/>
  <c r="L881" i="1"/>
  <c r="Y881" i="1" s="1"/>
  <c r="Z881" i="1" s="1"/>
  <c r="AA880" i="1"/>
  <c r="L880" i="1"/>
  <c r="AA879" i="1"/>
  <c r="Y879" i="1"/>
  <c r="Z879" i="1" s="1"/>
  <c r="X879" i="1"/>
  <c r="L879" i="1"/>
  <c r="W879" i="1" s="1"/>
  <c r="AA878" i="1"/>
  <c r="Y878" i="1"/>
  <c r="Z878" i="1" s="1"/>
  <c r="L878" i="1"/>
  <c r="AA877" i="1"/>
  <c r="X877" i="1"/>
  <c r="W877" i="1"/>
  <c r="V877" i="1"/>
  <c r="L877" i="1"/>
  <c r="Y877" i="1" s="1"/>
  <c r="Z877" i="1" s="1"/>
  <c r="AA876" i="1"/>
  <c r="L876" i="1"/>
  <c r="AA875" i="1"/>
  <c r="Y875" i="1"/>
  <c r="Z875" i="1" s="1"/>
  <c r="X875" i="1"/>
  <c r="V875" i="1"/>
  <c r="L875" i="1"/>
  <c r="W875" i="1" s="1"/>
  <c r="AA874" i="1"/>
  <c r="Y874" i="1"/>
  <c r="Z874" i="1" s="1"/>
  <c r="X874" i="1"/>
  <c r="L874" i="1"/>
  <c r="V874" i="1" s="1"/>
  <c r="AA873" i="1"/>
  <c r="X873" i="1"/>
  <c r="W873" i="1"/>
  <c r="V873" i="1"/>
  <c r="L873" i="1"/>
  <c r="Y873" i="1" s="1"/>
  <c r="Z873" i="1" s="1"/>
  <c r="AA872" i="1"/>
  <c r="Y872" i="1"/>
  <c r="Z872" i="1" s="1"/>
  <c r="W872" i="1"/>
  <c r="L872" i="1"/>
  <c r="X872" i="1" s="1"/>
  <c r="AA871" i="1"/>
  <c r="Z871" i="1"/>
  <c r="Y871" i="1"/>
  <c r="X871" i="1"/>
  <c r="W871" i="1"/>
  <c r="V871" i="1"/>
  <c r="AA870" i="1"/>
  <c r="X870" i="1"/>
  <c r="W870" i="1"/>
  <c r="V870" i="1"/>
  <c r="L870" i="1"/>
  <c r="Y870" i="1" s="1"/>
  <c r="Z870" i="1" s="1"/>
  <c r="AA869" i="1"/>
  <c r="L869" i="1"/>
  <c r="AA868" i="1"/>
  <c r="Y868" i="1"/>
  <c r="Z868" i="1" s="1"/>
  <c r="X868" i="1"/>
  <c r="L868" i="1"/>
  <c r="W868" i="1" s="1"/>
  <c r="AA867" i="1"/>
  <c r="Y867" i="1"/>
  <c r="Z867" i="1" s="1"/>
  <c r="L867" i="1"/>
  <c r="AA866" i="1"/>
  <c r="X866" i="1"/>
  <c r="W866" i="1"/>
  <c r="V866" i="1"/>
  <c r="L866" i="1"/>
  <c r="Y866" i="1" s="1"/>
  <c r="Z866" i="1" s="1"/>
  <c r="AA865" i="1"/>
  <c r="L865" i="1"/>
  <c r="AA864" i="1"/>
  <c r="Y864" i="1"/>
  <c r="Z864" i="1" s="1"/>
  <c r="X864" i="1"/>
  <c r="V864" i="1"/>
  <c r="L864" i="1"/>
  <c r="W864" i="1" s="1"/>
  <c r="AA863" i="1"/>
  <c r="Y863" i="1"/>
  <c r="Z863" i="1" s="1"/>
  <c r="X863" i="1"/>
  <c r="L863" i="1"/>
  <c r="V863" i="1" s="1"/>
  <c r="AA862" i="1"/>
  <c r="X862" i="1"/>
  <c r="W862" i="1"/>
  <c r="V862" i="1"/>
  <c r="L862" i="1"/>
  <c r="Y862" i="1" s="1"/>
  <c r="Z862" i="1" s="1"/>
  <c r="AA861" i="1"/>
  <c r="Y861" i="1"/>
  <c r="Z861" i="1" s="1"/>
  <c r="W861" i="1"/>
  <c r="L861" i="1"/>
  <c r="X861" i="1" s="1"/>
  <c r="AA860" i="1"/>
  <c r="V860" i="1"/>
  <c r="L860" i="1"/>
  <c r="AA859" i="1"/>
  <c r="Y859" i="1"/>
  <c r="Z859" i="1" s="1"/>
  <c r="X859" i="1"/>
  <c r="W859" i="1"/>
  <c r="L859" i="1"/>
  <c r="V859" i="1" s="1"/>
  <c r="AA858" i="1"/>
  <c r="X858" i="1"/>
  <c r="W858" i="1"/>
  <c r="V858" i="1"/>
  <c r="L858" i="1"/>
  <c r="Y858" i="1" s="1"/>
  <c r="Z858" i="1" s="1"/>
  <c r="AA857" i="1"/>
  <c r="Y857" i="1"/>
  <c r="Z857" i="1" s="1"/>
  <c r="W857" i="1"/>
  <c r="V857" i="1"/>
  <c r="L857" i="1"/>
  <c r="X857" i="1" s="1"/>
  <c r="AA856" i="1"/>
  <c r="Y856" i="1"/>
  <c r="Z856" i="1" s="1"/>
  <c r="L856" i="1"/>
  <c r="AA855" i="1"/>
  <c r="L855" i="1"/>
  <c r="AA854" i="1"/>
  <c r="X854" i="1"/>
  <c r="W854" i="1"/>
  <c r="V854" i="1"/>
  <c r="L854" i="1"/>
  <c r="Y854" i="1" s="1"/>
  <c r="Z854" i="1" s="1"/>
  <c r="AA853" i="1"/>
  <c r="Z853" i="1"/>
  <c r="Y853" i="1"/>
  <c r="X853" i="1"/>
  <c r="W853" i="1"/>
  <c r="V853" i="1"/>
  <c r="AA852" i="1"/>
  <c r="Y852" i="1"/>
  <c r="Z852" i="1" s="1"/>
  <c r="X852" i="1"/>
  <c r="W852" i="1"/>
  <c r="L852" i="1"/>
  <c r="V852" i="1" s="1"/>
  <c r="AA851" i="1"/>
  <c r="X851" i="1"/>
  <c r="W851" i="1"/>
  <c r="V851" i="1"/>
  <c r="L851" i="1"/>
  <c r="Y851" i="1" s="1"/>
  <c r="Z851" i="1" s="1"/>
  <c r="AA850" i="1"/>
  <c r="Y850" i="1"/>
  <c r="Z850" i="1" s="1"/>
  <c r="W850" i="1"/>
  <c r="V850" i="1"/>
  <c r="L850" i="1"/>
  <c r="X850" i="1" s="1"/>
  <c r="AA849" i="1"/>
  <c r="Y849" i="1"/>
  <c r="Z849" i="1" s="1"/>
  <c r="L849" i="1"/>
  <c r="AA848" i="1"/>
  <c r="L848" i="1"/>
  <c r="AA847" i="1"/>
  <c r="X847" i="1"/>
  <c r="W847" i="1"/>
  <c r="V847" i="1"/>
  <c r="L847" i="1"/>
  <c r="Y847" i="1" s="1"/>
  <c r="Z847" i="1" s="1"/>
  <c r="AA846" i="1"/>
  <c r="V846" i="1"/>
  <c r="L846" i="1"/>
  <c r="AA845" i="1"/>
  <c r="Y845" i="1"/>
  <c r="Z845" i="1" s="1"/>
  <c r="X845" i="1"/>
  <c r="L845" i="1"/>
  <c r="W845" i="1" s="1"/>
  <c r="AA844" i="1"/>
  <c r="L844" i="1"/>
  <c r="AA843" i="1"/>
  <c r="X843" i="1"/>
  <c r="W843" i="1"/>
  <c r="V843" i="1"/>
  <c r="L843" i="1"/>
  <c r="Y843" i="1" s="1"/>
  <c r="Z843" i="1" s="1"/>
  <c r="AA842" i="1"/>
  <c r="Y842" i="1"/>
  <c r="Z842" i="1" s="1"/>
  <c r="L842" i="1"/>
  <c r="AA841" i="1"/>
  <c r="Y841" i="1"/>
  <c r="Z841" i="1" s="1"/>
  <c r="X841" i="1"/>
  <c r="V841" i="1"/>
  <c r="L841" i="1"/>
  <c r="W841" i="1" s="1"/>
  <c r="AA840" i="1"/>
  <c r="Y840" i="1"/>
  <c r="Z840" i="1" s="1"/>
  <c r="X840" i="1"/>
  <c r="L840" i="1"/>
  <c r="V840" i="1" s="1"/>
  <c r="AA839" i="1"/>
  <c r="X839" i="1"/>
  <c r="W839" i="1"/>
  <c r="V839" i="1"/>
  <c r="L839" i="1"/>
  <c r="Y839" i="1" s="1"/>
  <c r="Z839" i="1" s="1"/>
  <c r="AA838" i="1"/>
  <c r="Y838" i="1"/>
  <c r="Z838" i="1" s="1"/>
  <c r="W838" i="1"/>
  <c r="L838" i="1"/>
  <c r="X838" i="1" s="1"/>
  <c r="AA837" i="1"/>
  <c r="L837" i="1"/>
  <c r="AA836" i="1"/>
  <c r="Y836" i="1"/>
  <c r="Z836" i="1" s="1"/>
  <c r="X836" i="1"/>
  <c r="W836" i="1"/>
  <c r="L836" i="1"/>
  <c r="V836" i="1" s="1"/>
  <c r="AA835" i="1"/>
  <c r="X835" i="1"/>
  <c r="W835" i="1"/>
  <c r="V835" i="1"/>
  <c r="L835" i="1"/>
  <c r="Y835" i="1" s="1"/>
  <c r="Z835" i="1" s="1"/>
  <c r="AA834" i="1"/>
  <c r="Y834" i="1"/>
  <c r="Z834" i="1" s="1"/>
  <c r="W834" i="1"/>
  <c r="V834" i="1"/>
  <c r="L834" i="1"/>
  <c r="X834" i="1" s="1"/>
  <c r="AA833" i="1"/>
  <c r="V833" i="1"/>
  <c r="L833" i="1"/>
  <c r="AA832" i="1"/>
  <c r="X832" i="1"/>
  <c r="L832" i="1"/>
  <c r="AA831" i="1"/>
  <c r="X831" i="1"/>
  <c r="W831" i="1"/>
  <c r="L831" i="1"/>
  <c r="V831" i="1" s="1"/>
  <c r="AA830" i="1"/>
  <c r="X830" i="1"/>
  <c r="W830" i="1"/>
  <c r="V830" i="1"/>
  <c r="L830" i="1"/>
  <c r="Y830" i="1" s="1"/>
  <c r="Z830" i="1" s="1"/>
  <c r="AA829" i="1"/>
  <c r="Y829" i="1"/>
  <c r="Z829" i="1" s="1"/>
  <c r="L829" i="1"/>
  <c r="AA828" i="1"/>
  <c r="Y828" i="1"/>
  <c r="Z828" i="1" s="1"/>
  <c r="L828" i="1"/>
  <c r="AA827" i="1"/>
  <c r="X827" i="1"/>
  <c r="W827" i="1"/>
  <c r="L827" i="1"/>
  <c r="V827" i="1" s="1"/>
  <c r="AA826" i="1"/>
  <c r="X826" i="1"/>
  <c r="W826" i="1"/>
  <c r="V826" i="1"/>
  <c r="L826" i="1"/>
  <c r="Y826" i="1" s="1"/>
  <c r="Z826" i="1" s="1"/>
  <c r="AA825" i="1"/>
  <c r="Z825" i="1"/>
  <c r="Y825" i="1"/>
  <c r="V825" i="1"/>
  <c r="L825" i="1"/>
  <c r="AA824" i="1"/>
  <c r="Y824" i="1"/>
  <c r="Z824" i="1" s="1"/>
  <c r="X824" i="1"/>
  <c r="L824" i="1"/>
  <c r="AA823" i="1"/>
  <c r="X823" i="1"/>
  <c r="W823" i="1"/>
  <c r="L823" i="1"/>
  <c r="V823" i="1" s="1"/>
  <c r="AA822" i="1"/>
  <c r="X822" i="1"/>
  <c r="W822" i="1"/>
  <c r="V822" i="1"/>
  <c r="L822" i="1"/>
  <c r="Y822" i="1" s="1"/>
  <c r="Z822" i="1" s="1"/>
  <c r="AA821" i="1"/>
  <c r="L821" i="1"/>
  <c r="AA820" i="1"/>
  <c r="L820" i="1"/>
  <c r="AA819" i="1"/>
  <c r="X819" i="1"/>
  <c r="W819" i="1"/>
  <c r="L819" i="1"/>
  <c r="V819" i="1" s="1"/>
  <c r="AA818" i="1"/>
  <c r="X818" i="1"/>
  <c r="W818" i="1"/>
  <c r="V818" i="1"/>
  <c r="L818" i="1"/>
  <c r="Y818" i="1" s="1"/>
  <c r="Z818" i="1" s="1"/>
  <c r="AA817" i="1"/>
  <c r="V817" i="1"/>
  <c r="L817" i="1"/>
  <c r="AA816" i="1"/>
  <c r="X816" i="1"/>
  <c r="L816" i="1"/>
  <c r="AA815" i="1"/>
  <c r="X815" i="1"/>
  <c r="W815" i="1"/>
  <c r="L815" i="1"/>
  <c r="V815" i="1" s="1"/>
  <c r="AA814" i="1"/>
  <c r="X814" i="1"/>
  <c r="W814" i="1"/>
  <c r="V814" i="1"/>
  <c r="L814" i="1"/>
  <c r="Y814" i="1" s="1"/>
  <c r="Z814" i="1" s="1"/>
  <c r="AA813" i="1"/>
  <c r="Y813" i="1"/>
  <c r="Z813" i="1" s="1"/>
  <c r="L813" i="1"/>
  <c r="AA812" i="1"/>
  <c r="Y812" i="1"/>
  <c r="Z812" i="1" s="1"/>
  <c r="L812" i="1"/>
  <c r="AA811" i="1"/>
  <c r="X811" i="1"/>
  <c r="W811" i="1"/>
  <c r="L811" i="1"/>
  <c r="V811" i="1" s="1"/>
  <c r="AA810" i="1"/>
  <c r="X810" i="1"/>
  <c r="W810" i="1"/>
  <c r="V810" i="1"/>
  <c r="L810" i="1"/>
  <c r="Y810" i="1" s="1"/>
  <c r="Z810" i="1" s="1"/>
  <c r="AA809" i="1"/>
  <c r="Z809" i="1"/>
  <c r="Y809" i="1"/>
  <c r="V809" i="1"/>
  <c r="L809" i="1"/>
  <c r="AA808" i="1"/>
  <c r="Y808" i="1"/>
  <c r="Z808" i="1" s="1"/>
  <c r="X808" i="1"/>
  <c r="L808" i="1"/>
  <c r="AA807" i="1"/>
  <c r="X807" i="1"/>
  <c r="W807" i="1"/>
  <c r="L807" i="1"/>
  <c r="V807" i="1" s="1"/>
  <c r="AA806" i="1"/>
  <c r="X806" i="1"/>
  <c r="W806" i="1"/>
  <c r="V806" i="1"/>
  <c r="L806" i="1"/>
  <c r="Y806" i="1" s="1"/>
  <c r="Z806" i="1" s="1"/>
  <c r="AA805" i="1"/>
  <c r="L805" i="1"/>
  <c r="AA804" i="1"/>
  <c r="L804" i="1"/>
  <c r="AA803" i="1"/>
  <c r="X803" i="1"/>
  <c r="W803" i="1"/>
  <c r="L803" i="1"/>
  <c r="V803" i="1" s="1"/>
  <c r="AA802" i="1"/>
  <c r="Y802" i="1"/>
  <c r="Z802" i="1" s="1"/>
  <c r="X802" i="1"/>
  <c r="W802" i="1"/>
  <c r="V802" i="1"/>
  <c r="Y801" i="1"/>
  <c r="Z801" i="1" s="1"/>
  <c r="X801" i="1"/>
  <c r="W801" i="1"/>
  <c r="V801" i="1"/>
  <c r="Y800" i="1"/>
  <c r="Z800" i="1" s="1"/>
  <c r="X800" i="1"/>
  <c r="W800" i="1"/>
  <c r="V800" i="1"/>
  <c r="Y799" i="1"/>
  <c r="Z799" i="1" s="1"/>
  <c r="X799" i="1"/>
  <c r="W799" i="1"/>
  <c r="V799" i="1"/>
  <c r="Y798" i="1"/>
  <c r="Z798" i="1" s="1"/>
  <c r="X798" i="1"/>
  <c r="W798" i="1"/>
  <c r="V798" i="1"/>
  <c r="Y797" i="1"/>
  <c r="Z797" i="1" s="1"/>
  <c r="X797" i="1"/>
  <c r="W797" i="1"/>
  <c r="V797" i="1"/>
  <c r="Y796" i="1"/>
  <c r="Z796" i="1" s="1"/>
  <c r="X796" i="1"/>
  <c r="W796" i="1"/>
  <c r="V796" i="1"/>
  <c r="Y795" i="1"/>
  <c r="Z795" i="1" s="1"/>
  <c r="X795" i="1"/>
  <c r="W795" i="1"/>
  <c r="V795" i="1"/>
  <c r="Y794" i="1"/>
  <c r="Z794" i="1" s="1"/>
  <c r="X794" i="1"/>
  <c r="W794" i="1"/>
  <c r="V794" i="1"/>
  <c r="Y793" i="1"/>
  <c r="Z793" i="1" s="1"/>
  <c r="X793" i="1"/>
  <c r="W793" i="1"/>
  <c r="V793" i="1"/>
  <c r="Y792" i="1"/>
  <c r="Z792" i="1" s="1"/>
  <c r="X792" i="1"/>
  <c r="W792" i="1"/>
  <c r="V792" i="1"/>
  <c r="Y791" i="1"/>
  <c r="Z791" i="1" s="1"/>
  <c r="X791" i="1"/>
  <c r="W791" i="1"/>
  <c r="V791" i="1"/>
  <c r="Y790" i="1"/>
  <c r="Z790" i="1" s="1"/>
  <c r="X790" i="1"/>
  <c r="W790" i="1"/>
  <c r="V790" i="1"/>
  <c r="Y789" i="1"/>
  <c r="Z789" i="1" s="1"/>
  <c r="X789" i="1"/>
  <c r="W789" i="1"/>
  <c r="V789" i="1"/>
  <c r="Y788" i="1"/>
  <c r="Z788" i="1" s="1"/>
  <c r="X788" i="1"/>
  <c r="W788" i="1"/>
  <c r="V788" i="1"/>
  <c r="Y787" i="1"/>
  <c r="Z787" i="1" s="1"/>
  <c r="X787" i="1"/>
  <c r="W787" i="1"/>
  <c r="V787" i="1"/>
  <c r="Y786" i="1"/>
  <c r="Z786" i="1" s="1"/>
  <c r="X786" i="1"/>
  <c r="W786" i="1"/>
  <c r="V786" i="1"/>
  <c r="Y785" i="1"/>
  <c r="Z785" i="1" s="1"/>
  <c r="X785" i="1"/>
  <c r="W785" i="1"/>
  <c r="V785" i="1"/>
  <c r="Y784" i="1"/>
  <c r="Z784" i="1" s="1"/>
  <c r="X784" i="1"/>
  <c r="W784" i="1"/>
  <c r="V784" i="1"/>
  <c r="Y783" i="1"/>
  <c r="Z783" i="1" s="1"/>
  <c r="X783" i="1"/>
  <c r="W783" i="1"/>
  <c r="V783" i="1"/>
  <c r="Y782" i="1"/>
  <c r="Z782" i="1" s="1"/>
  <c r="X782" i="1"/>
  <c r="W782" i="1"/>
  <c r="V782" i="1"/>
  <c r="Y781" i="1"/>
  <c r="Z781" i="1" s="1"/>
  <c r="X781" i="1"/>
  <c r="W781" i="1"/>
  <c r="V781" i="1"/>
  <c r="Y780" i="1"/>
  <c r="Z780" i="1" s="1"/>
  <c r="X780" i="1"/>
  <c r="W780" i="1"/>
  <c r="V780" i="1"/>
  <c r="Y779" i="1"/>
  <c r="Z779" i="1" s="1"/>
  <c r="X779" i="1"/>
  <c r="W779" i="1"/>
  <c r="V779" i="1"/>
  <c r="Y778" i="1"/>
  <c r="Z778" i="1" s="1"/>
  <c r="X778" i="1"/>
  <c r="W778" i="1"/>
  <c r="V778" i="1"/>
  <c r="Y777" i="1"/>
  <c r="Z777" i="1" s="1"/>
  <c r="X777" i="1"/>
  <c r="W777" i="1"/>
  <c r="V777" i="1"/>
  <c r="Y776" i="1"/>
  <c r="Z776" i="1" s="1"/>
  <c r="X776" i="1"/>
  <c r="W776" i="1"/>
  <c r="V776" i="1"/>
  <c r="Y775" i="1"/>
  <c r="Z775" i="1" s="1"/>
  <c r="X775" i="1"/>
  <c r="W775" i="1"/>
  <c r="V775" i="1"/>
  <c r="Y774" i="1"/>
  <c r="Z774" i="1" s="1"/>
  <c r="X774" i="1"/>
  <c r="W774" i="1"/>
  <c r="V774" i="1"/>
  <c r="Y773" i="1"/>
  <c r="Z773" i="1" s="1"/>
  <c r="X773" i="1"/>
  <c r="W773" i="1"/>
  <c r="V773" i="1"/>
  <c r="Y772" i="1"/>
  <c r="Z772" i="1" s="1"/>
  <c r="X772" i="1"/>
  <c r="W772" i="1"/>
  <c r="V772" i="1"/>
  <c r="Y771" i="1"/>
  <c r="Z771" i="1" s="1"/>
  <c r="X771" i="1"/>
  <c r="W771" i="1"/>
  <c r="V771" i="1"/>
  <c r="Y770" i="1"/>
  <c r="Z770" i="1" s="1"/>
  <c r="X770" i="1"/>
  <c r="W770" i="1"/>
  <c r="V770" i="1"/>
  <c r="Y769" i="1"/>
  <c r="Z769" i="1" s="1"/>
  <c r="X769" i="1"/>
  <c r="W769" i="1"/>
  <c r="V769" i="1"/>
  <c r="Y768" i="1"/>
  <c r="Z768" i="1" s="1"/>
  <c r="X768" i="1"/>
  <c r="W768" i="1"/>
  <c r="V768" i="1"/>
  <c r="Y767" i="1"/>
  <c r="Z767" i="1" s="1"/>
  <c r="X767" i="1"/>
  <c r="W767" i="1"/>
  <c r="V767" i="1"/>
  <c r="Y766" i="1"/>
  <c r="Z766" i="1" s="1"/>
  <c r="X766" i="1"/>
  <c r="W766" i="1"/>
  <c r="V766" i="1"/>
  <c r="Y765" i="1"/>
  <c r="Z765" i="1" s="1"/>
  <c r="X765" i="1"/>
  <c r="W765" i="1"/>
  <c r="V765" i="1"/>
  <c r="Y764" i="1"/>
  <c r="Z764" i="1" s="1"/>
  <c r="X764" i="1"/>
  <c r="W764" i="1"/>
  <c r="V764" i="1"/>
  <c r="Y763" i="1"/>
  <c r="Z763" i="1" s="1"/>
  <c r="X763" i="1"/>
  <c r="W763" i="1"/>
  <c r="V763" i="1"/>
  <c r="Y762" i="1"/>
  <c r="Z762" i="1" s="1"/>
  <c r="X762" i="1"/>
  <c r="W762" i="1"/>
  <c r="V762" i="1"/>
  <c r="Y761" i="1"/>
  <c r="Z761" i="1" s="1"/>
  <c r="X761" i="1"/>
  <c r="W761" i="1"/>
  <c r="V761" i="1"/>
  <c r="Y760" i="1"/>
  <c r="Z760" i="1" s="1"/>
  <c r="X760" i="1"/>
  <c r="W760" i="1"/>
  <c r="V760" i="1"/>
  <c r="Y759" i="1"/>
  <c r="Z759" i="1" s="1"/>
  <c r="X759" i="1"/>
  <c r="W759" i="1"/>
  <c r="V759" i="1"/>
  <c r="Y758" i="1"/>
  <c r="Z758" i="1" s="1"/>
  <c r="X758" i="1"/>
  <c r="W758" i="1"/>
  <c r="V758" i="1"/>
  <c r="Y757" i="1"/>
  <c r="Z757" i="1" s="1"/>
  <c r="X757" i="1"/>
  <c r="W757" i="1"/>
  <c r="V757" i="1"/>
  <c r="Y756" i="1"/>
  <c r="Z756" i="1" s="1"/>
  <c r="X756" i="1"/>
  <c r="W756" i="1"/>
  <c r="V756" i="1"/>
  <c r="Y755" i="1"/>
  <c r="Z755" i="1" s="1"/>
  <c r="X755" i="1"/>
  <c r="W755" i="1"/>
  <c r="V755" i="1"/>
  <c r="Y754" i="1"/>
  <c r="Z754" i="1" s="1"/>
  <c r="X754" i="1"/>
  <c r="W754" i="1"/>
  <c r="V754" i="1"/>
  <c r="Y753" i="1"/>
  <c r="Z753" i="1" s="1"/>
  <c r="X753" i="1"/>
  <c r="W753" i="1"/>
  <c r="V753" i="1"/>
  <c r="Y752" i="1"/>
  <c r="Z752" i="1" s="1"/>
  <c r="X752" i="1"/>
  <c r="W752" i="1"/>
  <c r="V752" i="1"/>
  <c r="Y751" i="1"/>
  <c r="Z751" i="1" s="1"/>
  <c r="X751" i="1"/>
  <c r="W751" i="1"/>
  <c r="V751" i="1"/>
  <c r="Y750" i="1"/>
  <c r="Z750" i="1" s="1"/>
  <c r="X750" i="1"/>
  <c r="W750" i="1"/>
  <c r="V750" i="1"/>
  <c r="Y749" i="1"/>
  <c r="Z749" i="1" s="1"/>
  <c r="X749" i="1"/>
  <c r="W749" i="1"/>
  <c r="V749" i="1"/>
  <c r="Y748" i="1"/>
  <c r="Z748" i="1" s="1"/>
  <c r="X748" i="1"/>
  <c r="W748" i="1"/>
  <c r="V748" i="1"/>
  <c r="Y747" i="1"/>
  <c r="Z747" i="1" s="1"/>
  <c r="X747" i="1"/>
  <c r="W747" i="1"/>
  <c r="V747" i="1"/>
  <c r="Y746" i="1"/>
  <c r="Z746" i="1" s="1"/>
  <c r="X746" i="1"/>
  <c r="W746" i="1"/>
  <c r="V746" i="1"/>
  <c r="Y745" i="1"/>
  <c r="Z745" i="1" s="1"/>
  <c r="X745" i="1"/>
  <c r="W745" i="1"/>
  <c r="V745" i="1"/>
  <c r="Y744" i="1"/>
  <c r="Z744" i="1" s="1"/>
  <c r="X744" i="1"/>
  <c r="W744" i="1"/>
  <c r="V744" i="1"/>
  <c r="Y743" i="1"/>
  <c r="Z743" i="1" s="1"/>
  <c r="X743" i="1"/>
  <c r="W743" i="1"/>
  <c r="V743" i="1"/>
  <c r="Y742" i="1"/>
  <c r="Z742" i="1" s="1"/>
  <c r="X742" i="1"/>
  <c r="W742" i="1"/>
  <c r="V742" i="1"/>
  <c r="Y741" i="1"/>
  <c r="Z741" i="1" s="1"/>
  <c r="X741" i="1"/>
  <c r="W741" i="1"/>
  <c r="V741" i="1"/>
  <c r="Y740" i="1"/>
  <c r="Z740" i="1" s="1"/>
  <c r="X740" i="1"/>
  <c r="W740" i="1"/>
  <c r="V740" i="1"/>
  <c r="Y739" i="1"/>
  <c r="Z739" i="1" s="1"/>
  <c r="X739" i="1"/>
  <c r="W739" i="1"/>
  <c r="V739" i="1"/>
  <c r="Y738" i="1"/>
  <c r="Z738" i="1" s="1"/>
  <c r="X738" i="1"/>
  <c r="W738" i="1"/>
  <c r="V738" i="1"/>
  <c r="Y737" i="1"/>
  <c r="Z737" i="1" s="1"/>
  <c r="X737" i="1"/>
  <c r="W737" i="1"/>
  <c r="V737" i="1"/>
  <c r="Y736" i="1"/>
  <c r="Z736" i="1" s="1"/>
  <c r="X736" i="1"/>
  <c r="W736" i="1"/>
  <c r="V736" i="1"/>
  <c r="Y735" i="1"/>
  <c r="Z735" i="1" s="1"/>
  <c r="X735" i="1"/>
  <c r="W735" i="1"/>
  <c r="V735" i="1"/>
  <c r="Y734" i="1"/>
  <c r="Z734" i="1" s="1"/>
  <c r="X734" i="1"/>
  <c r="W734" i="1"/>
  <c r="V734" i="1"/>
  <c r="Y733" i="1"/>
  <c r="Z733" i="1" s="1"/>
  <c r="X733" i="1"/>
  <c r="W733" i="1"/>
  <c r="V733" i="1"/>
  <c r="Y732" i="1"/>
  <c r="Z732" i="1" s="1"/>
  <c r="X732" i="1"/>
  <c r="W732" i="1"/>
  <c r="V732" i="1"/>
  <c r="Y731" i="1"/>
  <c r="Z731" i="1" s="1"/>
  <c r="X731" i="1"/>
  <c r="W731" i="1"/>
  <c r="V731" i="1"/>
  <c r="Y730" i="1"/>
  <c r="Z730" i="1" s="1"/>
  <c r="X730" i="1"/>
  <c r="W730" i="1"/>
  <c r="V730" i="1"/>
  <c r="Y729" i="1"/>
  <c r="Z729" i="1" s="1"/>
  <c r="X729" i="1"/>
  <c r="W729" i="1"/>
  <c r="V729" i="1"/>
  <c r="Y728" i="1"/>
  <c r="Z728" i="1" s="1"/>
  <c r="X728" i="1"/>
  <c r="W728" i="1"/>
  <c r="V728" i="1"/>
  <c r="Y727" i="1"/>
  <c r="Z727" i="1" s="1"/>
  <c r="X727" i="1"/>
  <c r="W727" i="1"/>
  <c r="V727" i="1"/>
  <c r="Y726" i="1"/>
  <c r="Z726" i="1" s="1"/>
  <c r="X726" i="1"/>
  <c r="W726" i="1"/>
  <c r="V726" i="1"/>
  <c r="Y725" i="1"/>
  <c r="Z725" i="1" s="1"/>
  <c r="X725" i="1"/>
  <c r="W725" i="1"/>
  <c r="V725" i="1"/>
  <c r="Y724" i="1"/>
  <c r="Z724" i="1" s="1"/>
  <c r="X724" i="1"/>
  <c r="W724" i="1"/>
  <c r="V724" i="1"/>
  <c r="Y723" i="1"/>
  <c r="Z723" i="1" s="1"/>
  <c r="X723" i="1"/>
  <c r="W723" i="1"/>
  <c r="V723" i="1"/>
  <c r="Y722" i="1"/>
  <c r="Z722" i="1" s="1"/>
  <c r="X722" i="1"/>
  <c r="W722" i="1"/>
  <c r="V722" i="1"/>
  <c r="Y721" i="1"/>
  <c r="Z721" i="1" s="1"/>
  <c r="X721" i="1"/>
  <c r="W721" i="1"/>
  <c r="V721" i="1"/>
  <c r="Y720" i="1"/>
  <c r="Z720" i="1" s="1"/>
  <c r="X720" i="1"/>
  <c r="W720" i="1"/>
  <c r="V720" i="1"/>
  <c r="Y719" i="1"/>
  <c r="Z719" i="1" s="1"/>
  <c r="X719" i="1"/>
  <c r="W719" i="1"/>
  <c r="V719" i="1"/>
  <c r="Y718" i="1"/>
  <c r="Z718" i="1" s="1"/>
  <c r="X718" i="1"/>
  <c r="W718" i="1"/>
  <c r="V718" i="1"/>
  <c r="Z717" i="1"/>
  <c r="Y717" i="1"/>
  <c r="X717" i="1"/>
  <c r="W717" i="1"/>
  <c r="V717" i="1"/>
  <c r="Y716" i="1"/>
  <c r="Z716" i="1" s="1"/>
  <c r="X716" i="1"/>
  <c r="W716" i="1"/>
  <c r="V716" i="1"/>
  <c r="Y715" i="1"/>
  <c r="Z715" i="1" s="1"/>
  <c r="X715" i="1"/>
  <c r="W715" i="1"/>
  <c r="V715" i="1"/>
  <c r="Y714" i="1"/>
  <c r="Z714" i="1" s="1"/>
  <c r="X714" i="1"/>
  <c r="W714" i="1"/>
  <c r="V714" i="1"/>
  <c r="Y713" i="1"/>
  <c r="Z713" i="1" s="1"/>
  <c r="X713" i="1"/>
  <c r="W713" i="1"/>
  <c r="V713" i="1"/>
  <c r="Y712" i="1"/>
  <c r="Z712" i="1" s="1"/>
  <c r="X712" i="1"/>
  <c r="W712" i="1"/>
  <c r="V712" i="1"/>
  <c r="Y711" i="1"/>
  <c r="Z711" i="1" s="1"/>
  <c r="X711" i="1"/>
  <c r="W711" i="1"/>
  <c r="V711" i="1"/>
  <c r="Y710" i="1"/>
  <c r="Z710" i="1" s="1"/>
  <c r="X710" i="1"/>
  <c r="W710" i="1"/>
  <c r="V710" i="1"/>
  <c r="Z709" i="1"/>
  <c r="Y709" i="1"/>
  <c r="X709" i="1"/>
  <c r="W709" i="1"/>
  <c r="V709" i="1"/>
  <c r="Y708" i="1"/>
  <c r="Z708" i="1" s="1"/>
  <c r="X708" i="1"/>
  <c r="W708" i="1"/>
  <c r="V708" i="1"/>
  <c r="Y707" i="1"/>
  <c r="Z707" i="1" s="1"/>
  <c r="X707" i="1"/>
  <c r="W707" i="1"/>
  <c r="V707" i="1"/>
  <c r="Y706" i="1"/>
  <c r="Z706" i="1" s="1"/>
  <c r="X706" i="1"/>
  <c r="W706" i="1"/>
  <c r="V706" i="1"/>
  <c r="Y705" i="1"/>
  <c r="Z705" i="1" s="1"/>
  <c r="X705" i="1"/>
  <c r="W705" i="1"/>
  <c r="V705" i="1"/>
  <c r="Y704" i="1"/>
  <c r="Z704" i="1" s="1"/>
  <c r="X704" i="1"/>
  <c r="W704" i="1"/>
  <c r="V704" i="1"/>
  <c r="Y703" i="1"/>
  <c r="Z703" i="1" s="1"/>
  <c r="X703" i="1"/>
  <c r="W703" i="1"/>
  <c r="V703" i="1"/>
  <c r="Y702" i="1"/>
  <c r="Z702" i="1" s="1"/>
  <c r="X702" i="1"/>
  <c r="W702" i="1"/>
  <c r="V702" i="1"/>
  <c r="Z701" i="1"/>
  <c r="Y701" i="1"/>
  <c r="X701" i="1"/>
  <c r="W701" i="1"/>
  <c r="V701" i="1"/>
  <c r="Y700" i="1"/>
  <c r="Z700" i="1" s="1"/>
  <c r="X700" i="1"/>
  <c r="W700" i="1"/>
  <c r="V700" i="1"/>
  <c r="Y699" i="1"/>
  <c r="Z699" i="1" s="1"/>
  <c r="X699" i="1"/>
  <c r="W699" i="1"/>
  <c r="V699" i="1"/>
  <c r="Y698" i="1"/>
  <c r="Z698" i="1" s="1"/>
  <c r="X698" i="1"/>
  <c r="W698" i="1"/>
  <c r="V698" i="1"/>
  <c r="Y697" i="1"/>
  <c r="Z697" i="1" s="1"/>
  <c r="X697" i="1"/>
  <c r="W697" i="1"/>
  <c r="V697" i="1"/>
  <c r="Y696" i="1"/>
  <c r="Z696" i="1" s="1"/>
  <c r="X696" i="1"/>
  <c r="W696" i="1"/>
  <c r="V696" i="1"/>
  <c r="Y695" i="1"/>
  <c r="Z695" i="1" s="1"/>
  <c r="X695" i="1"/>
  <c r="W695" i="1"/>
  <c r="V695" i="1"/>
  <c r="Y694" i="1"/>
  <c r="Z694" i="1" s="1"/>
  <c r="X694" i="1"/>
  <c r="W694" i="1"/>
  <c r="V694" i="1"/>
  <c r="Z693" i="1"/>
  <c r="Y693" i="1"/>
  <c r="X693" i="1"/>
  <c r="W693" i="1"/>
  <c r="V693" i="1"/>
  <c r="Y692" i="1"/>
  <c r="Z692" i="1" s="1"/>
  <c r="X692" i="1"/>
  <c r="W692" i="1"/>
  <c r="V692" i="1"/>
  <c r="Y691" i="1"/>
  <c r="Z691" i="1" s="1"/>
  <c r="X691" i="1"/>
  <c r="W691" i="1"/>
  <c r="V691" i="1"/>
  <c r="Y690" i="1"/>
  <c r="Z690" i="1" s="1"/>
  <c r="X690" i="1"/>
  <c r="W690" i="1"/>
  <c r="V690" i="1"/>
  <c r="Y689" i="1"/>
  <c r="Z689" i="1" s="1"/>
  <c r="X689" i="1"/>
  <c r="W689" i="1"/>
  <c r="V689" i="1"/>
  <c r="Y688" i="1"/>
  <c r="Z688" i="1" s="1"/>
  <c r="X688" i="1"/>
  <c r="W688" i="1"/>
  <c r="V688" i="1"/>
  <c r="Y687" i="1"/>
  <c r="Z687" i="1" s="1"/>
  <c r="X687" i="1"/>
  <c r="W687" i="1"/>
  <c r="V687" i="1"/>
  <c r="Y686" i="1"/>
  <c r="Z686" i="1" s="1"/>
  <c r="X686" i="1"/>
  <c r="W686" i="1"/>
  <c r="V686" i="1"/>
  <c r="Z685" i="1"/>
  <c r="Y685" i="1"/>
  <c r="X685" i="1"/>
  <c r="W685" i="1"/>
  <c r="V685" i="1"/>
  <c r="Y684" i="1"/>
  <c r="Z684" i="1" s="1"/>
  <c r="X684" i="1"/>
  <c r="W684" i="1"/>
  <c r="V684" i="1"/>
  <c r="Y683" i="1"/>
  <c r="Z683" i="1" s="1"/>
  <c r="X683" i="1"/>
  <c r="W683" i="1"/>
  <c r="V683" i="1"/>
  <c r="Y682" i="1"/>
  <c r="Z682" i="1" s="1"/>
  <c r="X682" i="1"/>
  <c r="W682" i="1"/>
  <c r="V682" i="1"/>
  <c r="Y681" i="1"/>
  <c r="Z681" i="1" s="1"/>
  <c r="X681" i="1"/>
  <c r="W681" i="1"/>
  <c r="V681" i="1"/>
  <c r="Y680" i="1"/>
  <c r="Z680" i="1" s="1"/>
  <c r="X680" i="1"/>
  <c r="W680" i="1"/>
  <c r="V680" i="1"/>
  <c r="Y679" i="1"/>
  <c r="Z679" i="1" s="1"/>
  <c r="X679" i="1"/>
  <c r="W679" i="1"/>
  <c r="V679" i="1"/>
  <c r="Y678" i="1"/>
  <c r="Z678" i="1" s="1"/>
  <c r="X678" i="1"/>
  <c r="W678" i="1"/>
  <c r="V678" i="1"/>
  <c r="Z677" i="1"/>
  <c r="Y677" i="1"/>
  <c r="X677" i="1"/>
  <c r="W677" i="1"/>
  <c r="V677" i="1"/>
  <c r="Y676" i="1"/>
  <c r="Z676" i="1" s="1"/>
  <c r="X676" i="1"/>
  <c r="W676" i="1"/>
  <c r="V676" i="1"/>
  <c r="Y675" i="1"/>
  <c r="Z675" i="1" s="1"/>
  <c r="X675" i="1"/>
  <c r="W675" i="1"/>
  <c r="V675" i="1"/>
  <c r="Y674" i="1"/>
  <c r="Z674" i="1" s="1"/>
  <c r="X674" i="1"/>
  <c r="W674" i="1"/>
  <c r="V674" i="1"/>
  <c r="Y673" i="1"/>
  <c r="Z673" i="1" s="1"/>
  <c r="X673" i="1"/>
  <c r="W673" i="1"/>
  <c r="V673" i="1"/>
  <c r="Y672" i="1"/>
  <c r="Z672" i="1" s="1"/>
  <c r="X672" i="1"/>
  <c r="W672" i="1"/>
  <c r="V672" i="1"/>
  <c r="Y671" i="1"/>
  <c r="Z671" i="1" s="1"/>
  <c r="X671" i="1"/>
  <c r="W671" i="1"/>
  <c r="V671" i="1"/>
  <c r="Y670" i="1"/>
  <c r="Z670" i="1" s="1"/>
  <c r="X670" i="1"/>
  <c r="W670" i="1"/>
  <c r="V670" i="1"/>
  <c r="Z669" i="1"/>
  <c r="Y669" i="1"/>
  <c r="X669" i="1"/>
  <c r="W669" i="1"/>
  <c r="V669" i="1"/>
  <c r="Y668" i="1"/>
  <c r="Z668" i="1" s="1"/>
  <c r="X668" i="1"/>
  <c r="W668" i="1"/>
  <c r="V668" i="1"/>
  <c r="Y667" i="1"/>
  <c r="Z667" i="1" s="1"/>
  <c r="X667" i="1"/>
  <c r="W667" i="1"/>
  <c r="V667" i="1"/>
  <c r="Y666" i="1"/>
  <c r="Z666" i="1" s="1"/>
  <c r="X666" i="1"/>
  <c r="W666" i="1"/>
  <c r="V666" i="1"/>
  <c r="Y665" i="1"/>
  <c r="Z665" i="1" s="1"/>
  <c r="X665" i="1"/>
  <c r="W665" i="1"/>
  <c r="V665" i="1"/>
  <c r="Y664" i="1"/>
  <c r="Z664" i="1" s="1"/>
  <c r="X664" i="1"/>
  <c r="W664" i="1"/>
  <c r="V664" i="1"/>
  <c r="Y663" i="1"/>
  <c r="Z663" i="1" s="1"/>
  <c r="X663" i="1"/>
  <c r="W663" i="1"/>
  <c r="V663" i="1"/>
  <c r="Y662" i="1"/>
  <c r="Z662" i="1" s="1"/>
  <c r="X662" i="1"/>
  <c r="W662" i="1"/>
  <c r="V662" i="1"/>
  <c r="Z661" i="1"/>
  <c r="Y661" i="1"/>
  <c r="X661" i="1"/>
  <c r="W661" i="1"/>
  <c r="V661" i="1"/>
  <c r="Y660" i="1"/>
  <c r="Z660" i="1" s="1"/>
  <c r="X660" i="1"/>
  <c r="W660" i="1"/>
  <c r="V660" i="1"/>
  <c r="Y659" i="1"/>
  <c r="Z659" i="1" s="1"/>
  <c r="X659" i="1"/>
  <c r="W659" i="1"/>
  <c r="V659" i="1"/>
  <c r="Y658" i="1"/>
  <c r="Z658" i="1" s="1"/>
  <c r="X658" i="1"/>
  <c r="W658" i="1"/>
  <c r="V658" i="1"/>
  <c r="Y657" i="1"/>
  <c r="Z657" i="1" s="1"/>
  <c r="X657" i="1"/>
  <c r="W657" i="1"/>
  <c r="V657" i="1"/>
  <c r="Y656" i="1"/>
  <c r="Z656" i="1" s="1"/>
  <c r="X656" i="1"/>
  <c r="W656" i="1"/>
  <c r="V656" i="1"/>
  <c r="Y655" i="1"/>
  <c r="Z655" i="1" s="1"/>
  <c r="X655" i="1"/>
  <c r="W655" i="1"/>
  <c r="V655" i="1"/>
  <c r="Y654" i="1"/>
  <c r="Z654" i="1" s="1"/>
  <c r="X654" i="1"/>
  <c r="W654" i="1"/>
  <c r="V654" i="1"/>
  <c r="Z653" i="1"/>
  <c r="Y653" i="1"/>
  <c r="X653" i="1"/>
  <c r="W653" i="1"/>
  <c r="V653" i="1"/>
  <c r="Y652" i="1"/>
  <c r="Z652" i="1" s="1"/>
  <c r="X652" i="1"/>
  <c r="W652" i="1"/>
  <c r="V652" i="1"/>
  <c r="Y651" i="1"/>
  <c r="Z651" i="1" s="1"/>
  <c r="X651" i="1"/>
  <c r="W651" i="1"/>
  <c r="V651" i="1"/>
  <c r="Y650" i="1"/>
  <c r="Z650" i="1" s="1"/>
  <c r="X650" i="1"/>
  <c r="W650" i="1"/>
  <c r="V650" i="1"/>
  <c r="Y649" i="1"/>
  <c r="Z649" i="1" s="1"/>
  <c r="X649" i="1"/>
  <c r="W649" i="1"/>
  <c r="V649" i="1"/>
  <c r="Y648" i="1"/>
  <c r="Z648" i="1" s="1"/>
  <c r="X648" i="1"/>
  <c r="W648" i="1"/>
  <c r="V648" i="1"/>
  <c r="Y647" i="1"/>
  <c r="Z647" i="1" s="1"/>
  <c r="X647" i="1"/>
  <c r="W647" i="1"/>
  <c r="V647" i="1"/>
  <c r="Y646" i="1"/>
  <c r="Z646" i="1" s="1"/>
  <c r="X646" i="1"/>
  <c r="W646" i="1"/>
  <c r="V646" i="1"/>
  <c r="Z645" i="1"/>
  <c r="Y645" i="1"/>
  <c r="X645" i="1"/>
  <c r="W645" i="1"/>
  <c r="V645" i="1"/>
  <c r="Y644" i="1"/>
  <c r="Z644" i="1" s="1"/>
  <c r="X644" i="1"/>
  <c r="W644" i="1"/>
  <c r="V644" i="1"/>
  <c r="Y643" i="1"/>
  <c r="Z643" i="1" s="1"/>
  <c r="X643" i="1"/>
  <c r="W643" i="1"/>
  <c r="V643" i="1"/>
  <c r="Y642" i="1"/>
  <c r="Z642" i="1" s="1"/>
  <c r="X642" i="1"/>
  <c r="W642" i="1"/>
  <c r="V642" i="1"/>
  <c r="Y641" i="1"/>
  <c r="Z641" i="1" s="1"/>
  <c r="X641" i="1"/>
  <c r="W641" i="1"/>
  <c r="V641" i="1"/>
  <c r="Y640" i="1"/>
  <c r="Z640" i="1" s="1"/>
  <c r="X640" i="1"/>
  <c r="W640" i="1"/>
  <c r="V640" i="1"/>
  <c r="Y639" i="1"/>
  <c r="Z639" i="1" s="1"/>
  <c r="X639" i="1"/>
  <c r="W639" i="1"/>
  <c r="V639" i="1"/>
  <c r="Y638" i="1"/>
  <c r="Z638" i="1" s="1"/>
  <c r="X638" i="1"/>
  <c r="W638" i="1"/>
  <c r="V638" i="1"/>
  <c r="Z637" i="1"/>
  <c r="Y637" i="1"/>
  <c r="X637" i="1"/>
  <c r="W637" i="1"/>
  <c r="V637" i="1"/>
  <c r="Y636" i="1"/>
  <c r="Z636" i="1" s="1"/>
  <c r="X636" i="1"/>
  <c r="W636" i="1"/>
  <c r="V636" i="1"/>
  <c r="Y635" i="1"/>
  <c r="Z635" i="1" s="1"/>
  <c r="X635" i="1"/>
  <c r="W635" i="1"/>
  <c r="V635" i="1"/>
  <c r="Y634" i="1"/>
  <c r="Z634" i="1" s="1"/>
  <c r="X634" i="1"/>
  <c r="W634" i="1"/>
  <c r="V634" i="1"/>
  <c r="Y633" i="1"/>
  <c r="Z633" i="1" s="1"/>
  <c r="X633" i="1"/>
  <c r="W633" i="1"/>
  <c r="V633" i="1"/>
  <c r="Y632" i="1"/>
  <c r="Z632" i="1" s="1"/>
  <c r="X632" i="1"/>
  <c r="W632" i="1"/>
  <c r="V632" i="1"/>
  <c r="Y631" i="1"/>
  <c r="Z631" i="1" s="1"/>
  <c r="X631" i="1"/>
  <c r="W631" i="1"/>
  <c r="V631" i="1"/>
  <c r="Y630" i="1"/>
  <c r="Z630" i="1" s="1"/>
  <c r="X630" i="1"/>
  <c r="W630" i="1"/>
  <c r="V630" i="1"/>
  <c r="Z629" i="1"/>
  <c r="Y629" i="1"/>
  <c r="X629" i="1"/>
  <c r="W629" i="1"/>
  <c r="V629" i="1"/>
  <c r="Y628" i="1"/>
  <c r="Z628" i="1" s="1"/>
  <c r="X628" i="1"/>
  <c r="W628" i="1"/>
  <c r="V628" i="1"/>
  <c r="Z627" i="1"/>
  <c r="Y627" i="1"/>
  <c r="X627" i="1"/>
  <c r="W627" i="1"/>
  <c r="V627" i="1"/>
  <c r="Y626" i="1"/>
  <c r="Z626" i="1" s="1"/>
  <c r="X626" i="1"/>
  <c r="W626" i="1"/>
  <c r="V626" i="1"/>
  <c r="Z625" i="1"/>
  <c r="Y625" i="1"/>
  <c r="X625" i="1"/>
  <c r="W625" i="1"/>
  <c r="V625" i="1"/>
  <c r="Y624" i="1"/>
  <c r="Z624" i="1" s="1"/>
  <c r="X624" i="1"/>
  <c r="W624" i="1"/>
  <c r="V624" i="1"/>
  <c r="Z623" i="1"/>
  <c r="Y623" i="1"/>
  <c r="X623" i="1"/>
  <c r="W623" i="1"/>
  <c r="V623" i="1"/>
  <c r="Y622" i="1"/>
  <c r="Z622" i="1" s="1"/>
  <c r="X622" i="1"/>
  <c r="W622" i="1"/>
  <c r="V622" i="1"/>
  <c r="Z621" i="1"/>
  <c r="Y621" i="1"/>
  <c r="X621" i="1"/>
  <c r="W621" i="1"/>
  <c r="V621" i="1"/>
  <c r="Y620" i="1"/>
  <c r="Z620" i="1" s="1"/>
  <c r="X620" i="1"/>
  <c r="W620" i="1"/>
  <c r="V620" i="1"/>
  <c r="Z619" i="1"/>
  <c r="Y619" i="1"/>
  <c r="X619" i="1"/>
  <c r="W619" i="1"/>
  <c r="V619" i="1"/>
  <c r="Y618" i="1"/>
  <c r="Z618" i="1" s="1"/>
  <c r="X618" i="1"/>
  <c r="W618" i="1"/>
  <c r="V618" i="1"/>
  <c r="Z617" i="1"/>
  <c r="Y617" i="1"/>
  <c r="X617" i="1"/>
  <c r="W617" i="1"/>
  <c r="V617" i="1"/>
  <c r="Y616" i="1"/>
  <c r="Z616" i="1" s="1"/>
  <c r="X616" i="1"/>
  <c r="W616" i="1"/>
  <c r="V616" i="1"/>
  <c r="Z615" i="1"/>
  <c r="Y615" i="1"/>
  <c r="X615" i="1"/>
  <c r="W615" i="1"/>
  <c r="V615" i="1"/>
  <c r="Y614" i="1"/>
  <c r="Z614" i="1" s="1"/>
  <c r="X614" i="1"/>
  <c r="W614" i="1"/>
  <c r="V614" i="1"/>
  <c r="Z613" i="1"/>
  <c r="Y613" i="1"/>
  <c r="X613" i="1"/>
  <c r="W613" i="1"/>
  <c r="V613" i="1"/>
  <c r="Y612" i="1"/>
  <c r="Z612" i="1" s="1"/>
  <c r="X612" i="1"/>
  <c r="W612" i="1"/>
  <c r="V612" i="1"/>
  <c r="Z611" i="1"/>
  <c r="Y611" i="1"/>
  <c r="X611" i="1"/>
  <c r="W611" i="1"/>
  <c r="V611" i="1"/>
  <c r="Y610" i="1"/>
  <c r="Z610" i="1" s="1"/>
  <c r="X610" i="1"/>
  <c r="W610" i="1"/>
  <c r="V610" i="1"/>
  <c r="Z609" i="1"/>
  <c r="Y609" i="1"/>
  <c r="X609" i="1"/>
  <c r="W609" i="1"/>
  <c r="V609" i="1"/>
  <c r="Y608" i="1"/>
  <c r="Z608" i="1" s="1"/>
  <c r="X608" i="1"/>
  <c r="W608" i="1"/>
  <c r="V608" i="1"/>
  <c r="Z607" i="1"/>
  <c r="Y607" i="1"/>
  <c r="X607" i="1"/>
  <c r="W607" i="1"/>
  <c r="V607" i="1"/>
  <c r="Y606" i="1"/>
  <c r="Z606" i="1" s="1"/>
  <c r="X606" i="1"/>
  <c r="W606" i="1"/>
  <c r="V606" i="1"/>
  <c r="Z605" i="1"/>
  <c r="Y605" i="1"/>
  <c r="X605" i="1"/>
  <c r="W605" i="1"/>
  <c r="V605" i="1"/>
  <c r="Y604" i="1"/>
  <c r="Z604" i="1" s="1"/>
  <c r="X604" i="1"/>
  <c r="W604" i="1"/>
  <c r="V604" i="1"/>
  <c r="Z603" i="1"/>
  <c r="Y603" i="1"/>
  <c r="X603" i="1"/>
  <c r="W603" i="1"/>
  <c r="V603" i="1"/>
  <c r="Y602" i="1"/>
  <c r="Z602" i="1" s="1"/>
  <c r="X602" i="1"/>
  <c r="W602" i="1"/>
  <c r="V602" i="1"/>
  <c r="Z601" i="1"/>
  <c r="Y601" i="1"/>
  <c r="X601" i="1"/>
  <c r="W601" i="1"/>
  <c r="V601" i="1"/>
  <c r="Y600" i="1"/>
  <c r="Z600" i="1" s="1"/>
  <c r="X600" i="1"/>
  <c r="W600" i="1"/>
  <c r="V600" i="1"/>
  <c r="Z599" i="1"/>
  <c r="Y599" i="1"/>
  <c r="X599" i="1"/>
  <c r="W599" i="1"/>
  <c r="V599" i="1"/>
  <c r="Y598" i="1"/>
  <c r="Z598" i="1" s="1"/>
  <c r="X598" i="1"/>
  <c r="W598" i="1"/>
  <c r="V598" i="1"/>
  <c r="Z597" i="1"/>
  <c r="Y597" i="1"/>
  <c r="X597" i="1"/>
  <c r="W597" i="1"/>
  <c r="V597" i="1"/>
  <c r="Y596" i="1"/>
  <c r="Z596" i="1" s="1"/>
  <c r="X596" i="1"/>
  <c r="W596" i="1"/>
  <c r="V596" i="1"/>
  <c r="Z595" i="1"/>
  <c r="Y595" i="1"/>
  <c r="X595" i="1"/>
  <c r="W595" i="1"/>
  <c r="V595" i="1"/>
  <c r="Y594" i="1"/>
  <c r="Z594" i="1" s="1"/>
  <c r="X594" i="1"/>
  <c r="W594" i="1"/>
  <c r="V594" i="1"/>
  <c r="Z593" i="1"/>
  <c r="Y593" i="1"/>
  <c r="X593" i="1"/>
  <c r="W593" i="1"/>
  <c r="V593" i="1"/>
  <c r="Y592" i="1"/>
  <c r="Z592" i="1" s="1"/>
  <c r="X592" i="1"/>
  <c r="W592" i="1"/>
  <c r="V592" i="1"/>
  <c r="Z591" i="1"/>
  <c r="Y591" i="1"/>
  <c r="X591" i="1"/>
  <c r="W591" i="1"/>
  <c r="V591" i="1"/>
  <c r="Y590" i="1"/>
  <c r="Z590" i="1" s="1"/>
  <c r="X590" i="1"/>
  <c r="W590" i="1"/>
  <c r="V590" i="1"/>
  <c r="Z589" i="1"/>
  <c r="Y589" i="1"/>
  <c r="X589" i="1"/>
  <c r="W589" i="1"/>
  <c r="V589" i="1"/>
  <c r="Y588" i="1"/>
  <c r="Z588" i="1" s="1"/>
  <c r="X588" i="1"/>
  <c r="W588" i="1"/>
  <c r="V588" i="1"/>
  <c r="Z587" i="1"/>
  <c r="Y587" i="1"/>
  <c r="X587" i="1"/>
  <c r="W587" i="1"/>
  <c r="V587" i="1"/>
  <c r="Y586" i="1"/>
  <c r="Z586" i="1" s="1"/>
  <c r="X586" i="1"/>
  <c r="W586" i="1"/>
  <c r="V586" i="1"/>
  <c r="Z585" i="1"/>
  <c r="Y585" i="1"/>
  <c r="X585" i="1"/>
  <c r="W585" i="1"/>
  <c r="V585" i="1"/>
  <c r="Y584" i="1"/>
  <c r="Z584" i="1" s="1"/>
  <c r="X584" i="1"/>
  <c r="W584" i="1"/>
  <c r="V584" i="1"/>
  <c r="Z583" i="1"/>
  <c r="Y583" i="1"/>
  <c r="X583" i="1"/>
  <c r="W583" i="1"/>
  <c r="V583" i="1"/>
  <c r="Y582" i="1"/>
  <c r="Z582" i="1" s="1"/>
  <c r="X582" i="1"/>
  <c r="W582" i="1"/>
  <c r="V582" i="1"/>
  <c r="Z581" i="1"/>
  <c r="Y581" i="1"/>
  <c r="X581" i="1"/>
  <c r="W581" i="1"/>
  <c r="V581" i="1"/>
  <c r="Y580" i="1"/>
  <c r="Z580" i="1" s="1"/>
  <c r="X580" i="1"/>
  <c r="W580" i="1"/>
  <c r="V580" i="1"/>
  <c r="Y579" i="1"/>
  <c r="Z579" i="1" s="1"/>
  <c r="X579" i="1"/>
  <c r="W579" i="1"/>
  <c r="V579" i="1"/>
  <c r="Y578" i="1"/>
  <c r="Z578" i="1" s="1"/>
  <c r="X578" i="1"/>
  <c r="W578" i="1"/>
  <c r="V578" i="1"/>
  <c r="Y577" i="1"/>
  <c r="Z577" i="1" s="1"/>
  <c r="X577" i="1"/>
  <c r="W577" i="1"/>
  <c r="V577" i="1"/>
  <c r="Y576" i="1"/>
  <c r="Z576" i="1" s="1"/>
  <c r="X576" i="1"/>
  <c r="W576" i="1"/>
  <c r="V576" i="1"/>
  <c r="Y575" i="1"/>
  <c r="Z575" i="1" s="1"/>
  <c r="X575" i="1"/>
  <c r="W575" i="1"/>
  <c r="V575" i="1"/>
  <c r="Y574" i="1"/>
  <c r="Z574" i="1" s="1"/>
  <c r="X574" i="1"/>
  <c r="W574" i="1"/>
  <c r="V574" i="1"/>
  <c r="Y573" i="1"/>
  <c r="Z573" i="1" s="1"/>
  <c r="X573" i="1"/>
  <c r="W573" i="1"/>
  <c r="V573" i="1"/>
  <c r="Y572" i="1"/>
  <c r="Z572" i="1" s="1"/>
  <c r="X572" i="1"/>
  <c r="W572" i="1"/>
  <c r="V572" i="1"/>
  <c r="Y571" i="1"/>
  <c r="Z571" i="1" s="1"/>
  <c r="X571" i="1"/>
  <c r="W571" i="1"/>
  <c r="V571" i="1"/>
  <c r="Y570" i="1"/>
  <c r="Z570" i="1" s="1"/>
  <c r="X570" i="1"/>
  <c r="W570" i="1"/>
  <c r="V570" i="1"/>
  <c r="Y569" i="1"/>
  <c r="Z569" i="1" s="1"/>
  <c r="X569" i="1"/>
  <c r="W569" i="1"/>
  <c r="V569" i="1"/>
  <c r="Y568" i="1"/>
  <c r="Z568" i="1" s="1"/>
  <c r="X568" i="1"/>
  <c r="W568" i="1"/>
  <c r="V568" i="1"/>
  <c r="Y567" i="1"/>
  <c r="Z567" i="1" s="1"/>
  <c r="X567" i="1"/>
  <c r="W567" i="1"/>
  <c r="V567" i="1"/>
  <c r="Y566" i="1"/>
  <c r="Z566" i="1" s="1"/>
  <c r="X566" i="1"/>
  <c r="W566" i="1"/>
  <c r="V566" i="1"/>
  <c r="Y565" i="1"/>
  <c r="Z565" i="1" s="1"/>
  <c r="X565" i="1"/>
  <c r="W565" i="1"/>
  <c r="V565" i="1"/>
  <c r="Y564" i="1"/>
  <c r="Z564" i="1" s="1"/>
  <c r="X564" i="1"/>
  <c r="W564" i="1"/>
  <c r="V564" i="1"/>
  <c r="Y563" i="1"/>
  <c r="Z563" i="1" s="1"/>
  <c r="X563" i="1"/>
  <c r="W563" i="1"/>
  <c r="V563" i="1"/>
  <c r="Y562" i="1"/>
  <c r="Z562" i="1" s="1"/>
  <c r="X562" i="1"/>
  <c r="W562" i="1"/>
  <c r="V562" i="1"/>
  <c r="Y561" i="1"/>
  <c r="Z561" i="1" s="1"/>
  <c r="X561" i="1"/>
  <c r="W561" i="1"/>
  <c r="V561" i="1"/>
  <c r="Y560" i="1"/>
  <c r="Z560" i="1" s="1"/>
  <c r="X560" i="1"/>
  <c r="W560" i="1"/>
  <c r="V560" i="1"/>
  <c r="Y559" i="1"/>
  <c r="Z559" i="1" s="1"/>
  <c r="X559" i="1"/>
  <c r="W559" i="1"/>
  <c r="V559" i="1"/>
  <c r="Y558" i="1"/>
  <c r="Z558" i="1" s="1"/>
  <c r="X558" i="1"/>
  <c r="W558" i="1"/>
  <c r="V558" i="1"/>
  <c r="Y557" i="1"/>
  <c r="Z557" i="1" s="1"/>
  <c r="X557" i="1"/>
  <c r="W557" i="1"/>
  <c r="V557" i="1"/>
  <c r="Y556" i="1"/>
  <c r="Z556" i="1" s="1"/>
  <c r="X556" i="1"/>
  <c r="W556" i="1"/>
  <c r="V556" i="1"/>
  <c r="Y555" i="1"/>
  <c r="Z555" i="1" s="1"/>
  <c r="X555" i="1"/>
  <c r="W555" i="1"/>
  <c r="V555" i="1"/>
  <c r="Y554" i="1"/>
  <c r="Z554" i="1" s="1"/>
  <c r="X554" i="1"/>
  <c r="W554" i="1"/>
  <c r="V554" i="1"/>
  <c r="Y553" i="1"/>
  <c r="Z553" i="1" s="1"/>
  <c r="X553" i="1"/>
  <c r="W553" i="1"/>
  <c r="V553" i="1"/>
  <c r="Y552" i="1"/>
  <c r="Z552" i="1" s="1"/>
  <c r="X552" i="1"/>
  <c r="W552" i="1"/>
  <c r="V552" i="1"/>
  <c r="Y551" i="1"/>
  <c r="Z551" i="1" s="1"/>
  <c r="X551" i="1"/>
  <c r="W551" i="1"/>
  <c r="V551" i="1"/>
  <c r="Y550" i="1"/>
  <c r="Z550" i="1" s="1"/>
  <c r="X550" i="1"/>
  <c r="W550" i="1"/>
  <c r="V550" i="1"/>
  <c r="Y549" i="1"/>
  <c r="Z549" i="1" s="1"/>
  <c r="X549" i="1"/>
  <c r="W549" i="1"/>
  <c r="V549" i="1"/>
  <c r="Y548" i="1"/>
  <c r="Z548" i="1" s="1"/>
  <c r="X548" i="1"/>
  <c r="W548" i="1"/>
  <c r="V548" i="1"/>
  <c r="Y547" i="1"/>
  <c r="Z547" i="1" s="1"/>
  <c r="X547" i="1"/>
  <c r="W547" i="1"/>
  <c r="V547" i="1"/>
  <c r="Y546" i="1"/>
  <c r="Z546" i="1" s="1"/>
  <c r="X546" i="1"/>
  <c r="W546" i="1"/>
  <c r="V546" i="1"/>
  <c r="Y545" i="1"/>
  <c r="Z545" i="1" s="1"/>
  <c r="X545" i="1"/>
  <c r="W545" i="1"/>
  <c r="V545" i="1"/>
  <c r="Y544" i="1"/>
  <c r="Z544" i="1" s="1"/>
  <c r="X544" i="1"/>
  <c r="W544" i="1"/>
  <c r="V544" i="1"/>
  <c r="Y543" i="1"/>
  <c r="Z543" i="1" s="1"/>
  <c r="X543" i="1"/>
  <c r="W543" i="1"/>
  <c r="V543" i="1"/>
  <c r="Y542" i="1"/>
  <c r="Z542" i="1" s="1"/>
  <c r="X542" i="1"/>
  <c r="W542" i="1"/>
  <c r="V542" i="1"/>
  <c r="Y541" i="1"/>
  <c r="Z541" i="1" s="1"/>
  <c r="X541" i="1"/>
  <c r="W541" i="1"/>
  <c r="V541" i="1"/>
  <c r="Y540" i="1"/>
  <c r="Z540" i="1" s="1"/>
  <c r="X540" i="1"/>
  <c r="W540" i="1"/>
  <c r="V540" i="1"/>
  <c r="Y539" i="1"/>
  <c r="Z539" i="1" s="1"/>
  <c r="X539" i="1"/>
  <c r="W539" i="1"/>
  <c r="V539" i="1"/>
  <c r="Y538" i="1"/>
  <c r="Z538" i="1" s="1"/>
  <c r="X538" i="1"/>
  <c r="W538" i="1"/>
  <c r="V538" i="1"/>
  <c r="Y537" i="1"/>
  <c r="Z537" i="1" s="1"/>
  <c r="X537" i="1"/>
  <c r="W537" i="1"/>
  <c r="V537" i="1"/>
  <c r="Y536" i="1"/>
  <c r="Z536" i="1" s="1"/>
  <c r="X536" i="1"/>
  <c r="W536" i="1"/>
  <c r="V536" i="1"/>
  <c r="Y535" i="1"/>
  <c r="Z535" i="1" s="1"/>
  <c r="X535" i="1"/>
  <c r="W535" i="1"/>
  <c r="V535" i="1"/>
  <c r="Y534" i="1"/>
  <c r="Z534" i="1" s="1"/>
  <c r="X534" i="1"/>
  <c r="W534" i="1"/>
  <c r="V534" i="1"/>
  <c r="Y533" i="1"/>
  <c r="Z533" i="1" s="1"/>
  <c r="X533" i="1"/>
  <c r="W533" i="1"/>
  <c r="V533" i="1"/>
  <c r="Y532" i="1"/>
  <c r="Z532" i="1" s="1"/>
  <c r="X532" i="1"/>
  <c r="W532" i="1"/>
  <c r="V532" i="1"/>
  <c r="Y531" i="1"/>
  <c r="Z531" i="1" s="1"/>
  <c r="X531" i="1"/>
  <c r="W531" i="1"/>
  <c r="V531" i="1"/>
  <c r="Y530" i="1"/>
  <c r="Z530" i="1" s="1"/>
  <c r="X530" i="1"/>
  <c r="W530" i="1"/>
  <c r="V530" i="1"/>
  <c r="Y529" i="1"/>
  <c r="Z529" i="1" s="1"/>
  <c r="X529" i="1"/>
  <c r="W529" i="1"/>
  <c r="V529" i="1"/>
  <c r="Y528" i="1"/>
  <c r="Z528" i="1" s="1"/>
  <c r="X528" i="1"/>
  <c r="W528" i="1"/>
  <c r="V528" i="1"/>
  <c r="Y527" i="1"/>
  <c r="Z527" i="1" s="1"/>
  <c r="X527" i="1"/>
  <c r="W527" i="1"/>
  <c r="V527" i="1"/>
  <c r="Y526" i="1"/>
  <c r="Z526" i="1" s="1"/>
  <c r="X526" i="1"/>
  <c r="W526" i="1"/>
  <c r="V526" i="1"/>
  <c r="Y525" i="1"/>
  <c r="Z525" i="1" s="1"/>
  <c r="X525" i="1"/>
  <c r="W525" i="1"/>
  <c r="V525" i="1"/>
  <c r="Y524" i="1"/>
  <c r="Z524" i="1" s="1"/>
  <c r="X524" i="1"/>
  <c r="W524" i="1"/>
  <c r="V524" i="1"/>
  <c r="Y523" i="1"/>
  <c r="Z523" i="1" s="1"/>
  <c r="X523" i="1"/>
  <c r="W523" i="1"/>
  <c r="V523" i="1"/>
  <c r="Y522" i="1"/>
  <c r="Z522" i="1" s="1"/>
  <c r="X522" i="1"/>
  <c r="W522" i="1"/>
  <c r="V522" i="1"/>
  <c r="Y521" i="1"/>
  <c r="Z521" i="1" s="1"/>
  <c r="X521" i="1"/>
  <c r="W521" i="1"/>
  <c r="V521" i="1"/>
  <c r="Y520" i="1"/>
  <c r="Z520" i="1" s="1"/>
  <c r="X520" i="1"/>
  <c r="W520" i="1"/>
  <c r="V520" i="1"/>
  <c r="Y519" i="1"/>
  <c r="Z519" i="1" s="1"/>
  <c r="X519" i="1"/>
  <c r="W519" i="1"/>
  <c r="V519" i="1"/>
  <c r="Y518" i="1"/>
  <c r="Z518" i="1" s="1"/>
  <c r="X518" i="1"/>
  <c r="W518" i="1"/>
  <c r="V518" i="1"/>
  <c r="Y517" i="1"/>
  <c r="Z517" i="1" s="1"/>
  <c r="X517" i="1"/>
  <c r="W517" i="1"/>
  <c r="V517" i="1"/>
  <c r="Y516" i="1"/>
  <c r="Z516" i="1" s="1"/>
  <c r="X516" i="1"/>
  <c r="W516" i="1"/>
  <c r="V516" i="1"/>
  <c r="Y515" i="1"/>
  <c r="Z515" i="1" s="1"/>
  <c r="X515" i="1"/>
  <c r="W515" i="1"/>
  <c r="V515" i="1"/>
  <c r="Y514" i="1"/>
  <c r="Z514" i="1" s="1"/>
  <c r="X514" i="1"/>
  <c r="W514" i="1"/>
  <c r="V514" i="1"/>
  <c r="Y513" i="1"/>
  <c r="Z513" i="1" s="1"/>
  <c r="X513" i="1"/>
  <c r="W513" i="1"/>
  <c r="V513" i="1"/>
  <c r="Y512" i="1"/>
  <c r="Z512" i="1" s="1"/>
  <c r="X512" i="1"/>
  <c r="W512" i="1"/>
  <c r="V512" i="1"/>
  <c r="Y511" i="1"/>
  <c r="Z511" i="1" s="1"/>
  <c r="X511" i="1"/>
  <c r="W511" i="1"/>
  <c r="V511" i="1"/>
  <c r="Y510" i="1"/>
  <c r="Z510" i="1" s="1"/>
  <c r="X510" i="1"/>
  <c r="W510" i="1"/>
  <c r="V510" i="1"/>
  <c r="Y509" i="1"/>
  <c r="Z509" i="1" s="1"/>
  <c r="X509" i="1"/>
  <c r="W509" i="1"/>
  <c r="V509" i="1"/>
  <c r="Y508" i="1"/>
  <c r="Z508" i="1" s="1"/>
  <c r="X508" i="1"/>
  <c r="W508" i="1"/>
  <c r="V508" i="1"/>
  <c r="Y507" i="1"/>
  <c r="Z507" i="1" s="1"/>
  <c r="X507" i="1"/>
  <c r="W507" i="1"/>
  <c r="V507" i="1"/>
  <c r="Y506" i="1"/>
  <c r="Z506" i="1" s="1"/>
  <c r="X506" i="1"/>
  <c r="W506" i="1"/>
  <c r="V506" i="1"/>
  <c r="Y505" i="1"/>
  <c r="Z505" i="1" s="1"/>
  <c r="X505" i="1"/>
  <c r="W505" i="1"/>
  <c r="V505" i="1"/>
  <c r="Y504" i="1"/>
  <c r="Z504" i="1" s="1"/>
  <c r="X504" i="1"/>
  <c r="W504" i="1"/>
  <c r="V504" i="1"/>
  <c r="Y503" i="1"/>
  <c r="Z503" i="1" s="1"/>
  <c r="X503" i="1"/>
  <c r="W503" i="1"/>
  <c r="V503" i="1"/>
  <c r="Y502" i="1"/>
  <c r="Z502" i="1" s="1"/>
  <c r="X502" i="1"/>
  <c r="W502" i="1"/>
  <c r="V502" i="1"/>
  <c r="Y501" i="1"/>
  <c r="Z501" i="1" s="1"/>
  <c r="X501" i="1"/>
  <c r="W501" i="1"/>
  <c r="V501" i="1"/>
  <c r="Y500" i="1"/>
  <c r="Z500" i="1" s="1"/>
  <c r="X500" i="1"/>
  <c r="W500" i="1"/>
  <c r="V500" i="1"/>
  <c r="Y499" i="1"/>
  <c r="Z499" i="1" s="1"/>
  <c r="X499" i="1"/>
  <c r="W499" i="1"/>
  <c r="V499" i="1"/>
  <c r="Y498" i="1"/>
  <c r="Z498" i="1" s="1"/>
  <c r="X498" i="1"/>
  <c r="W498" i="1"/>
  <c r="V498" i="1"/>
  <c r="Y497" i="1"/>
  <c r="Z497" i="1" s="1"/>
  <c r="X497" i="1"/>
  <c r="W497" i="1"/>
  <c r="V497" i="1"/>
  <c r="Y496" i="1"/>
  <c r="Z496" i="1" s="1"/>
  <c r="X496" i="1"/>
  <c r="W496" i="1"/>
  <c r="V496" i="1"/>
  <c r="Y495" i="1"/>
  <c r="Z495" i="1" s="1"/>
  <c r="X495" i="1"/>
  <c r="W495" i="1"/>
  <c r="V495" i="1"/>
  <c r="Y494" i="1"/>
  <c r="Z494" i="1" s="1"/>
  <c r="X494" i="1"/>
  <c r="W494" i="1"/>
  <c r="V494" i="1"/>
  <c r="Y493" i="1"/>
  <c r="Z493" i="1" s="1"/>
  <c r="X493" i="1"/>
  <c r="W493" i="1"/>
  <c r="V493" i="1"/>
  <c r="Y492" i="1"/>
  <c r="Z492" i="1" s="1"/>
  <c r="X492" i="1"/>
  <c r="W492" i="1"/>
  <c r="V492" i="1"/>
  <c r="Y491" i="1"/>
  <c r="Z491" i="1" s="1"/>
  <c r="X491" i="1"/>
  <c r="W491" i="1"/>
  <c r="V491" i="1"/>
  <c r="Y490" i="1"/>
  <c r="Z490" i="1" s="1"/>
  <c r="X490" i="1"/>
  <c r="W490" i="1"/>
  <c r="V490" i="1"/>
  <c r="Y489" i="1"/>
  <c r="Z489" i="1" s="1"/>
  <c r="X489" i="1"/>
  <c r="W489" i="1"/>
  <c r="V489" i="1"/>
  <c r="Y488" i="1"/>
  <c r="Z488" i="1" s="1"/>
  <c r="X488" i="1"/>
  <c r="W488" i="1"/>
  <c r="V488" i="1"/>
  <c r="Y487" i="1"/>
  <c r="Z487" i="1" s="1"/>
  <c r="X487" i="1"/>
  <c r="W487" i="1"/>
  <c r="V487" i="1"/>
  <c r="Y486" i="1"/>
  <c r="Z486" i="1" s="1"/>
  <c r="X486" i="1"/>
  <c r="W486" i="1"/>
  <c r="V486" i="1"/>
  <c r="Y485" i="1"/>
  <c r="Z485" i="1" s="1"/>
  <c r="X485" i="1"/>
  <c r="W485" i="1"/>
  <c r="V485" i="1"/>
  <c r="Y484" i="1"/>
  <c r="Z484" i="1" s="1"/>
  <c r="X484" i="1"/>
  <c r="W484" i="1"/>
  <c r="V484" i="1"/>
  <c r="Y483" i="1"/>
  <c r="Z483" i="1" s="1"/>
  <c r="X483" i="1"/>
  <c r="W483" i="1"/>
  <c r="V483" i="1"/>
  <c r="Y482" i="1"/>
  <c r="Z482" i="1" s="1"/>
  <c r="X482" i="1"/>
  <c r="W482" i="1"/>
  <c r="V482" i="1"/>
  <c r="Y481" i="1"/>
  <c r="Z481" i="1" s="1"/>
  <c r="X481" i="1"/>
  <c r="W481" i="1"/>
  <c r="V481" i="1"/>
  <c r="Y480" i="1"/>
  <c r="Z480" i="1" s="1"/>
  <c r="X480" i="1"/>
  <c r="W480" i="1"/>
  <c r="V480" i="1"/>
  <c r="Y479" i="1"/>
  <c r="Z479" i="1" s="1"/>
  <c r="X479" i="1"/>
  <c r="W479" i="1"/>
  <c r="V479" i="1"/>
  <c r="Y478" i="1"/>
  <c r="Z478" i="1" s="1"/>
  <c r="X478" i="1"/>
  <c r="W478" i="1"/>
  <c r="V478" i="1"/>
  <c r="Y477" i="1"/>
  <c r="Z477" i="1" s="1"/>
  <c r="X477" i="1"/>
  <c r="W477" i="1"/>
  <c r="V477" i="1"/>
  <c r="Y476" i="1"/>
  <c r="Z476" i="1" s="1"/>
  <c r="X476" i="1"/>
  <c r="W476" i="1"/>
  <c r="V476" i="1"/>
  <c r="Y475" i="1"/>
  <c r="Z475" i="1" s="1"/>
  <c r="X475" i="1"/>
  <c r="W475" i="1"/>
  <c r="V475" i="1"/>
  <c r="Y474" i="1"/>
  <c r="Z474" i="1" s="1"/>
  <c r="X474" i="1"/>
  <c r="W474" i="1"/>
  <c r="V474" i="1"/>
  <c r="Y473" i="1"/>
  <c r="Z473" i="1" s="1"/>
  <c r="X473" i="1"/>
  <c r="W473" i="1"/>
  <c r="V473" i="1"/>
  <c r="Y472" i="1"/>
  <c r="Z472" i="1" s="1"/>
  <c r="X472" i="1"/>
  <c r="W472" i="1"/>
  <c r="V472" i="1"/>
  <c r="Y471" i="1"/>
  <c r="Z471" i="1" s="1"/>
  <c r="X471" i="1"/>
  <c r="W471" i="1"/>
  <c r="V471" i="1"/>
  <c r="Y470" i="1"/>
  <c r="Z470" i="1" s="1"/>
  <c r="X470" i="1"/>
  <c r="W470" i="1"/>
  <c r="V470" i="1"/>
  <c r="Y469" i="1"/>
  <c r="Z469" i="1" s="1"/>
  <c r="X469" i="1"/>
  <c r="W469" i="1"/>
  <c r="V469" i="1"/>
  <c r="Y468" i="1"/>
  <c r="Z468" i="1" s="1"/>
  <c r="X468" i="1"/>
  <c r="W468" i="1"/>
  <c r="V468" i="1"/>
  <c r="Y467" i="1"/>
  <c r="Z467" i="1" s="1"/>
  <c r="X467" i="1"/>
  <c r="W467" i="1"/>
  <c r="V467" i="1"/>
  <c r="Y466" i="1"/>
  <c r="Z466" i="1" s="1"/>
  <c r="X466" i="1"/>
  <c r="W466" i="1"/>
  <c r="V466" i="1"/>
  <c r="Y465" i="1"/>
  <c r="Z465" i="1" s="1"/>
  <c r="X465" i="1"/>
  <c r="W465" i="1"/>
  <c r="V465" i="1"/>
  <c r="Y464" i="1"/>
  <c r="Z464" i="1" s="1"/>
  <c r="X464" i="1"/>
  <c r="W464" i="1"/>
  <c r="V464" i="1"/>
  <c r="Y463" i="1"/>
  <c r="Z463" i="1" s="1"/>
  <c r="X463" i="1"/>
  <c r="W463" i="1"/>
  <c r="V463" i="1"/>
  <c r="Y462" i="1"/>
  <c r="Z462" i="1" s="1"/>
  <c r="X462" i="1"/>
  <c r="W462" i="1"/>
  <c r="V462" i="1"/>
  <c r="Y461" i="1"/>
  <c r="Z461" i="1" s="1"/>
  <c r="X461" i="1"/>
  <c r="W461" i="1"/>
  <c r="V461" i="1"/>
  <c r="Y460" i="1"/>
  <c r="Z460" i="1" s="1"/>
  <c r="X460" i="1"/>
  <c r="W460" i="1"/>
  <c r="V460" i="1"/>
  <c r="Y459" i="1"/>
  <c r="Z459" i="1" s="1"/>
  <c r="X459" i="1"/>
  <c r="W459" i="1"/>
  <c r="V459" i="1"/>
  <c r="Y458" i="1"/>
  <c r="Z458" i="1" s="1"/>
  <c r="X458" i="1"/>
  <c r="W458" i="1"/>
  <c r="V458" i="1"/>
  <c r="Y457" i="1"/>
  <c r="Z457" i="1" s="1"/>
  <c r="X457" i="1"/>
  <c r="W457" i="1"/>
  <c r="V457" i="1"/>
  <c r="Y456" i="1"/>
  <c r="Z456" i="1" s="1"/>
  <c r="X456" i="1"/>
  <c r="W456" i="1"/>
  <c r="V456" i="1"/>
  <c r="Y455" i="1"/>
  <c r="Z455" i="1" s="1"/>
  <c r="X455" i="1"/>
  <c r="W455" i="1"/>
  <c r="V455" i="1"/>
  <c r="Y454" i="1"/>
  <c r="Z454" i="1" s="1"/>
  <c r="X454" i="1"/>
  <c r="W454" i="1"/>
  <c r="V454" i="1"/>
  <c r="Y453" i="1"/>
  <c r="Z453" i="1" s="1"/>
  <c r="X453" i="1"/>
  <c r="W453" i="1"/>
  <c r="V453" i="1"/>
  <c r="Y452" i="1"/>
  <c r="Z452" i="1" s="1"/>
  <c r="X452" i="1"/>
  <c r="W452" i="1"/>
  <c r="V452" i="1"/>
  <c r="Y451" i="1"/>
  <c r="Z451" i="1" s="1"/>
  <c r="X451" i="1"/>
  <c r="W451" i="1"/>
  <c r="V451" i="1"/>
  <c r="Y450" i="1"/>
  <c r="Z450" i="1" s="1"/>
  <c r="X450" i="1"/>
  <c r="W450" i="1"/>
  <c r="V450" i="1"/>
  <c r="Y449" i="1"/>
  <c r="Z449" i="1" s="1"/>
  <c r="X449" i="1"/>
  <c r="W449" i="1"/>
  <c r="V449" i="1"/>
  <c r="Y448" i="1"/>
  <c r="Z448" i="1" s="1"/>
  <c r="X448" i="1"/>
  <c r="W448" i="1"/>
  <c r="V448" i="1"/>
  <c r="Y447" i="1"/>
  <c r="Z447" i="1" s="1"/>
  <c r="X447" i="1"/>
  <c r="W447" i="1"/>
  <c r="V447" i="1"/>
  <c r="Y446" i="1"/>
  <c r="Z446" i="1" s="1"/>
  <c r="X446" i="1"/>
  <c r="W446" i="1"/>
  <c r="V446" i="1"/>
  <c r="Y445" i="1"/>
  <c r="Z445" i="1" s="1"/>
  <c r="X445" i="1"/>
  <c r="W445" i="1"/>
  <c r="V445" i="1"/>
  <c r="Y444" i="1"/>
  <c r="Z444" i="1" s="1"/>
  <c r="X444" i="1"/>
  <c r="W444" i="1"/>
  <c r="V444" i="1"/>
  <c r="Y443" i="1"/>
  <c r="Z443" i="1" s="1"/>
  <c r="X443" i="1"/>
  <c r="W443" i="1"/>
  <c r="V443" i="1"/>
  <c r="Y442" i="1"/>
  <c r="Z442" i="1" s="1"/>
  <c r="X442" i="1"/>
  <c r="W442" i="1"/>
  <c r="V442" i="1"/>
  <c r="Y441" i="1"/>
  <c r="Z441" i="1" s="1"/>
  <c r="X441" i="1"/>
  <c r="W441" i="1"/>
  <c r="V441" i="1"/>
  <c r="Y440" i="1"/>
  <c r="Z440" i="1" s="1"/>
  <c r="X440" i="1"/>
  <c r="W440" i="1"/>
  <c r="V440" i="1"/>
  <c r="Y439" i="1"/>
  <c r="Z439" i="1" s="1"/>
  <c r="X439" i="1"/>
  <c r="W439" i="1"/>
  <c r="V439" i="1"/>
  <c r="Y438" i="1"/>
  <c r="Z438" i="1" s="1"/>
  <c r="X438" i="1"/>
  <c r="W438" i="1"/>
  <c r="V438" i="1"/>
  <c r="Y437" i="1"/>
  <c r="Z437" i="1" s="1"/>
  <c r="X437" i="1"/>
  <c r="W437" i="1"/>
  <c r="V437" i="1"/>
  <c r="Y436" i="1"/>
  <c r="Z436" i="1" s="1"/>
  <c r="X436" i="1"/>
  <c r="W436" i="1"/>
  <c r="V436" i="1"/>
  <c r="Y435" i="1"/>
  <c r="Z435" i="1" s="1"/>
  <c r="X435" i="1"/>
  <c r="W435" i="1"/>
  <c r="V435" i="1"/>
  <c r="Y434" i="1"/>
  <c r="Z434" i="1" s="1"/>
  <c r="X434" i="1"/>
  <c r="W434" i="1"/>
  <c r="V434" i="1"/>
  <c r="Y433" i="1"/>
  <c r="Z433" i="1" s="1"/>
  <c r="X433" i="1"/>
  <c r="W433" i="1"/>
  <c r="V433" i="1"/>
  <c r="Y432" i="1"/>
  <c r="Z432" i="1" s="1"/>
  <c r="X432" i="1"/>
  <c r="W432" i="1"/>
  <c r="V432" i="1"/>
  <c r="Y431" i="1"/>
  <c r="Z431" i="1" s="1"/>
  <c r="X431" i="1"/>
  <c r="W431" i="1"/>
  <c r="V431" i="1"/>
  <c r="Y430" i="1"/>
  <c r="Z430" i="1" s="1"/>
  <c r="X430" i="1"/>
  <c r="W430" i="1"/>
  <c r="V430" i="1"/>
  <c r="Y429" i="1"/>
  <c r="Z429" i="1" s="1"/>
  <c r="X429" i="1"/>
  <c r="W429" i="1"/>
  <c r="V429" i="1"/>
  <c r="Y428" i="1"/>
  <c r="Z428" i="1" s="1"/>
  <c r="X428" i="1"/>
  <c r="W428" i="1"/>
  <c r="V428" i="1"/>
  <c r="Y427" i="1"/>
  <c r="Z427" i="1" s="1"/>
  <c r="X427" i="1"/>
  <c r="W427" i="1"/>
  <c r="V427" i="1"/>
  <c r="Y426" i="1"/>
  <c r="Z426" i="1" s="1"/>
  <c r="X426" i="1"/>
  <c r="W426" i="1"/>
  <c r="V426" i="1"/>
  <c r="Y425" i="1"/>
  <c r="Z425" i="1" s="1"/>
  <c r="X425" i="1"/>
  <c r="W425" i="1"/>
  <c r="V425" i="1"/>
  <c r="Y424" i="1"/>
  <c r="Z424" i="1" s="1"/>
  <c r="X424" i="1"/>
  <c r="W424" i="1"/>
  <c r="V424" i="1"/>
  <c r="Y423" i="1"/>
  <c r="Z423" i="1" s="1"/>
  <c r="X423" i="1"/>
  <c r="W423" i="1"/>
  <c r="V423" i="1"/>
  <c r="Y422" i="1"/>
  <c r="Z422" i="1" s="1"/>
  <c r="X422" i="1"/>
  <c r="W422" i="1"/>
  <c r="V422" i="1"/>
  <c r="Y421" i="1"/>
  <c r="Z421" i="1" s="1"/>
  <c r="X421" i="1"/>
  <c r="W421" i="1"/>
  <c r="V421" i="1"/>
  <c r="Y420" i="1"/>
  <c r="Z420" i="1" s="1"/>
  <c r="X420" i="1"/>
  <c r="W420" i="1"/>
  <c r="V420" i="1"/>
  <c r="Y419" i="1"/>
  <c r="Z419" i="1" s="1"/>
  <c r="X419" i="1"/>
  <c r="W419" i="1"/>
  <c r="V419" i="1"/>
  <c r="Y418" i="1"/>
  <c r="Z418" i="1" s="1"/>
  <c r="X418" i="1"/>
  <c r="W418" i="1"/>
  <c r="V418" i="1"/>
  <c r="Y417" i="1"/>
  <c r="Z417" i="1" s="1"/>
  <c r="X417" i="1"/>
  <c r="W417" i="1"/>
  <c r="V417" i="1"/>
  <c r="Y416" i="1"/>
  <c r="Z416" i="1" s="1"/>
  <c r="X416" i="1"/>
  <c r="W416" i="1"/>
  <c r="V416" i="1"/>
  <c r="Y415" i="1"/>
  <c r="Z415" i="1" s="1"/>
  <c r="X415" i="1"/>
  <c r="W415" i="1"/>
  <c r="V415" i="1"/>
  <c r="Y414" i="1"/>
  <c r="Z414" i="1" s="1"/>
  <c r="X414" i="1"/>
  <c r="W414" i="1"/>
  <c r="V414" i="1"/>
  <c r="Y413" i="1"/>
  <c r="Z413" i="1" s="1"/>
  <c r="X413" i="1"/>
  <c r="W413" i="1"/>
  <c r="V413" i="1"/>
  <c r="Y412" i="1"/>
  <c r="Z412" i="1" s="1"/>
  <c r="X412" i="1"/>
  <c r="W412" i="1"/>
  <c r="V412" i="1"/>
  <c r="Y411" i="1"/>
  <c r="Z411" i="1" s="1"/>
  <c r="X411" i="1"/>
  <c r="W411" i="1"/>
  <c r="V411" i="1"/>
  <c r="Y410" i="1"/>
  <c r="Z410" i="1" s="1"/>
  <c r="X410" i="1"/>
  <c r="W410" i="1"/>
  <c r="V410" i="1"/>
  <c r="Y409" i="1"/>
  <c r="Z409" i="1" s="1"/>
  <c r="X409" i="1"/>
  <c r="W409" i="1"/>
  <c r="V409" i="1"/>
  <c r="Y408" i="1"/>
  <c r="Z408" i="1" s="1"/>
  <c r="X408" i="1"/>
  <c r="W408" i="1"/>
  <c r="V408" i="1"/>
  <c r="Y407" i="1"/>
  <c r="Z407" i="1" s="1"/>
  <c r="X407" i="1"/>
  <c r="W407" i="1"/>
  <c r="V407" i="1"/>
  <c r="Y406" i="1"/>
  <c r="Z406" i="1" s="1"/>
  <c r="X406" i="1"/>
  <c r="W406" i="1"/>
  <c r="V406" i="1"/>
  <c r="Y405" i="1"/>
  <c r="Z405" i="1" s="1"/>
  <c r="X405" i="1"/>
  <c r="W405" i="1"/>
  <c r="V405" i="1"/>
  <c r="Y404" i="1"/>
  <c r="Z404" i="1" s="1"/>
  <c r="X404" i="1"/>
  <c r="W404" i="1"/>
  <c r="V404" i="1"/>
  <c r="Y403" i="1"/>
  <c r="Z403" i="1" s="1"/>
  <c r="X403" i="1"/>
  <c r="W403" i="1"/>
  <c r="V403" i="1"/>
  <c r="Y402" i="1"/>
  <c r="Z402" i="1" s="1"/>
  <c r="X402" i="1"/>
  <c r="W402" i="1"/>
  <c r="V402" i="1"/>
  <c r="Y401" i="1"/>
  <c r="Z401" i="1" s="1"/>
  <c r="X401" i="1"/>
  <c r="W401" i="1"/>
  <c r="V401" i="1"/>
  <c r="Y400" i="1"/>
  <c r="Z400" i="1" s="1"/>
  <c r="X400" i="1"/>
  <c r="W400" i="1"/>
  <c r="V400" i="1"/>
  <c r="Y399" i="1"/>
  <c r="Z399" i="1" s="1"/>
  <c r="X399" i="1"/>
  <c r="W399" i="1"/>
  <c r="V399" i="1"/>
  <c r="Y398" i="1"/>
  <c r="Z398" i="1" s="1"/>
  <c r="X398" i="1"/>
  <c r="W398" i="1"/>
  <c r="V398" i="1"/>
  <c r="Y397" i="1"/>
  <c r="Z397" i="1" s="1"/>
  <c r="X397" i="1"/>
  <c r="W397" i="1"/>
  <c r="V397" i="1"/>
  <c r="Y396" i="1"/>
  <c r="Z396" i="1" s="1"/>
  <c r="X396" i="1"/>
  <c r="W396" i="1"/>
  <c r="V396" i="1"/>
  <c r="Y395" i="1"/>
  <c r="Z395" i="1" s="1"/>
  <c r="X395" i="1"/>
  <c r="W395" i="1"/>
  <c r="V395" i="1"/>
  <c r="Y394" i="1"/>
  <c r="Z394" i="1" s="1"/>
  <c r="X394" i="1"/>
  <c r="W394" i="1"/>
  <c r="V394" i="1"/>
  <c r="Y393" i="1"/>
  <c r="Z393" i="1" s="1"/>
  <c r="X393" i="1"/>
  <c r="W393" i="1"/>
  <c r="V393" i="1"/>
  <c r="Y392" i="1"/>
  <c r="Z392" i="1" s="1"/>
  <c r="X392" i="1"/>
  <c r="W392" i="1"/>
  <c r="V392" i="1"/>
  <c r="Y391" i="1"/>
  <c r="Z391" i="1" s="1"/>
  <c r="X391" i="1"/>
  <c r="W391" i="1"/>
  <c r="V391" i="1"/>
  <c r="Y390" i="1"/>
  <c r="Z390" i="1" s="1"/>
  <c r="X390" i="1"/>
  <c r="W390" i="1"/>
  <c r="V390" i="1"/>
  <c r="Y389" i="1"/>
  <c r="Z389" i="1" s="1"/>
  <c r="X389" i="1"/>
  <c r="W389" i="1"/>
  <c r="V389" i="1"/>
  <c r="Y388" i="1"/>
  <c r="Z388" i="1" s="1"/>
  <c r="X388" i="1"/>
  <c r="W388" i="1"/>
  <c r="V388" i="1"/>
  <c r="Y387" i="1"/>
  <c r="Z387" i="1" s="1"/>
  <c r="X387" i="1"/>
  <c r="W387" i="1"/>
  <c r="V387" i="1"/>
  <c r="Y386" i="1"/>
  <c r="Z386" i="1" s="1"/>
  <c r="X386" i="1"/>
  <c r="W386" i="1"/>
  <c r="V386" i="1"/>
  <c r="Y385" i="1"/>
  <c r="Z385" i="1" s="1"/>
  <c r="X385" i="1"/>
  <c r="W385" i="1"/>
  <c r="V385" i="1"/>
  <c r="Y384" i="1"/>
  <c r="Z384" i="1" s="1"/>
  <c r="X384" i="1"/>
  <c r="W384" i="1"/>
  <c r="V384" i="1"/>
  <c r="Y383" i="1"/>
  <c r="Z383" i="1" s="1"/>
  <c r="X383" i="1"/>
  <c r="W383" i="1"/>
  <c r="V383" i="1"/>
  <c r="Y382" i="1"/>
  <c r="Z382" i="1" s="1"/>
  <c r="X382" i="1"/>
  <c r="W382" i="1"/>
  <c r="V382" i="1"/>
  <c r="Y381" i="1"/>
  <c r="Z381" i="1" s="1"/>
  <c r="X381" i="1"/>
  <c r="W381" i="1"/>
  <c r="V381" i="1"/>
  <c r="Y380" i="1"/>
  <c r="Z380" i="1" s="1"/>
  <c r="X380" i="1"/>
  <c r="W380" i="1"/>
  <c r="V380" i="1"/>
  <c r="Y379" i="1"/>
  <c r="Z379" i="1" s="1"/>
  <c r="X379" i="1"/>
  <c r="W379" i="1"/>
  <c r="V379" i="1"/>
  <c r="Y378" i="1"/>
  <c r="Z378" i="1" s="1"/>
  <c r="X378" i="1"/>
  <c r="W378" i="1"/>
  <c r="V378" i="1"/>
  <c r="Y377" i="1"/>
  <c r="Z377" i="1" s="1"/>
  <c r="X377" i="1"/>
  <c r="W377" i="1"/>
  <c r="V377" i="1"/>
  <c r="Y376" i="1"/>
  <c r="Z376" i="1" s="1"/>
  <c r="X376" i="1"/>
  <c r="W376" i="1"/>
  <c r="V376" i="1"/>
  <c r="Y375" i="1"/>
  <c r="Z375" i="1" s="1"/>
  <c r="X375" i="1"/>
  <c r="W375" i="1"/>
  <c r="V375" i="1"/>
  <c r="Y374" i="1"/>
  <c r="Z374" i="1" s="1"/>
  <c r="X374" i="1"/>
  <c r="W374" i="1"/>
  <c r="V374" i="1"/>
  <c r="Y373" i="1"/>
  <c r="Z373" i="1" s="1"/>
  <c r="X373" i="1"/>
  <c r="W373" i="1"/>
  <c r="V373" i="1"/>
  <c r="Y372" i="1"/>
  <c r="Z372" i="1" s="1"/>
  <c r="X372" i="1"/>
  <c r="W372" i="1"/>
  <c r="V372" i="1"/>
  <c r="Y371" i="1"/>
  <c r="Z371" i="1" s="1"/>
  <c r="X371" i="1"/>
  <c r="W371" i="1"/>
  <c r="V371" i="1"/>
  <c r="Y370" i="1"/>
  <c r="Z370" i="1" s="1"/>
  <c r="X370" i="1"/>
  <c r="W370" i="1"/>
  <c r="V370" i="1"/>
  <c r="Y369" i="1"/>
  <c r="Z369" i="1" s="1"/>
  <c r="X369" i="1"/>
  <c r="W369" i="1"/>
  <c r="V369" i="1"/>
  <c r="Y368" i="1"/>
  <c r="Z368" i="1" s="1"/>
  <c r="X368" i="1"/>
  <c r="W368" i="1"/>
  <c r="V368" i="1"/>
  <c r="Y367" i="1"/>
  <c r="Z367" i="1" s="1"/>
  <c r="X367" i="1"/>
  <c r="W367" i="1"/>
  <c r="V367" i="1"/>
  <c r="Y366" i="1"/>
  <c r="Z366" i="1" s="1"/>
  <c r="X366" i="1"/>
  <c r="W366" i="1"/>
  <c r="V366" i="1"/>
  <c r="Y365" i="1"/>
  <c r="Z365" i="1" s="1"/>
  <c r="X365" i="1"/>
  <c r="W365" i="1"/>
  <c r="V365" i="1"/>
  <c r="Y364" i="1"/>
  <c r="Z364" i="1" s="1"/>
  <c r="X364" i="1"/>
  <c r="W364" i="1"/>
  <c r="V364" i="1"/>
  <c r="Y363" i="1"/>
  <c r="Z363" i="1" s="1"/>
  <c r="X363" i="1"/>
  <c r="W363" i="1"/>
  <c r="V363" i="1"/>
  <c r="Y362" i="1"/>
  <c r="Z362" i="1" s="1"/>
  <c r="X362" i="1"/>
  <c r="W362" i="1"/>
  <c r="V362" i="1"/>
  <c r="Y361" i="1"/>
  <c r="Z361" i="1" s="1"/>
  <c r="X361" i="1"/>
  <c r="W361" i="1"/>
  <c r="V361" i="1"/>
  <c r="Y360" i="1"/>
  <c r="Z360" i="1" s="1"/>
  <c r="X360" i="1"/>
  <c r="W360" i="1"/>
  <c r="V360" i="1"/>
  <c r="Y359" i="1"/>
  <c r="Z359" i="1" s="1"/>
  <c r="X359" i="1"/>
  <c r="W359" i="1"/>
  <c r="V359" i="1"/>
  <c r="Y358" i="1"/>
  <c r="Z358" i="1" s="1"/>
  <c r="X358" i="1"/>
  <c r="W358" i="1"/>
  <c r="V358" i="1"/>
  <c r="Y357" i="1"/>
  <c r="Z357" i="1" s="1"/>
  <c r="X357" i="1"/>
  <c r="W357" i="1"/>
  <c r="V357" i="1"/>
  <c r="Y356" i="1"/>
  <c r="Z356" i="1" s="1"/>
  <c r="X356" i="1"/>
  <c r="W356" i="1"/>
  <c r="V356" i="1"/>
  <c r="Y355" i="1"/>
  <c r="Z355" i="1" s="1"/>
  <c r="X355" i="1"/>
  <c r="W355" i="1"/>
  <c r="V355" i="1"/>
  <c r="Y354" i="1"/>
  <c r="Z354" i="1" s="1"/>
  <c r="X354" i="1"/>
  <c r="W354" i="1"/>
  <c r="V354" i="1"/>
  <c r="Y353" i="1"/>
  <c r="Z353" i="1" s="1"/>
  <c r="X353" i="1"/>
  <c r="W353" i="1"/>
  <c r="V353" i="1"/>
  <c r="Y352" i="1"/>
  <c r="Z352" i="1" s="1"/>
  <c r="X352" i="1"/>
  <c r="W352" i="1"/>
  <c r="V352" i="1"/>
  <c r="Y351" i="1"/>
  <c r="Z351" i="1" s="1"/>
  <c r="X351" i="1"/>
  <c r="W351" i="1"/>
  <c r="V351" i="1"/>
  <c r="Y350" i="1"/>
  <c r="Z350" i="1" s="1"/>
  <c r="X350" i="1"/>
  <c r="W350" i="1"/>
  <c r="V350" i="1"/>
  <c r="Y349" i="1"/>
  <c r="Z349" i="1" s="1"/>
  <c r="X349" i="1"/>
  <c r="W349" i="1"/>
  <c r="V349" i="1"/>
  <c r="Y348" i="1"/>
  <c r="Z348" i="1" s="1"/>
  <c r="X348" i="1"/>
  <c r="W348" i="1"/>
  <c r="V348" i="1"/>
  <c r="Y347" i="1"/>
  <c r="Z347" i="1" s="1"/>
  <c r="X347" i="1"/>
  <c r="W347" i="1"/>
  <c r="V347" i="1"/>
  <c r="Y346" i="1"/>
  <c r="Z346" i="1" s="1"/>
  <c r="X346" i="1"/>
  <c r="W346" i="1"/>
  <c r="V346" i="1"/>
  <c r="Y345" i="1"/>
  <c r="Z345" i="1" s="1"/>
  <c r="X345" i="1"/>
  <c r="W345" i="1"/>
  <c r="V345" i="1"/>
  <c r="Y344" i="1"/>
  <c r="Z344" i="1" s="1"/>
  <c r="X344" i="1"/>
  <c r="W344" i="1"/>
  <c r="V344" i="1"/>
  <c r="Y343" i="1"/>
  <c r="Z343" i="1" s="1"/>
  <c r="X343" i="1"/>
  <c r="W343" i="1"/>
  <c r="V343" i="1"/>
  <c r="Y342" i="1"/>
  <c r="Z342" i="1" s="1"/>
  <c r="X342" i="1"/>
  <c r="W342" i="1"/>
  <c r="V342" i="1"/>
  <c r="Y341" i="1"/>
  <c r="Z341" i="1" s="1"/>
  <c r="X341" i="1"/>
  <c r="W341" i="1"/>
  <c r="V341" i="1"/>
  <c r="Y340" i="1"/>
  <c r="Z340" i="1" s="1"/>
  <c r="X340" i="1"/>
  <c r="W340" i="1"/>
  <c r="V340" i="1"/>
  <c r="Y339" i="1"/>
  <c r="Z339" i="1" s="1"/>
  <c r="X339" i="1"/>
  <c r="W339" i="1"/>
  <c r="V339" i="1"/>
  <c r="Y338" i="1"/>
  <c r="Z338" i="1" s="1"/>
  <c r="X338" i="1"/>
  <c r="W338" i="1"/>
  <c r="V338" i="1"/>
  <c r="Y337" i="1"/>
  <c r="Z337" i="1" s="1"/>
  <c r="X337" i="1"/>
  <c r="W337" i="1"/>
  <c r="V337" i="1"/>
  <c r="Y336" i="1"/>
  <c r="Z336" i="1" s="1"/>
  <c r="X336" i="1"/>
  <c r="W336" i="1"/>
  <c r="V336" i="1"/>
  <c r="Y335" i="1"/>
  <c r="Z335" i="1" s="1"/>
  <c r="X335" i="1"/>
  <c r="W335" i="1"/>
  <c r="V335" i="1"/>
  <c r="Y334" i="1"/>
  <c r="Z334" i="1" s="1"/>
  <c r="X334" i="1"/>
  <c r="W334" i="1"/>
  <c r="V334" i="1"/>
  <c r="Y333" i="1"/>
  <c r="Z333" i="1" s="1"/>
  <c r="X333" i="1"/>
  <c r="W333" i="1"/>
  <c r="V333" i="1"/>
  <c r="Y332" i="1"/>
  <c r="Z332" i="1" s="1"/>
  <c r="X332" i="1"/>
  <c r="W332" i="1"/>
  <c r="V332" i="1"/>
  <c r="Y331" i="1"/>
  <c r="Z331" i="1" s="1"/>
  <c r="X331" i="1"/>
  <c r="W331" i="1"/>
  <c r="V331" i="1"/>
  <c r="Y330" i="1"/>
  <c r="Z330" i="1" s="1"/>
  <c r="X330" i="1"/>
  <c r="W330" i="1"/>
  <c r="V330" i="1"/>
  <c r="Y329" i="1"/>
  <c r="Z329" i="1" s="1"/>
  <c r="X329" i="1"/>
  <c r="W329" i="1"/>
  <c r="V329" i="1"/>
  <c r="Y328" i="1"/>
  <c r="Z328" i="1" s="1"/>
  <c r="X328" i="1"/>
  <c r="W328" i="1"/>
  <c r="V328" i="1"/>
  <c r="Y327" i="1"/>
  <c r="Z327" i="1" s="1"/>
  <c r="X327" i="1"/>
  <c r="W327" i="1"/>
  <c r="V327" i="1"/>
  <c r="Y326" i="1"/>
  <c r="Z326" i="1" s="1"/>
  <c r="X326" i="1"/>
  <c r="W326" i="1"/>
  <c r="V326" i="1"/>
  <c r="Y325" i="1"/>
  <c r="Z325" i="1" s="1"/>
  <c r="X325" i="1"/>
  <c r="W325" i="1"/>
  <c r="V325" i="1"/>
  <c r="Y324" i="1"/>
  <c r="Z324" i="1" s="1"/>
  <c r="X324" i="1"/>
  <c r="W324" i="1"/>
  <c r="V324" i="1"/>
  <c r="Y323" i="1"/>
  <c r="Z323" i="1" s="1"/>
  <c r="X323" i="1"/>
  <c r="W323" i="1"/>
  <c r="V323" i="1"/>
  <c r="Y322" i="1"/>
  <c r="Z322" i="1" s="1"/>
  <c r="X322" i="1"/>
  <c r="W322" i="1"/>
  <c r="V322" i="1"/>
  <c r="Y321" i="1"/>
  <c r="Z321" i="1" s="1"/>
  <c r="X321" i="1"/>
  <c r="W321" i="1"/>
  <c r="V321" i="1"/>
  <c r="Y320" i="1"/>
  <c r="Z320" i="1" s="1"/>
  <c r="X320" i="1"/>
  <c r="W320" i="1"/>
  <c r="V320" i="1"/>
  <c r="Y319" i="1"/>
  <c r="Z319" i="1" s="1"/>
  <c r="X319" i="1"/>
  <c r="W319" i="1"/>
  <c r="V319" i="1"/>
  <c r="Y318" i="1"/>
  <c r="Z318" i="1" s="1"/>
  <c r="X318" i="1"/>
  <c r="W318" i="1"/>
  <c r="V318" i="1"/>
  <c r="Y317" i="1"/>
  <c r="Z317" i="1" s="1"/>
  <c r="X317" i="1"/>
  <c r="W317" i="1"/>
  <c r="V317" i="1"/>
  <c r="Y316" i="1"/>
  <c r="Z316" i="1" s="1"/>
  <c r="X316" i="1"/>
  <c r="W316" i="1"/>
  <c r="V316" i="1"/>
  <c r="Y315" i="1"/>
  <c r="Z315" i="1" s="1"/>
  <c r="X315" i="1"/>
  <c r="W315" i="1"/>
  <c r="V315" i="1"/>
  <c r="Y314" i="1"/>
  <c r="Z314" i="1" s="1"/>
  <c r="X314" i="1"/>
  <c r="W314" i="1"/>
  <c r="V314" i="1"/>
  <c r="Y313" i="1"/>
  <c r="Z313" i="1" s="1"/>
  <c r="X313" i="1"/>
  <c r="W313" i="1"/>
  <c r="V313" i="1"/>
  <c r="Y312" i="1"/>
  <c r="Z312" i="1" s="1"/>
  <c r="X312" i="1"/>
  <c r="W312" i="1"/>
  <c r="V312" i="1"/>
  <c r="Y311" i="1"/>
  <c r="Z311" i="1" s="1"/>
  <c r="X311" i="1"/>
  <c r="W311" i="1"/>
  <c r="V311" i="1"/>
  <c r="Y310" i="1"/>
  <c r="Z310" i="1" s="1"/>
  <c r="X310" i="1"/>
  <c r="W310" i="1"/>
  <c r="V310" i="1"/>
  <c r="Y309" i="1"/>
  <c r="Z309" i="1" s="1"/>
  <c r="X309" i="1"/>
  <c r="W309" i="1"/>
  <c r="V309" i="1"/>
  <c r="Y308" i="1"/>
  <c r="Z308" i="1" s="1"/>
  <c r="X308" i="1"/>
  <c r="W308" i="1"/>
  <c r="V308" i="1"/>
  <c r="Y307" i="1"/>
  <c r="Z307" i="1" s="1"/>
  <c r="X307" i="1"/>
  <c r="W307" i="1"/>
  <c r="V307" i="1"/>
  <c r="Y306" i="1"/>
  <c r="Z306" i="1" s="1"/>
  <c r="X306" i="1"/>
  <c r="W306" i="1"/>
  <c r="V306" i="1"/>
  <c r="Y305" i="1"/>
  <c r="Z305" i="1" s="1"/>
  <c r="X305" i="1"/>
  <c r="W305" i="1"/>
  <c r="V305" i="1"/>
  <c r="Y304" i="1"/>
  <c r="Z304" i="1" s="1"/>
  <c r="X304" i="1"/>
  <c r="W304" i="1"/>
  <c r="V304" i="1"/>
  <c r="Y303" i="1"/>
  <c r="Z303" i="1" s="1"/>
  <c r="X303" i="1"/>
  <c r="W303" i="1"/>
  <c r="V303" i="1"/>
  <c r="Y302" i="1"/>
  <c r="Z302" i="1" s="1"/>
  <c r="X302" i="1"/>
  <c r="W302" i="1"/>
  <c r="V302" i="1"/>
  <c r="Y301" i="1"/>
  <c r="Z301" i="1" s="1"/>
  <c r="X301" i="1"/>
  <c r="W301" i="1"/>
  <c r="V301" i="1"/>
  <c r="Y300" i="1"/>
  <c r="Z300" i="1" s="1"/>
  <c r="X300" i="1"/>
  <c r="W300" i="1"/>
  <c r="V300" i="1"/>
  <c r="Y299" i="1"/>
  <c r="Z299" i="1" s="1"/>
  <c r="X299" i="1"/>
  <c r="W299" i="1"/>
  <c r="V299" i="1"/>
  <c r="Y298" i="1"/>
  <c r="Z298" i="1" s="1"/>
  <c r="X298" i="1"/>
  <c r="W298" i="1"/>
  <c r="V298" i="1"/>
  <c r="Y297" i="1"/>
  <c r="Z297" i="1" s="1"/>
  <c r="X297" i="1"/>
  <c r="W297" i="1"/>
  <c r="V297" i="1"/>
  <c r="Y296" i="1"/>
  <c r="Z296" i="1" s="1"/>
  <c r="X296" i="1"/>
  <c r="W296" i="1"/>
  <c r="V296" i="1"/>
  <c r="Y295" i="1"/>
  <c r="Z295" i="1" s="1"/>
  <c r="X295" i="1"/>
  <c r="W295" i="1"/>
  <c r="V295" i="1"/>
  <c r="Y294" i="1"/>
  <c r="Z294" i="1" s="1"/>
  <c r="X294" i="1"/>
  <c r="W294" i="1"/>
  <c r="V294" i="1"/>
  <c r="Y293" i="1"/>
  <c r="Z293" i="1" s="1"/>
  <c r="X293" i="1"/>
  <c r="W293" i="1"/>
  <c r="V293" i="1"/>
  <c r="Y292" i="1"/>
  <c r="Z292" i="1" s="1"/>
  <c r="X292" i="1"/>
  <c r="W292" i="1"/>
  <c r="V292" i="1"/>
  <c r="Y291" i="1"/>
  <c r="Z291" i="1" s="1"/>
  <c r="X291" i="1"/>
  <c r="W291" i="1"/>
  <c r="V291" i="1"/>
  <c r="Y290" i="1"/>
  <c r="Z290" i="1" s="1"/>
  <c r="X290" i="1"/>
  <c r="W290" i="1"/>
  <c r="V290" i="1"/>
  <c r="Y289" i="1"/>
  <c r="Z289" i="1" s="1"/>
  <c r="X289" i="1"/>
  <c r="W289" i="1"/>
  <c r="V289" i="1"/>
  <c r="Y288" i="1"/>
  <c r="Z288" i="1" s="1"/>
  <c r="X288" i="1"/>
  <c r="W288" i="1"/>
  <c r="V288" i="1"/>
  <c r="Y287" i="1"/>
  <c r="Z287" i="1" s="1"/>
  <c r="X287" i="1"/>
  <c r="W287" i="1"/>
  <c r="V287" i="1"/>
  <c r="Y286" i="1"/>
  <c r="Z286" i="1" s="1"/>
  <c r="X286" i="1"/>
  <c r="W286" i="1"/>
  <c r="V286" i="1"/>
  <c r="Y285" i="1"/>
  <c r="Z285" i="1" s="1"/>
  <c r="X285" i="1"/>
  <c r="W285" i="1"/>
  <c r="V285" i="1"/>
  <c r="Y284" i="1"/>
  <c r="Z284" i="1" s="1"/>
  <c r="X284" i="1"/>
  <c r="W284" i="1"/>
  <c r="V284" i="1"/>
  <c r="Y283" i="1"/>
  <c r="Z283" i="1" s="1"/>
  <c r="X283" i="1"/>
  <c r="W283" i="1"/>
  <c r="V283" i="1"/>
  <c r="Y282" i="1"/>
  <c r="Z282" i="1" s="1"/>
  <c r="X282" i="1"/>
  <c r="W282" i="1"/>
  <c r="V282" i="1"/>
  <c r="Y281" i="1"/>
  <c r="Z281" i="1" s="1"/>
  <c r="X281" i="1"/>
  <c r="W281" i="1"/>
  <c r="V281" i="1"/>
  <c r="Y280" i="1"/>
  <c r="Z280" i="1" s="1"/>
  <c r="X280" i="1"/>
  <c r="W280" i="1"/>
  <c r="V280" i="1"/>
  <c r="Y279" i="1"/>
  <c r="Z279" i="1" s="1"/>
  <c r="X279" i="1"/>
  <c r="W279" i="1"/>
  <c r="V279" i="1"/>
  <c r="Y278" i="1"/>
  <c r="Z278" i="1" s="1"/>
  <c r="X278" i="1"/>
  <c r="W278" i="1"/>
  <c r="V278" i="1"/>
  <c r="Y277" i="1"/>
  <c r="Z277" i="1" s="1"/>
  <c r="X277" i="1"/>
  <c r="W277" i="1"/>
  <c r="V277" i="1"/>
  <c r="Y276" i="1"/>
  <c r="Z276" i="1" s="1"/>
  <c r="X276" i="1"/>
  <c r="W276" i="1"/>
  <c r="V276" i="1"/>
  <c r="Y275" i="1"/>
  <c r="Z275" i="1" s="1"/>
  <c r="X275" i="1"/>
  <c r="W275" i="1"/>
  <c r="V275" i="1"/>
  <c r="Y274" i="1"/>
  <c r="Z274" i="1" s="1"/>
  <c r="X274" i="1"/>
  <c r="W274" i="1"/>
  <c r="V274" i="1"/>
  <c r="Y273" i="1"/>
  <c r="Z273" i="1" s="1"/>
  <c r="X273" i="1"/>
  <c r="W273" i="1"/>
  <c r="V273" i="1"/>
  <c r="Y272" i="1"/>
  <c r="Z272" i="1" s="1"/>
  <c r="X272" i="1"/>
  <c r="W272" i="1"/>
  <c r="V272" i="1"/>
  <c r="Y271" i="1"/>
  <c r="Z271" i="1" s="1"/>
  <c r="X271" i="1"/>
  <c r="W271" i="1"/>
  <c r="V271" i="1"/>
  <c r="Y270" i="1"/>
  <c r="Z270" i="1" s="1"/>
  <c r="X270" i="1"/>
  <c r="W270" i="1"/>
  <c r="V270" i="1"/>
  <c r="Y269" i="1"/>
  <c r="Z269" i="1" s="1"/>
  <c r="X269" i="1"/>
  <c r="W269" i="1"/>
  <c r="V269" i="1"/>
  <c r="Y268" i="1"/>
  <c r="Z268" i="1" s="1"/>
  <c r="X268" i="1"/>
  <c r="W268" i="1"/>
  <c r="V268" i="1"/>
  <c r="Y267" i="1"/>
  <c r="Z267" i="1" s="1"/>
  <c r="X267" i="1"/>
  <c r="W267" i="1"/>
  <c r="V267" i="1"/>
  <c r="Y266" i="1"/>
  <c r="Z266" i="1" s="1"/>
  <c r="X266" i="1"/>
  <c r="W266" i="1"/>
  <c r="V266" i="1"/>
  <c r="Y265" i="1"/>
  <c r="Z265" i="1" s="1"/>
  <c r="X265" i="1"/>
  <c r="W265" i="1"/>
  <c r="V265" i="1"/>
  <c r="Y264" i="1"/>
  <c r="Z264" i="1" s="1"/>
  <c r="X264" i="1"/>
  <c r="W264" i="1"/>
  <c r="V264" i="1"/>
  <c r="Y263" i="1"/>
  <c r="Z263" i="1" s="1"/>
  <c r="X263" i="1"/>
  <c r="W263" i="1"/>
  <c r="V263" i="1"/>
  <c r="Y262" i="1"/>
  <c r="Z262" i="1" s="1"/>
  <c r="X262" i="1"/>
  <c r="W262" i="1"/>
  <c r="V262" i="1"/>
  <c r="Y261" i="1"/>
  <c r="Z261" i="1" s="1"/>
  <c r="X261" i="1"/>
  <c r="W261" i="1"/>
  <c r="V261" i="1"/>
  <c r="Y260" i="1"/>
  <c r="Z260" i="1" s="1"/>
  <c r="X260" i="1"/>
  <c r="W260" i="1"/>
  <c r="V260" i="1"/>
  <c r="Y259" i="1"/>
  <c r="Z259" i="1" s="1"/>
  <c r="X259" i="1"/>
  <c r="W259" i="1"/>
  <c r="V259" i="1"/>
  <c r="Y258" i="1"/>
  <c r="Z258" i="1" s="1"/>
  <c r="X258" i="1"/>
  <c r="W258" i="1"/>
  <c r="V258" i="1"/>
  <c r="Y257" i="1"/>
  <c r="Z257" i="1" s="1"/>
  <c r="X257" i="1"/>
  <c r="W257" i="1"/>
  <c r="V257" i="1"/>
  <c r="Y256" i="1"/>
  <c r="Z256" i="1" s="1"/>
  <c r="X256" i="1"/>
  <c r="W256" i="1"/>
  <c r="V256" i="1"/>
  <c r="Y255" i="1"/>
  <c r="Z255" i="1" s="1"/>
  <c r="X255" i="1"/>
  <c r="W255" i="1"/>
  <c r="V255" i="1"/>
  <c r="Y254" i="1"/>
  <c r="Z254" i="1" s="1"/>
  <c r="X254" i="1"/>
  <c r="W254" i="1"/>
  <c r="V254" i="1"/>
  <c r="Y253" i="1"/>
  <c r="Z253" i="1" s="1"/>
  <c r="X253" i="1"/>
  <c r="W253" i="1"/>
  <c r="V253" i="1"/>
  <c r="Y252" i="1"/>
  <c r="Z252" i="1" s="1"/>
  <c r="X252" i="1"/>
  <c r="W252" i="1"/>
  <c r="V252" i="1"/>
  <c r="Y251" i="1"/>
  <c r="Z251" i="1" s="1"/>
  <c r="X251" i="1"/>
  <c r="W251" i="1"/>
  <c r="V251" i="1"/>
  <c r="Y250" i="1"/>
  <c r="Z250" i="1" s="1"/>
  <c r="X250" i="1"/>
  <c r="W250" i="1"/>
  <c r="V250" i="1"/>
  <c r="Y249" i="1"/>
  <c r="Z249" i="1" s="1"/>
  <c r="X249" i="1"/>
  <c r="W249" i="1"/>
  <c r="V249" i="1"/>
  <c r="Y248" i="1"/>
  <c r="Z248" i="1" s="1"/>
  <c r="X248" i="1"/>
  <c r="W248" i="1"/>
  <c r="V248" i="1"/>
  <c r="Y247" i="1"/>
  <c r="Z247" i="1" s="1"/>
  <c r="X247" i="1"/>
  <c r="W247" i="1"/>
  <c r="V247" i="1"/>
  <c r="Y246" i="1"/>
  <c r="Z246" i="1" s="1"/>
  <c r="X246" i="1"/>
  <c r="W246" i="1"/>
  <c r="V246" i="1"/>
  <c r="Y245" i="1"/>
  <c r="Z245" i="1" s="1"/>
  <c r="X245" i="1"/>
  <c r="W245" i="1"/>
  <c r="V245" i="1"/>
  <c r="Y244" i="1"/>
  <c r="Z244" i="1" s="1"/>
  <c r="X244" i="1"/>
  <c r="W244" i="1"/>
  <c r="V244" i="1"/>
  <c r="Y243" i="1"/>
  <c r="Z243" i="1" s="1"/>
  <c r="X243" i="1"/>
  <c r="W243" i="1"/>
  <c r="V243" i="1"/>
  <c r="Y242" i="1"/>
  <c r="Z242" i="1" s="1"/>
  <c r="X242" i="1"/>
  <c r="W242" i="1"/>
  <c r="V242" i="1"/>
  <c r="Y241" i="1"/>
  <c r="Z241" i="1" s="1"/>
  <c r="X241" i="1"/>
  <c r="W241" i="1"/>
  <c r="V241" i="1"/>
  <c r="Y240" i="1"/>
  <c r="Z240" i="1" s="1"/>
  <c r="X240" i="1"/>
  <c r="W240" i="1"/>
  <c r="V240" i="1"/>
  <c r="Y239" i="1"/>
  <c r="Z239" i="1" s="1"/>
  <c r="X239" i="1"/>
  <c r="W239" i="1"/>
  <c r="V239" i="1"/>
  <c r="Y238" i="1"/>
  <c r="Z238" i="1" s="1"/>
  <c r="X238" i="1"/>
  <c r="W238" i="1"/>
  <c r="V238" i="1"/>
  <c r="Y237" i="1"/>
  <c r="Z237" i="1" s="1"/>
  <c r="X237" i="1"/>
  <c r="W237" i="1"/>
  <c r="V237" i="1"/>
  <c r="Y236" i="1"/>
  <c r="Z236" i="1" s="1"/>
  <c r="X236" i="1"/>
  <c r="W236" i="1"/>
  <c r="V236" i="1"/>
  <c r="Y235" i="1"/>
  <c r="Z235" i="1" s="1"/>
  <c r="X235" i="1"/>
  <c r="W235" i="1"/>
  <c r="V235" i="1"/>
  <c r="Y234" i="1"/>
  <c r="Z234" i="1" s="1"/>
  <c r="X234" i="1"/>
  <c r="W234" i="1"/>
  <c r="V234" i="1"/>
  <c r="Y233" i="1"/>
  <c r="Z233" i="1" s="1"/>
  <c r="X233" i="1"/>
  <c r="W233" i="1"/>
  <c r="V233" i="1"/>
  <c r="Y232" i="1"/>
  <c r="Z232" i="1" s="1"/>
  <c r="X232" i="1"/>
  <c r="W232" i="1"/>
  <c r="V232" i="1"/>
  <c r="Y231" i="1"/>
  <c r="Z231" i="1" s="1"/>
  <c r="X231" i="1"/>
  <c r="W231" i="1"/>
  <c r="V231" i="1"/>
  <c r="Y230" i="1"/>
  <c r="Z230" i="1" s="1"/>
  <c r="X230" i="1"/>
  <c r="W230" i="1"/>
  <c r="V230" i="1"/>
  <c r="Y229" i="1"/>
  <c r="Z229" i="1" s="1"/>
  <c r="X229" i="1"/>
  <c r="W229" i="1"/>
  <c r="V229" i="1"/>
  <c r="Y228" i="1"/>
  <c r="Z228" i="1" s="1"/>
  <c r="X228" i="1"/>
  <c r="W228" i="1"/>
  <c r="V228" i="1"/>
  <c r="Y227" i="1"/>
  <c r="Z227" i="1" s="1"/>
  <c r="X227" i="1"/>
  <c r="W227" i="1"/>
  <c r="V227" i="1"/>
  <c r="Y226" i="1"/>
  <c r="Z226" i="1" s="1"/>
  <c r="X226" i="1"/>
  <c r="W226" i="1"/>
  <c r="V226" i="1"/>
  <c r="Y225" i="1"/>
  <c r="Z225" i="1" s="1"/>
  <c r="X225" i="1"/>
  <c r="W225" i="1"/>
  <c r="V225" i="1"/>
  <c r="Y224" i="1"/>
  <c r="Z224" i="1" s="1"/>
  <c r="X224" i="1"/>
  <c r="W224" i="1"/>
  <c r="V224" i="1"/>
  <c r="Y223" i="1"/>
  <c r="Z223" i="1" s="1"/>
  <c r="X223" i="1"/>
  <c r="W223" i="1"/>
  <c r="V223" i="1"/>
  <c r="Y222" i="1"/>
  <c r="Z222" i="1" s="1"/>
  <c r="X222" i="1"/>
  <c r="W222" i="1"/>
  <c r="V222" i="1"/>
  <c r="Y221" i="1"/>
  <c r="Z221" i="1" s="1"/>
  <c r="X221" i="1"/>
  <c r="W221" i="1"/>
  <c r="V221" i="1"/>
  <c r="Y220" i="1"/>
  <c r="Z220" i="1" s="1"/>
  <c r="X220" i="1"/>
  <c r="W220" i="1"/>
  <c r="V220" i="1"/>
  <c r="Y219" i="1"/>
  <c r="Z219" i="1" s="1"/>
  <c r="X219" i="1"/>
  <c r="W219" i="1"/>
  <c r="V219" i="1"/>
  <c r="Y218" i="1"/>
  <c r="Z218" i="1" s="1"/>
  <c r="X218" i="1"/>
  <c r="W218" i="1"/>
  <c r="V218" i="1"/>
  <c r="Y217" i="1"/>
  <c r="Z217" i="1" s="1"/>
  <c r="X217" i="1"/>
  <c r="W217" i="1"/>
  <c r="V217" i="1"/>
  <c r="Y216" i="1"/>
  <c r="Z216" i="1" s="1"/>
  <c r="X216" i="1"/>
  <c r="W216" i="1"/>
  <c r="V216" i="1"/>
  <c r="Y215" i="1"/>
  <c r="Z215" i="1" s="1"/>
  <c r="X215" i="1"/>
  <c r="W215" i="1"/>
  <c r="V215" i="1"/>
  <c r="Y214" i="1"/>
  <c r="Z214" i="1" s="1"/>
  <c r="X214" i="1"/>
  <c r="W214" i="1"/>
  <c r="V214" i="1"/>
  <c r="Y213" i="1"/>
  <c r="Z213" i="1" s="1"/>
  <c r="X213" i="1"/>
  <c r="W213" i="1"/>
  <c r="V213" i="1"/>
  <c r="Y212" i="1"/>
  <c r="Z212" i="1" s="1"/>
  <c r="X212" i="1"/>
  <c r="W212" i="1"/>
  <c r="V212" i="1"/>
  <c r="Y211" i="1"/>
  <c r="Z211" i="1" s="1"/>
  <c r="X211" i="1"/>
  <c r="W211" i="1"/>
  <c r="V211" i="1"/>
  <c r="Y210" i="1"/>
  <c r="Z210" i="1" s="1"/>
  <c r="X210" i="1"/>
  <c r="W210" i="1"/>
  <c r="V210" i="1"/>
  <c r="Y209" i="1"/>
  <c r="Z209" i="1" s="1"/>
  <c r="X209" i="1"/>
  <c r="W209" i="1"/>
  <c r="V209" i="1"/>
  <c r="Y208" i="1"/>
  <c r="Z208" i="1" s="1"/>
  <c r="X208" i="1"/>
  <c r="W208" i="1"/>
  <c r="V208" i="1"/>
  <c r="Y207" i="1"/>
  <c r="Z207" i="1" s="1"/>
  <c r="X207" i="1"/>
  <c r="W207" i="1"/>
  <c r="V207" i="1"/>
  <c r="Y206" i="1"/>
  <c r="Z206" i="1" s="1"/>
  <c r="X206" i="1"/>
  <c r="W206" i="1"/>
  <c r="V206" i="1"/>
  <c r="Y205" i="1"/>
  <c r="Z205" i="1" s="1"/>
  <c r="X205" i="1"/>
  <c r="W205" i="1"/>
  <c r="V205" i="1"/>
  <c r="Y204" i="1"/>
  <c r="Z204" i="1" s="1"/>
  <c r="X204" i="1"/>
  <c r="W204" i="1"/>
  <c r="V204" i="1"/>
  <c r="Y203" i="1"/>
  <c r="Z203" i="1" s="1"/>
  <c r="X203" i="1"/>
  <c r="W203" i="1"/>
  <c r="V203" i="1"/>
  <c r="Y202" i="1"/>
  <c r="Z202" i="1" s="1"/>
  <c r="X202" i="1"/>
  <c r="W202" i="1"/>
  <c r="V202" i="1"/>
  <c r="Y201" i="1"/>
  <c r="Z201" i="1" s="1"/>
  <c r="X201" i="1"/>
  <c r="W201" i="1"/>
  <c r="V201" i="1"/>
  <c r="Y200" i="1"/>
  <c r="Z200" i="1" s="1"/>
  <c r="X200" i="1"/>
  <c r="W200" i="1"/>
  <c r="V200" i="1"/>
  <c r="Y199" i="1"/>
  <c r="Z199" i="1" s="1"/>
  <c r="X199" i="1"/>
  <c r="W199" i="1"/>
  <c r="V199" i="1"/>
  <c r="Y198" i="1"/>
  <c r="Z198" i="1" s="1"/>
  <c r="X198" i="1"/>
  <c r="W198" i="1"/>
  <c r="V198" i="1"/>
  <c r="Y197" i="1"/>
  <c r="Z197" i="1" s="1"/>
  <c r="X197" i="1"/>
  <c r="W197" i="1"/>
  <c r="V197" i="1"/>
  <c r="Y196" i="1"/>
  <c r="Z196" i="1" s="1"/>
  <c r="X196" i="1"/>
  <c r="W196" i="1"/>
  <c r="V196" i="1"/>
  <c r="Z195" i="1"/>
  <c r="Y195" i="1"/>
  <c r="X195" i="1"/>
  <c r="W195" i="1"/>
  <c r="V195" i="1"/>
  <c r="Y194" i="1"/>
  <c r="Z194" i="1" s="1"/>
  <c r="X194" i="1"/>
  <c r="W194" i="1"/>
  <c r="V194" i="1"/>
  <c r="Y193" i="1"/>
  <c r="Z193" i="1" s="1"/>
  <c r="X193" i="1"/>
  <c r="W193" i="1"/>
  <c r="V193" i="1"/>
  <c r="Y192" i="1"/>
  <c r="Z192" i="1" s="1"/>
  <c r="X192" i="1"/>
  <c r="W192" i="1"/>
  <c r="V192" i="1"/>
  <c r="Z191" i="1"/>
  <c r="Y191" i="1"/>
  <c r="X191" i="1"/>
  <c r="W191" i="1"/>
  <c r="V191" i="1"/>
  <c r="Y190" i="1"/>
  <c r="Z190" i="1" s="1"/>
  <c r="X190" i="1"/>
  <c r="W190" i="1"/>
  <c r="V190" i="1"/>
  <c r="Y189" i="1"/>
  <c r="Z189" i="1" s="1"/>
  <c r="X189" i="1"/>
  <c r="W189" i="1"/>
  <c r="V189" i="1"/>
  <c r="Y188" i="1"/>
  <c r="Z188" i="1" s="1"/>
  <c r="X188" i="1"/>
  <c r="W188" i="1"/>
  <c r="V188" i="1"/>
  <c r="Z187" i="1"/>
  <c r="Y187" i="1"/>
  <c r="X187" i="1"/>
  <c r="W187" i="1"/>
  <c r="V187" i="1"/>
  <c r="Y186" i="1"/>
  <c r="Z186" i="1" s="1"/>
  <c r="X186" i="1"/>
  <c r="W186" i="1"/>
  <c r="V186" i="1"/>
  <c r="Y185" i="1"/>
  <c r="Z185" i="1" s="1"/>
  <c r="X185" i="1"/>
  <c r="W185" i="1"/>
  <c r="V185" i="1"/>
  <c r="Y184" i="1"/>
  <c r="Z184" i="1" s="1"/>
  <c r="X184" i="1"/>
  <c r="W184" i="1"/>
  <c r="V184" i="1"/>
  <c r="Z183" i="1"/>
  <c r="Y183" i="1"/>
  <c r="X183" i="1"/>
  <c r="W183" i="1"/>
  <c r="V183" i="1"/>
  <c r="Y182" i="1"/>
  <c r="Z182" i="1" s="1"/>
  <c r="X182" i="1"/>
  <c r="W182" i="1"/>
  <c r="V182" i="1"/>
  <c r="Y181" i="1"/>
  <c r="Z181" i="1" s="1"/>
  <c r="X181" i="1"/>
  <c r="W181" i="1"/>
  <c r="V181" i="1"/>
  <c r="Y180" i="1"/>
  <c r="Z180" i="1" s="1"/>
  <c r="X180" i="1"/>
  <c r="W180" i="1"/>
  <c r="V180" i="1"/>
  <c r="Z179" i="1"/>
  <c r="Y179" i="1"/>
  <c r="X179" i="1"/>
  <c r="W179" i="1"/>
  <c r="V179" i="1"/>
  <c r="Y178" i="1"/>
  <c r="Z178" i="1" s="1"/>
  <c r="X178" i="1"/>
  <c r="W178" i="1"/>
  <c r="V178" i="1"/>
  <c r="Y177" i="1"/>
  <c r="Z177" i="1" s="1"/>
  <c r="X177" i="1"/>
  <c r="W177" i="1"/>
  <c r="V177" i="1"/>
  <c r="Y176" i="1"/>
  <c r="Z176" i="1" s="1"/>
  <c r="X176" i="1"/>
  <c r="W176" i="1"/>
  <c r="V176" i="1"/>
  <c r="Z175" i="1"/>
  <c r="Y175" i="1"/>
  <c r="X175" i="1"/>
  <c r="W175" i="1"/>
  <c r="V175" i="1"/>
  <c r="Y174" i="1"/>
  <c r="Z174" i="1" s="1"/>
  <c r="X174" i="1"/>
  <c r="W174" i="1"/>
  <c r="V174" i="1"/>
  <c r="Y173" i="1"/>
  <c r="Z173" i="1" s="1"/>
  <c r="X173" i="1"/>
  <c r="W173" i="1"/>
  <c r="V173" i="1"/>
  <c r="Y172" i="1"/>
  <c r="Z172" i="1" s="1"/>
  <c r="X172" i="1"/>
  <c r="W172" i="1"/>
  <c r="V172" i="1"/>
  <c r="Z171" i="1"/>
  <c r="Y171" i="1"/>
  <c r="X171" i="1"/>
  <c r="W171" i="1"/>
  <c r="V171" i="1"/>
  <c r="Y170" i="1"/>
  <c r="Z170" i="1" s="1"/>
  <c r="X170" i="1"/>
  <c r="W170" i="1"/>
  <c r="V170" i="1"/>
  <c r="Y169" i="1"/>
  <c r="Z169" i="1" s="1"/>
  <c r="X169" i="1"/>
  <c r="W169" i="1"/>
  <c r="V169" i="1"/>
  <c r="Y168" i="1"/>
  <c r="Z168" i="1" s="1"/>
  <c r="X168" i="1"/>
  <c r="W168" i="1"/>
  <c r="V168" i="1"/>
  <c r="Z167" i="1"/>
  <c r="Y167" i="1"/>
  <c r="X167" i="1"/>
  <c r="W167" i="1"/>
  <c r="V167" i="1"/>
  <c r="Y166" i="1"/>
  <c r="Z166" i="1" s="1"/>
  <c r="X166" i="1"/>
  <c r="W166" i="1"/>
  <c r="V166" i="1"/>
  <c r="Y165" i="1"/>
  <c r="Z165" i="1" s="1"/>
  <c r="X165" i="1"/>
  <c r="W165" i="1"/>
  <c r="V165" i="1"/>
  <c r="Y164" i="1"/>
  <c r="Z164" i="1" s="1"/>
  <c r="X164" i="1"/>
  <c r="W164" i="1"/>
  <c r="V164" i="1"/>
  <c r="Z163" i="1"/>
  <c r="Y163" i="1"/>
  <c r="X163" i="1"/>
  <c r="W163" i="1"/>
  <c r="V163" i="1"/>
  <c r="Y162" i="1"/>
  <c r="Z162" i="1" s="1"/>
  <c r="X162" i="1"/>
  <c r="W162" i="1"/>
  <c r="V162" i="1"/>
  <c r="Y161" i="1"/>
  <c r="Z161" i="1" s="1"/>
  <c r="X161" i="1"/>
  <c r="W161" i="1"/>
  <c r="V161" i="1"/>
  <c r="Y160" i="1"/>
  <c r="Z160" i="1" s="1"/>
  <c r="X160" i="1"/>
  <c r="W160" i="1"/>
  <c r="V160" i="1"/>
  <c r="Z159" i="1"/>
  <c r="Y159" i="1"/>
  <c r="X159" i="1"/>
  <c r="W159" i="1"/>
  <c r="V159" i="1"/>
  <c r="Y158" i="1"/>
  <c r="Z158" i="1" s="1"/>
  <c r="X158" i="1"/>
  <c r="W158" i="1"/>
  <c r="V158" i="1"/>
  <c r="Y157" i="1"/>
  <c r="Z157" i="1" s="1"/>
  <c r="X157" i="1"/>
  <c r="W157" i="1"/>
  <c r="V157" i="1"/>
  <c r="Y156" i="1"/>
  <c r="Z156" i="1" s="1"/>
  <c r="X156" i="1"/>
  <c r="W156" i="1"/>
  <c r="V156" i="1"/>
  <c r="Z155" i="1"/>
  <c r="Y155" i="1"/>
  <c r="X155" i="1"/>
  <c r="W155" i="1"/>
  <c r="V155" i="1"/>
  <c r="Y154" i="1"/>
  <c r="Z154" i="1" s="1"/>
  <c r="X154" i="1"/>
  <c r="W154" i="1"/>
  <c r="V154" i="1"/>
  <c r="Y153" i="1"/>
  <c r="Z153" i="1" s="1"/>
  <c r="X153" i="1"/>
  <c r="W153" i="1"/>
  <c r="V153" i="1"/>
  <c r="Y152" i="1"/>
  <c r="Z152" i="1" s="1"/>
  <c r="X152" i="1"/>
  <c r="W152" i="1"/>
  <c r="V152" i="1"/>
  <c r="Z151" i="1"/>
  <c r="Y151" i="1"/>
  <c r="X151" i="1"/>
  <c r="W151" i="1"/>
  <c r="V151" i="1"/>
  <c r="Y150" i="1"/>
  <c r="Z150" i="1" s="1"/>
  <c r="X150" i="1"/>
  <c r="W150" i="1"/>
  <c r="V150" i="1"/>
  <c r="Y149" i="1"/>
  <c r="Z149" i="1" s="1"/>
  <c r="X149" i="1"/>
  <c r="W149" i="1"/>
  <c r="V149" i="1"/>
  <c r="Y148" i="1"/>
  <c r="Z148" i="1" s="1"/>
  <c r="X148" i="1"/>
  <c r="W148" i="1"/>
  <c r="V148" i="1"/>
  <c r="Z147" i="1"/>
  <c r="Y147" i="1"/>
  <c r="X147" i="1"/>
  <c r="W147" i="1"/>
  <c r="V147" i="1"/>
  <c r="Y146" i="1"/>
  <c r="Z146" i="1" s="1"/>
  <c r="X146" i="1"/>
  <c r="W146" i="1"/>
  <c r="V146" i="1"/>
  <c r="Y145" i="1"/>
  <c r="Z145" i="1" s="1"/>
  <c r="X145" i="1"/>
  <c r="W145" i="1"/>
  <c r="V145" i="1"/>
  <c r="Y144" i="1"/>
  <c r="Z144" i="1" s="1"/>
  <c r="X144" i="1"/>
  <c r="W144" i="1"/>
  <c r="V144" i="1"/>
  <c r="Z143" i="1"/>
  <c r="Y143" i="1"/>
  <c r="X143" i="1"/>
  <c r="W143" i="1"/>
  <c r="V143" i="1"/>
  <c r="Y142" i="1"/>
  <c r="Z142" i="1" s="1"/>
  <c r="X142" i="1"/>
  <c r="W142" i="1"/>
  <c r="V142" i="1"/>
  <c r="Y141" i="1"/>
  <c r="Z141" i="1" s="1"/>
  <c r="X141" i="1"/>
  <c r="W141" i="1"/>
  <c r="V141" i="1"/>
  <c r="Y140" i="1"/>
  <c r="Z140" i="1" s="1"/>
  <c r="X140" i="1"/>
  <c r="W140" i="1"/>
  <c r="V140" i="1"/>
  <c r="Z139" i="1"/>
  <c r="Y139" i="1"/>
  <c r="X139" i="1"/>
  <c r="W139" i="1"/>
  <c r="V139" i="1"/>
  <c r="Y138" i="1"/>
  <c r="Z138" i="1" s="1"/>
  <c r="X138" i="1"/>
  <c r="W138" i="1"/>
  <c r="V138" i="1"/>
  <c r="Y137" i="1"/>
  <c r="Z137" i="1" s="1"/>
  <c r="X137" i="1"/>
  <c r="W137" i="1"/>
  <c r="V137" i="1"/>
  <c r="Y136" i="1"/>
  <c r="Z136" i="1" s="1"/>
  <c r="X136" i="1"/>
  <c r="W136" i="1"/>
  <c r="V136" i="1"/>
  <c r="Z135" i="1"/>
  <c r="Y135" i="1"/>
  <c r="X135" i="1"/>
  <c r="W135" i="1"/>
  <c r="V135" i="1"/>
  <c r="Y134" i="1"/>
  <c r="Z134" i="1" s="1"/>
  <c r="X134" i="1"/>
  <c r="W134" i="1"/>
  <c r="V134" i="1"/>
  <c r="Y133" i="1"/>
  <c r="Z133" i="1" s="1"/>
  <c r="X133" i="1"/>
  <c r="W133" i="1"/>
  <c r="V133" i="1"/>
  <c r="Y132" i="1"/>
  <c r="Z132" i="1" s="1"/>
  <c r="X132" i="1"/>
  <c r="W132" i="1"/>
  <c r="V132" i="1"/>
  <c r="Z131" i="1"/>
  <c r="Y131" i="1"/>
  <c r="X131" i="1"/>
  <c r="W131" i="1"/>
  <c r="V131" i="1"/>
  <c r="Y130" i="1"/>
  <c r="Z130" i="1" s="1"/>
  <c r="X130" i="1"/>
  <c r="W130" i="1"/>
  <c r="V130" i="1"/>
  <c r="Y129" i="1"/>
  <c r="Z129" i="1" s="1"/>
  <c r="X129" i="1"/>
  <c r="W129" i="1"/>
  <c r="V129" i="1"/>
  <c r="Y128" i="1"/>
  <c r="Z128" i="1" s="1"/>
  <c r="X128" i="1"/>
  <c r="W128" i="1"/>
  <c r="V128" i="1"/>
  <c r="Z127" i="1"/>
  <c r="Y127" i="1"/>
  <c r="X127" i="1"/>
  <c r="W127" i="1"/>
  <c r="V127" i="1"/>
  <c r="Y126" i="1"/>
  <c r="Z126" i="1" s="1"/>
  <c r="X126" i="1"/>
  <c r="W126" i="1"/>
  <c r="V126" i="1"/>
  <c r="Y125" i="1"/>
  <c r="Z125" i="1" s="1"/>
  <c r="X125" i="1"/>
  <c r="W125" i="1"/>
  <c r="V125" i="1"/>
  <c r="Y124" i="1"/>
  <c r="Z124" i="1" s="1"/>
  <c r="X124" i="1"/>
  <c r="W124" i="1"/>
  <c r="V124" i="1"/>
  <c r="Z123" i="1"/>
  <c r="Y123" i="1"/>
  <c r="X123" i="1"/>
  <c r="W123" i="1"/>
  <c r="V123" i="1"/>
  <c r="Y122" i="1"/>
  <c r="Z122" i="1" s="1"/>
  <c r="X122" i="1"/>
  <c r="W122" i="1"/>
  <c r="V122" i="1"/>
  <c r="Y121" i="1"/>
  <c r="Z121" i="1" s="1"/>
  <c r="X121" i="1"/>
  <c r="W121" i="1"/>
  <c r="V121" i="1"/>
  <c r="Y120" i="1"/>
  <c r="Z120" i="1" s="1"/>
  <c r="X120" i="1"/>
  <c r="W120" i="1"/>
  <c r="V120" i="1"/>
  <c r="Z119" i="1"/>
  <c r="Y119" i="1"/>
  <c r="X119" i="1"/>
  <c r="W119" i="1"/>
  <c r="V119" i="1"/>
  <c r="Y118" i="1"/>
  <c r="Z118" i="1" s="1"/>
  <c r="X118" i="1"/>
  <c r="W118" i="1"/>
  <c r="V118" i="1"/>
  <c r="Y117" i="1"/>
  <c r="Z117" i="1" s="1"/>
  <c r="X117" i="1"/>
  <c r="W117" i="1"/>
  <c r="V117" i="1"/>
  <c r="Y116" i="1"/>
  <c r="Z116" i="1" s="1"/>
  <c r="X116" i="1"/>
  <c r="W116" i="1"/>
  <c r="V116" i="1"/>
  <c r="Z115" i="1"/>
  <c r="Y115" i="1"/>
  <c r="X115" i="1"/>
  <c r="W115" i="1"/>
  <c r="V115" i="1"/>
  <c r="Y114" i="1"/>
  <c r="Z114" i="1" s="1"/>
  <c r="X114" i="1"/>
  <c r="W114" i="1"/>
  <c r="V114" i="1"/>
  <c r="Y113" i="1"/>
  <c r="Z113" i="1" s="1"/>
  <c r="X113" i="1"/>
  <c r="W113" i="1"/>
  <c r="V113" i="1"/>
  <c r="Y112" i="1"/>
  <c r="Z112" i="1" s="1"/>
  <c r="X112" i="1"/>
  <c r="W112" i="1"/>
  <c r="V112" i="1"/>
  <c r="Z111" i="1"/>
  <c r="Y111" i="1"/>
  <c r="X111" i="1"/>
  <c r="W111" i="1"/>
  <c r="V111" i="1"/>
  <c r="Y110" i="1"/>
  <c r="Z110" i="1" s="1"/>
  <c r="X110" i="1"/>
  <c r="W110" i="1"/>
  <c r="V110" i="1"/>
  <c r="Y109" i="1"/>
  <c r="Z109" i="1" s="1"/>
  <c r="X109" i="1"/>
  <c r="W109" i="1"/>
  <c r="V109" i="1"/>
  <c r="Y108" i="1"/>
  <c r="Z108" i="1" s="1"/>
  <c r="X108" i="1"/>
  <c r="W108" i="1"/>
  <c r="V108" i="1"/>
  <c r="Z107" i="1"/>
  <c r="Y107" i="1"/>
  <c r="X107" i="1"/>
  <c r="W107" i="1"/>
  <c r="V107" i="1"/>
  <c r="Y106" i="1"/>
  <c r="Z106" i="1" s="1"/>
  <c r="X106" i="1"/>
  <c r="W106" i="1"/>
  <c r="V106" i="1"/>
  <c r="Y105" i="1"/>
  <c r="Z105" i="1" s="1"/>
  <c r="X105" i="1"/>
  <c r="W105" i="1"/>
  <c r="V105" i="1"/>
  <c r="Y104" i="1"/>
  <c r="Z104" i="1" s="1"/>
  <c r="X104" i="1"/>
  <c r="W104" i="1"/>
  <c r="V104" i="1"/>
  <c r="Z103" i="1"/>
  <c r="Y103" i="1"/>
  <c r="X103" i="1"/>
  <c r="W103" i="1"/>
  <c r="V103" i="1"/>
  <c r="Y102" i="1"/>
  <c r="Z102" i="1" s="1"/>
  <c r="X102" i="1"/>
  <c r="W102" i="1"/>
  <c r="V102" i="1"/>
  <c r="Y101" i="1"/>
  <c r="Z101" i="1" s="1"/>
  <c r="X101" i="1"/>
  <c r="W101" i="1"/>
  <c r="V101" i="1"/>
  <c r="Y100" i="1"/>
  <c r="Z100" i="1" s="1"/>
  <c r="X100" i="1"/>
  <c r="W100" i="1"/>
  <c r="V100" i="1"/>
  <c r="Z99" i="1"/>
  <c r="Y99" i="1"/>
  <c r="X99" i="1"/>
  <c r="W99" i="1"/>
  <c r="V99" i="1"/>
  <c r="Y98" i="1"/>
  <c r="Z98" i="1" s="1"/>
  <c r="X98" i="1"/>
  <c r="W98" i="1"/>
  <c r="V98" i="1"/>
  <c r="Y97" i="1"/>
  <c r="Z97" i="1" s="1"/>
  <c r="X97" i="1"/>
  <c r="W97" i="1"/>
  <c r="V97" i="1"/>
  <c r="Y96" i="1"/>
  <c r="Z96" i="1" s="1"/>
  <c r="X96" i="1"/>
  <c r="W96" i="1"/>
  <c r="V96" i="1"/>
  <c r="Z95" i="1"/>
  <c r="Y95" i="1"/>
  <c r="X95" i="1"/>
  <c r="W95" i="1"/>
  <c r="V95" i="1"/>
  <c r="Y94" i="1"/>
  <c r="Z94" i="1" s="1"/>
  <c r="X94" i="1"/>
  <c r="W94" i="1"/>
  <c r="V94" i="1"/>
  <c r="Y93" i="1"/>
  <c r="Z93" i="1" s="1"/>
  <c r="X93" i="1"/>
  <c r="W93" i="1"/>
  <c r="V93" i="1"/>
  <c r="Y92" i="1"/>
  <c r="Z92" i="1" s="1"/>
  <c r="X92" i="1"/>
  <c r="W92" i="1"/>
  <c r="V92" i="1"/>
  <c r="Z91" i="1"/>
  <c r="Y91" i="1"/>
  <c r="X91" i="1"/>
  <c r="W91" i="1"/>
  <c r="V91" i="1"/>
  <c r="Y90" i="1"/>
  <c r="Z90" i="1" s="1"/>
  <c r="X90" i="1"/>
  <c r="W90" i="1"/>
  <c r="V90" i="1"/>
  <c r="Y89" i="1"/>
  <c r="Z89" i="1" s="1"/>
  <c r="X89" i="1"/>
  <c r="W89" i="1"/>
  <c r="V89" i="1"/>
  <c r="Y88" i="1"/>
  <c r="Z88" i="1" s="1"/>
  <c r="X88" i="1"/>
  <c r="W88" i="1"/>
  <c r="V88" i="1"/>
  <c r="Z87" i="1"/>
  <c r="Y87" i="1"/>
  <c r="X87" i="1"/>
  <c r="W87" i="1"/>
  <c r="V87" i="1"/>
  <c r="Y86" i="1"/>
  <c r="Z86" i="1" s="1"/>
  <c r="X86" i="1"/>
  <c r="W86" i="1"/>
  <c r="V86" i="1"/>
  <c r="Y85" i="1"/>
  <c r="Z85" i="1" s="1"/>
  <c r="X85" i="1"/>
  <c r="W85" i="1"/>
  <c r="V85" i="1"/>
  <c r="Y84" i="1"/>
  <c r="Z84" i="1" s="1"/>
  <c r="X84" i="1"/>
  <c r="W84" i="1"/>
  <c r="V84" i="1"/>
  <c r="Z83" i="1"/>
  <c r="Y83" i="1"/>
  <c r="X83" i="1"/>
  <c r="W83" i="1"/>
  <c r="V83" i="1"/>
  <c r="Y82" i="1"/>
  <c r="Z82" i="1" s="1"/>
  <c r="X82" i="1"/>
  <c r="W82" i="1"/>
  <c r="V82" i="1"/>
  <c r="Y81" i="1"/>
  <c r="Z81" i="1" s="1"/>
  <c r="X81" i="1"/>
  <c r="W81" i="1"/>
  <c r="V81" i="1"/>
  <c r="Y80" i="1"/>
  <c r="Z80" i="1" s="1"/>
  <c r="X80" i="1"/>
  <c r="W80" i="1"/>
  <c r="V80" i="1"/>
  <c r="Z79" i="1"/>
  <c r="Y79" i="1"/>
  <c r="X79" i="1"/>
  <c r="W79" i="1"/>
  <c r="V79" i="1"/>
  <c r="Y78" i="1"/>
  <c r="Z78" i="1" s="1"/>
  <c r="X78" i="1"/>
  <c r="W78" i="1"/>
  <c r="V78" i="1"/>
  <c r="Y77" i="1"/>
  <c r="Z77" i="1" s="1"/>
  <c r="X77" i="1"/>
  <c r="W77" i="1"/>
  <c r="V77" i="1"/>
  <c r="Y76" i="1"/>
  <c r="Z76" i="1" s="1"/>
  <c r="X76" i="1"/>
  <c r="W76" i="1"/>
  <c r="V76" i="1"/>
  <c r="Z75" i="1"/>
  <c r="Y75" i="1"/>
  <c r="X75" i="1"/>
  <c r="W75" i="1"/>
  <c r="V75" i="1"/>
  <c r="Y74" i="1"/>
  <c r="Z74" i="1" s="1"/>
  <c r="X74" i="1"/>
  <c r="W74" i="1"/>
  <c r="V74" i="1"/>
  <c r="Y73" i="1"/>
  <c r="Z73" i="1" s="1"/>
  <c r="X73" i="1"/>
  <c r="W73" i="1"/>
  <c r="V73" i="1"/>
  <c r="Y72" i="1"/>
  <c r="Z72" i="1" s="1"/>
  <c r="X72" i="1"/>
  <c r="W72" i="1"/>
  <c r="V72" i="1"/>
  <c r="Z71" i="1"/>
  <c r="Y71" i="1"/>
  <c r="X71" i="1"/>
  <c r="W71" i="1"/>
  <c r="V71" i="1"/>
  <c r="Y70" i="1"/>
  <c r="Z70" i="1" s="1"/>
  <c r="X70" i="1"/>
  <c r="W70" i="1"/>
  <c r="V70" i="1"/>
  <c r="Y69" i="1"/>
  <c r="Z69" i="1" s="1"/>
  <c r="X69" i="1"/>
  <c r="W69" i="1"/>
  <c r="V69" i="1"/>
  <c r="Y68" i="1"/>
  <c r="Z68" i="1" s="1"/>
  <c r="X68" i="1"/>
  <c r="W68" i="1"/>
  <c r="V68" i="1"/>
  <c r="Z67" i="1"/>
  <c r="Y67" i="1"/>
  <c r="X67" i="1"/>
  <c r="W67" i="1"/>
  <c r="V67" i="1"/>
  <c r="Y66" i="1"/>
  <c r="Z66" i="1" s="1"/>
  <c r="X66" i="1"/>
  <c r="W66" i="1"/>
  <c r="V66" i="1"/>
  <c r="Z65" i="1"/>
  <c r="Y65" i="1"/>
  <c r="X65" i="1"/>
  <c r="W65" i="1"/>
  <c r="V65" i="1"/>
  <c r="Y64" i="1"/>
  <c r="Z64" i="1" s="1"/>
  <c r="X64" i="1"/>
  <c r="W64" i="1"/>
  <c r="V64" i="1"/>
  <c r="Y63" i="1"/>
  <c r="Z63" i="1" s="1"/>
  <c r="X63" i="1"/>
  <c r="W63" i="1"/>
  <c r="V63" i="1"/>
  <c r="Y62" i="1"/>
  <c r="Z62" i="1" s="1"/>
  <c r="X62" i="1"/>
  <c r="W62" i="1"/>
  <c r="V62" i="1"/>
  <c r="Y61" i="1"/>
  <c r="Z61" i="1" s="1"/>
  <c r="X61" i="1"/>
  <c r="W61" i="1"/>
  <c r="V61" i="1"/>
  <c r="Y60" i="1"/>
  <c r="Z60" i="1" s="1"/>
  <c r="X60" i="1"/>
  <c r="W60" i="1"/>
  <c r="V60" i="1"/>
  <c r="Z59" i="1"/>
  <c r="Y59" i="1"/>
  <c r="X59" i="1"/>
  <c r="W59" i="1"/>
  <c r="V59" i="1"/>
  <c r="Y58" i="1"/>
  <c r="Z58" i="1" s="1"/>
  <c r="X58" i="1"/>
  <c r="W58" i="1"/>
  <c r="V58" i="1"/>
  <c r="Z57" i="1"/>
  <c r="Y57" i="1"/>
  <c r="X57" i="1"/>
  <c r="W57" i="1"/>
  <c r="V57" i="1"/>
  <c r="Y56" i="1"/>
  <c r="Z56" i="1" s="1"/>
  <c r="X56" i="1"/>
  <c r="W56" i="1"/>
  <c r="V56" i="1"/>
  <c r="Y55" i="1"/>
  <c r="Z55" i="1" s="1"/>
  <c r="X55" i="1"/>
  <c r="W55" i="1"/>
  <c r="V55" i="1"/>
  <c r="Y54" i="1"/>
  <c r="Z54" i="1" s="1"/>
  <c r="X54" i="1"/>
  <c r="W54" i="1"/>
  <c r="V54" i="1"/>
  <c r="Y53" i="1"/>
  <c r="Z53" i="1" s="1"/>
  <c r="X53" i="1"/>
  <c r="W53" i="1"/>
  <c r="V53" i="1"/>
  <c r="Z52" i="1"/>
  <c r="Y52" i="1"/>
  <c r="X52" i="1"/>
  <c r="W52" i="1"/>
  <c r="V52" i="1"/>
  <c r="Y51" i="1"/>
  <c r="Z51" i="1" s="1"/>
  <c r="X51" i="1"/>
  <c r="W51" i="1"/>
  <c r="V51" i="1"/>
  <c r="Z50" i="1"/>
  <c r="Y50" i="1"/>
  <c r="X50" i="1"/>
  <c r="W50" i="1"/>
  <c r="V50" i="1"/>
  <c r="Y49" i="1"/>
  <c r="Z49" i="1" s="1"/>
  <c r="X49" i="1"/>
  <c r="W49" i="1"/>
  <c r="V49" i="1"/>
  <c r="Z48" i="1"/>
  <c r="Y48" i="1"/>
  <c r="X48" i="1"/>
  <c r="W48" i="1"/>
  <c r="V48" i="1"/>
  <c r="Y47" i="1"/>
  <c r="Z47" i="1" s="1"/>
  <c r="X47" i="1"/>
  <c r="W47" i="1"/>
  <c r="V47" i="1"/>
  <c r="Z46" i="1"/>
  <c r="Y46" i="1"/>
  <c r="X46" i="1"/>
  <c r="W46" i="1"/>
  <c r="V46" i="1"/>
  <c r="Y45" i="1"/>
  <c r="Z45" i="1" s="1"/>
  <c r="X45" i="1"/>
  <c r="W45" i="1"/>
  <c r="V45" i="1"/>
  <c r="Z44" i="1"/>
  <c r="Y44" i="1"/>
  <c r="X44" i="1"/>
  <c r="W44" i="1"/>
  <c r="V44" i="1"/>
  <c r="Y43" i="1"/>
  <c r="Z43" i="1" s="1"/>
  <c r="X43" i="1"/>
  <c r="W43" i="1"/>
  <c r="V43" i="1"/>
  <c r="Z42" i="1"/>
  <c r="Y42" i="1"/>
  <c r="X42" i="1"/>
  <c r="W42" i="1"/>
  <c r="V42" i="1"/>
  <c r="Y41" i="1"/>
  <c r="Z41" i="1" s="1"/>
  <c r="X41" i="1"/>
  <c r="W41" i="1"/>
  <c r="V41" i="1"/>
  <c r="Z40" i="1"/>
  <c r="Y40" i="1"/>
  <c r="X40" i="1"/>
  <c r="W40" i="1"/>
  <c r="V40" i="1"/>
  <c r="Y39" i="1"/>
  <c r="Z39" i="1" s="1"/>
  <c r="X39" i="1"/>
  <c r="W39" i="1"/>
  <c r="V39" i="1"/>
  <c r="Z38" i="1"/>
  <c r="Y38" i="1"/>
  <c r="X38" i="1"/>
  <c r="W38" i="1"/>
  <c r="V38" i="1"/>
  <c r="Y37" i="1"/>
  <c r="Z37" i="1" s="1"/>
  <c r="X37" i="1"/>
  <c r="W37" i="1"/>
  <c r="V37" i="1"/>
  <c r="Z36" i="1"/>
  <c r="Y36" i="1"/>
  <c r="X36" i="1"/>
  <c r="W36" i="1"/>
  <c r="V36" i="1"/>
  <c r="Y35" i="1"/>
  <c r="Z35" i="1" s="1"/>
  <c r="X35" i="1"/>
  <c r="W35" i="1"/>
  <c r="V35" i="1"/>
  <c r="Z34" i="1"/>
  <c r="Y34" i="1"/>
  <c r="X34" i="1"/>
  <c r="W34" i="1"/>
  <c r="V34" i="1"/>
  <c r="Y33" i="1"/>
  <c r="Z33" i="1" s="1"/>
  <c r="X33" i="1"/>
  <c r="W33" i="1"/>
  <c r="V33" i="1"/>
  <c r="Z32" i="1"/>
  <c r="Y32" i="1"/>
  <c r="X32" i="1"/>
  <c r="W32" i="1"/>
  <c r="V32" i="1"/>
  <c r="Y31" i="1"/>
  <c r="Z31" i="1" s="1"/>
  <c r="X31" i="1"/>
  <c r="W31" i="1"/>
  <c r="V31" i="1"/>
  <c r="Z30" i="1"/>
  <c r="Y30" i="1"/>
  <c r="X30" i="1"/>
  <c r="W30" i="1"/>
  <c r="V30" i="1"/>
  <c r="Y29" i="1"/>
  <c r="Z29" i="1" s="1"/>
  <c r="X29" i="1"/>
  <c r="W29" i="1"/>
  <c r="V29" i="1"/>
  <c r="Z28" i="1"/>
  <c r="Y28" i="1"/>
  <c r="X28" i="1"/>
  <c r="W28" i="1"/>
  <c r="V28" i="1"/>
  <c r="Y27" i="1"/>
  <c r="Z27" i="1" s="1"/>
  <c r="X27" i="1"/>
  <c r="W27" i="1"/>
  <c r="V27" i="1"/>
  <c r="Z26" i="1"/>
  <c r="Y26" i="1"/>
  <c r="X26" i="1"/>
  <c r="W26" i="1"/>
  <c r="V26" i="1"/>
  <c r="Y25" i="1"/>
  <c r="Z25" i="1" s="1"/>
  <c r="X25" i="1"/>
  <c r="W25" i="1"/>
  <c r="V25" i="1"/>
  <c r="Z24" i="1"/>
  <c r="Y24" i="1"/>
  <c r="X24" i="1"/>
  <c r="W24" i="1"/>
  <c r="V24" i="1"/>
  <c r="Y23" i="1"/>
  <c r="Z23" i="1" s="1"/>
  <c r="X23" i="1"/>
  <c r="W23" i="1"/>
  <c r="V23" i="1"/>
  <c r="Z22" i="1"/>
  <c r="Y22" i="1"/>
  <c r="X22" i="1"/>
  <c r="W22" i="1"/>
  <c r="V22" i="1"/>
  <c r="Y21" i="1"/>
  <c r="Z21" i="1" s="1"/>
  <c r="X21" i="1"/>
  <c r="W21" i="1"/>
  <c r="V21" i="1"/>
  <c r="Z20" i="1"/>
  <c r="Y20" i="1"/>
  <c r="X20" i="1"/>
  <c r="W20" i="1"/>
  <c r="V20" i="1"/>
  <c r="Y19" i="1"/>
  <c r="Z19" i="1" s="1"/>
  <c r="X19" i="1"/>
  <c r="W19" i="1"/>
  <c r="V19" i="1"/>
  <c r="Z18" i="1"/>
  <c r="Y18" i="1"/>
  <c r="X18" i="1"/>
  <c r="W18" i="1"/>
  <c r="V18" i="1"/>
  <c r="Y17" i="1"/>
  <c r="Z17" i="1" s="1"/>
  <c r="X17" i="1"/>
  <c r="W17" i="1"/>
  <c r="V17" i="1"/>
  <c r="Z16" i="1"/>
  <c r="Y16" i="1"/>
  <c r="X16" i="1"/>
  <c r="W16" i="1"/>
  <c r="V16" i="1"/>
  <c r="Y15" i="1"/>
  <c r="Z15" i="1" s="1"/>
  <c r="X15" i="1"/>
  <c r="W15" i="1"/>
  <c r="V15" i="1"/>
  <c r="Z14" i="1"/>
  <c r="Y14" i="1"/>
  <c r="X14" i="1"/>
  <c r="W14" i="1"/>
  <c r="V14" i="1"/>
  <c r="Y13" i="1"/>
  <c r="Z13" i="1" s="1"/>
  <c r="X13" i="1"/>
  <c r="W13" i="1"/>
  <c r="V13" i="1"/>
  <c r="Z12" i="1"/>
  <c r="Y12" i="1"/>
  <c r="X12" i="1"/>
  <c r="W12" i="1"/>
  <c r="V12" i="1"/>
  <c r="Y11" i="1"/>
  <c r="Z11" i="1" s="1"/>
  <c r="X11" i="1"/>
  <c r="W11" i="1"/>
  <c r="V11" i="1"/>
  <c r="Z10" i="1"/>
  <c r="Y10" i="1"/>
  <c r="X10" i="1"/>
  <c r="W10" i="1"/>
  <c r="V10" i="1"/>
  <c r="Y9" i="1"/>
  <c r="Z9" i="1" s="1"/>
  <c r="X9" i="1"/>
  <c r="W9" i="1"/>
  <c r="V9" i="1"/>
  <c r="Z8" i="1"/>
  <c r="Y8" i="1"/>
  <c r="X8" i="1"/>
  <c r="W8" i="1"/>
  <c r="V8" i="1"/>
  <c r="Y7" i="1"/>
  <c r="Z7" i="1" s="1"/>
  <c r="X7" i="1"/>
  <c r="W7" i="1"/>
  <c r="V7" i="1"/>
  <c r="Z6" i="1"/>
  <c r="Y6" i="1"/>
  <c r="X6" i="1"/>
  <c r="W6" i="1"/>
  <c r="V6" i="1"/>
  <c r="Y5" i="1"/>
  <c r="Z5" i="1" s="1"/>
  <c r="X5" i="1"/>
  <c r="W5" i="1"/>
  <c r="V5" i="1"/>
  <c r="Z4" i="1"/>
  <c r="Y4" i="1"/>
  <c r="X4" i="1"/>
  <c r="W4" i="1"/>
  <c r="V4" i="1"/>
  <c r="Y3" i="1"/>
  <c r="Z3" i="1" s="1"/>
  <c r="X3" i="1"/>
  <c r="W3" i="1"/>
  <c r="V3" i="1"/>
  <c r="Z2" i="1"/>
  <c r="Y2" i="1"/>
  <c r="X2" i="1"/>
  <c r="W2" i="1"/>
  <c r="V2" i="1"/>
  <c r="AB311" i="1" l="1"/>
  <c r="AB339" i="1"/>
  <c r="AB371" i="1"/>
  <c r="AB403" i="1"/>
  <c r="AB435" i="1"/>
  <c r="AB467" i="1"/>
  <c r="AB499" i="1"/>
  <c r="AB531" i="1"/>
  <c r="AB577" i="1"/>
  <c r="AB588" i="1"/>
  <c r="AB604" i="1"/>
  <c r="AB620" i="1"/>
  <c r="AB655" i="1"/>
  <c r="AB661" i="1"/>
  <c r="AB692" i="1"/>
  <c r="AB154" i="1"/>
  <c r="AB221" i="1"/>
  <c r="AB293" i="1"/>
  <c r="AB351" i="1"/>
  <c r="AB415" i="1"/>
  <c r="AB479" i="1"/>
  <c r="AB83" i="1"/>
  <c r="AB115" i="1"/>
  <c r="AB147" i="1"/>
  <c r="AB179" i="1"/>
  <c r="AB209" i="1"/>
  <c r="AB241" i="1"/>
  <c r="AB273" i="1"/>
  <c r="AB305" i="1"/>
  <c r="AB341" i="1"/>
  <c r="AB373" i="1"/>
  <c r="AB405" i="1"/>
  <c r="AB437" i="1"/>
  <c r="AB469" i="1"/>
  <c r="AB501" i="1"/>
  <c r="AB533" i="1"/>
  <c r="AB554" i="1"/>
  <c r="AB138" i="1"/>
  <c r="AB245" i="1"/>
  <c r="AB317" i="1"/>
  <c r="AB367" i="1"/>
  <c r="AB431" i="1"/>
  <c r="AB495" i="1"/>
  <c r="AB79" i="1"/>
  <c r="AB111" i="1"/>
  <c r="AB143" i="1"/>
  <c r="AB175" i="1"/>
  <c r="AB211" i="1"/>
  <c r="AB243" i="1"/>
  <c r="AB275" i="1"/>
  <c r="AB307" i="1"/>
  <c r="AB345" i="1"/>
  <c r="AB377" i="1"/>
  <c r="AB409" i="1"/>
  <c r="AB441" i="1"/>
  <c r="AB473" i="1"/>
  <c r="AB505" i="1"/>
  <c r="AB537" i="1"/>
  <c r="AB562" i="1"/>
  <c r="AB575" i="1"/>
  <c r="AB595" i="1"/>
  <c r="AB611" i="1"/>
  <c r="AB627" i="1"/>
  <c r="AB652" i="1"/>
  <c r="AB683" i="1"/>
  <c r="AB713" i="1"/>
  <c r="AB555" i="1"/>
  <c r="AB583" i="1"/>
  <c r="AB599" i="1"/>
  <c r="AB615" i="1"/>
  <c r="AB622" i="1"/>
  <c r="AB633" i="1"/>
  <c r="AB635" i="1"/>
  <c r="AB663" i="1"/>
  <c r="AB665" i="1"/>
  <c r="AB669" i="1"/>
  <c r="AB695" i="1"/>
  <c r="AB700" i="1"/>
  <c r="AB701" i="1"/>
  <c r="AB565" i="1"/>
  <c r="AB573" i="1"/>
  <c r="AB592" i="1"/>
  <c r="AB593" i="1"/>
  <c r="AB608" i="1"/>
  <c r="AB609" i="1"/>
  <c r="AB624" i="1"/>
  <c r="AB625" i="1"/>
  <c r="AB643" i="1"/>
  <c r="AB644" i="1"/>
  <c r="AB673" i="1"/>
  <c r="AB675" i="1"/>
  <c r="AB703" i="1"/>
  <c r="AB705" i="1"/>
  <c r="AB709" i="1"/>
  <c r="AB719" i="1"/>
  <c r="AB731" i="1"/>
  <c r="AB735" i="1"/>
  <c r="AB747" i="1"/>
  <c r="AB751" i="1"/>
  <c r="AB763" i="1"/>
  <c r="AB767" i="1"/>
  <c r="AB779" i="1"/>
  <c r="AB783" i="1"/>
  <c r="AB795" i="1"/>
  <c r="AB799" i="1"/>
  <c r="W804" i="1"/>
  <c r="AB13" i="1" s="1"/>
  <c r="V804" i="1"/>
  <c r="X805" i="1"/>
  <c r="W805" i="1"/>
  <c r="W820" i="1"/>
  <c r="V820" i="1"/>
  <c r="X821" i="1"/>
  <c r="W821" i="1"/>
  <c r="V855" i="1"/>
  <c r="Y855" i="1"/>
  <c r="Z855" i="1" s="1"/>
  <c r="X855" i="1"/>
  <c r="X876" i="1"/>
  <c r="W876" i="1"/>
  <c r="V876" i="1"/>
  <c r="X880" i="1"/>
  <c r="Y880" i="1"/>
  <c r="Z880" i="1" s="1"/>
  <c r="W880" i="1"/>
  <c r="W883" i="1"/>
  <c r="X883" i="1"/>
  <c r="V883" i="1"/>
  <c r="W887" i="1"/>
  <c r="Y887" i="1"/>
  <c r="Z887" i="1" s="1"/>
  <c r="X887" i="1"/>
  <c r="V894" i="1"/>
  <c r="X894" i="1"/>
  <c r="W894" i="1"/>
  <c r="V898" i="1"/>
  <c r="Y898" i="1"/>
  <c r="Z898" i="1" s="1"/>
  <c r="X898" i="1"/>
  <c r="V931" i="1"/>
  <c r="X931" i="1"/>
  <c r="Y931" i="1"/>
  <c r="Z931" i="1" s="1"/>
  <c r="W931" i="1"/>
  <c r="X957" i="1"/>
  <c r="V957" i="1"/>
  <c r="Y957" i="1"/>
  <c r="Z957" i="1" s="1"/>
  <c r="W957" i="1"/>
  <c r="V1013" i="1"/>
  <c r="X1013" i="1"/>
  <c r="Y1013" i="1"/>
  <c r="Z1013" i="1" s="1"/>
  <c r="W1013" i="1"/>
  <c r="X804" i="1"/>
  <c r="V805" i="1"/>
  <c r="W816" i="1"/>
  <c r="V816" i="1"/>
  <c r="X817" i="1"/>
  <c r="W817" i="1"/>
  <c r="X820" i="1"/>
  <c r="V821" i="1"/>
  <c r="W832" i="1"/>
  <c r="V832" i="1"/>
  <c r="X833" i="1"/>
  <c r="W833" i="1"/>
  <c r="X842" i="1"/>
  <c r="W842" i="1"/>
  <c r="V842" i="1"/>
  <c r="X846" i="1"/>
  <c r="Y846" i="1"/>
  <c r="Z846" i="1" s="1"/>
  <c r="W846" i="1"/>
  <c r="W849" i="1"/>
  <c r="X849" i="1"/>
  <c r="V849" i="1"/>
  <c r="W855" i="1"/>
  <c r="Y876" i="1"/>
  <c r="Z876" i="1" s="1"/>
  <c r="V878" i="1"/>
  <c r="X878" i="1"/>
  <c r="W878" i="1"/>
  <c r="V880" i="1"/>
  <c r="V882" i="1"/>
  <c r="Y882" i="1"/>
  <c r="Z882" i="1" s="1"/>
  <c r="X882" i="1"/>
  <c r="Y883" i="1"/>
  <c r="Z883" i="1" s="1"/>
  <c r="V887" i="1"/>
  <c r="Y894" i="1"/>
  <c r="Z894" i="1" s="1"/>
  <c r="W898" i="1"/>
  <c r="V935" i="1"/>
  <c r="X935" i="1"/>
  <c r="Y935" i="1"/>
  <c r="Z935" i="1" s="1"/>
  <c r="W935" i="1"/>
  <c r="X968" i="1"/>
  <c r="V968" i="1"/>
  <c r="Y968" i="1"/>
  <c r="Z968" i="1" s="1"/>
  <c r="W968" i="1"/>
  <c r="X1019" i="1"/>
  <c r="V1019" i="1"/>
  <c r="Y1019" i="1"/>
  <c r="Z1019" i="1" s="1"/>
  <c r="W1019" i="1"/>
  <c r="AB721" i="1"/>
  <c r="AB725" i="1"/>
  <c r="AB729" i="1"/>
  <c r="AB733" i="1"/>
  <c r="AB737" i="1"/>
  <c r="AB741" i="1"/>
  <c r="AB745" i="1"/>
  <c r="AB749" i="1"/>
  <c r="AB753" i="1"/>
  <c r="AB757" i="1"/>
  <c r="AB761" i="1"/>
  <c r="AB765" i="1"/>
  <c r="AB769" i="1"/>
  <c r="AB773" i="1"/>
  <c r="AB777" i="1"/>
  <c r="AB781" i="1"/>
  <c r="AB785" i="1"/>
  <c r="AB789" i="1"/>
  <c r="AB793" i="1"/>
  <c r="AB797" i="1"/>
  <c r="AB801" i="1"/>
  <c r="Y804" i="1"/>
  <c r="Z804" i="1" s="1"/>
  <c r="Y805" i="1"/>
  <c r="Z805" i="1" s="1"/>
  <c r="W812" i="1"/>
  <c r="V812" i="1"/>
  <c r="X813" i="1"/>
  <c r="W813" i="1"/>
  <c r="Y820" i="1"/>
  <c r="Z820" i="1" s="1"/>
  <c r="Y821" i="1"/>
  <c r="Z821" i="1" s="1"/>
  <c r="W828" i="1"/>
  <c r="V828" i="1"/>
  <c r="X829" i="1"/>
  <c r="W829" i="1"/>
  <c r="W837" i="1"/>
  <c r="Y837" i="1"/>
  <c r="Z837" i="1" s="1"/>
  <c r="X837" i="1"/>
  <c r="V844" i="1"/>
  <c r="X844" i="1"/>
  <c r="W844" i="1"/>
  <c r="V848" i="1"/>
  <c r="Y848" i="1"/>
  <c r="Z848" i="1" s="1"/>
  <c r="X848" i="1"/>
  <c r="X865" i="1"/>
  <c r="W865" i="1"/>
  <c r="V865" i="1"/>
  <c r="X869" i="1"/>
  <c r="Y869" i="1"/>
  <c r="Z869" i="1" s="1"/>
  <c r="W869" i="1"/>
  <c r="X941" i="1"/>
  <c r="V941" i="1"/>
  <c r="Y941" i="1"/>
  <c r="Z941" i="1" s="1"/>
  <c r="W941" i="1"/>
  <c r="V978" i="1"/>
  <c r="X978" i="1"/>
  <c r="Y978" i="1"/>
  <c r="Z978" i="1" s="1"/>
  <c r="W978" i="1"/>
  <c r="V997" i="1"/>
  <c r="X997" i="1"/>
  <c r="Y997" i="1"/>
  <c r="Z997" i="1" s="1"/>
  <c r="W997" i="1"/>
  <c r="W808" i="1"/>
  <c r="V808" i="1"/>
  <c r="X809" i="1"/>
  <c r="W809" i="1"/>
  <c r="X812" i="1"/>
  <c r="V813" i="1"/>
  <c r="Y816" i="1"/>
  <c r="Z816" i="1" s="1"/>
  <c r="Y817" i="1"/>
  <c r="Z817" i="1" s="1"/>
  <c r="W824" i="1"/>
  <c r="V824" i="1"/>
  <c r="X825" i="1"/>
  <c r="W825" i="1"/>
  <c r="X828" i="1"/>
  <c r="V829" i="1"/>
  <c r="Y832" i="1"/>
  <c r="Z832" i="1" s="1"/>
  <c r="Y833" i="1"/>
  <c r="Z833" i="1" s="1"/>
  <c r="V837" i="1"/>
  <c r="Y844" i="1"/>
  <c r="Z844" i="1" s="1"/>
  <c r="W848" i="1"/>
  <c r="W856" i="1"/>
  <c r="X856" i="1"/>
  <c r="V856" i="1"/>
  <c r="W860" i="1"/>
  <c r="Y860" i="1"/>
  <c r="Z860" i="1" s="1"/>
  <c r="X860" i="1"/>
  <c r="Y865" i="1"/>
  <c r="Z865" i="1" s="1"/>
  <c r="V867" i="1"/>
  <c r="X867" i="1"/>
  <c r="W867" i="1"/>
  <c r="V869" i="1"/>
  <c r="X892" i="1"/>
  <c r="W892" i="1"/>
  <c r="V892" i="1"/>
  <c r="X896" i="1"/>
  <c r="Y896" i="1"/>
  <c r="Z896" i="1" s="1"/>
  <c r="W896" i="1"/>
  <c r="W899" i="1"/>
  <c r="X899" i="1"/>
  <c r="V899" i="1"/>
  <c r="W913" i="1"/>
  <c r="X913" i="1"/>
  <c r="V913" i="1"/>
  <c r="Y913" i="1"/>
  <c r="Z913" i="1" s="1"/>
  <c r="X922" i="1"/>
  <c r="W922" i="1"/>
  <c r="V922" i="1"/>
  <c r="Y922" i="1"/>
  <c r="Z922" i="1" s="1"/>
  <c r="V924" i="1"/>
  <c r="X924" i="1"/>
  <c r="W924" i="1"/>
  <c r="Y924" i="1"/>
  <c r="Z924" i="1" s="1"/>
  <c r="V951" i="1"/>
  <c r="X951" i="1"/>
  <c r="Y951" i="1"/>
  <c r="Z951" i="1" s="1"/>
  <c r="W951" i="1"/>
  <c r="X984" i="1"/>
  <c r="V984" i="1"/>
  <c r="Y984" i="1"/>
  <c r="Z984" i="1" s="1"/>
  <c r="W984" i="1"/>
  <c r="X1003" i="1"/>
  <c r="V1003" i="1"/>
  <c r="Y1003" i="1"/>
  <c r="Z1003" i="1" s="1"/>
  <c r="W1003" i="1"/>
  <c r="V939" i="1"/>
  <c r="X939" i="1"/>
  <c r="X945" i="1"/>
  <c r="V945" i="1"/>
  <c r="V955" i="1"/>
  <c r="X955" i="1"/>
  <c r="X961" i="1"/>
  <c r="V961" i="1"/>
  <c r="X972" i="1"/>
  <c r="V972" i="1"/>
  <c r="V982" i="1"/>
  <c r="X982" i="1"/>
  <c r="X988" i="1"/>
  <c r="V988" i="1"/>
  <c r="X991" i="1"/>
  <c r="V991" i="1"/>
  <c r="V1001" i="1"/>
  <c r="X1001" i="1"/>
  <c r="X1007" i="1"/>
  <c r="V1007" i="1"/>
  <c r="V1017" i="1"/>
  <c r="X1017" i="1"/>
  <c r="X1023" i="1"/>
  <c r="V1023" i="1"/>
  <c r="V1046" i="1"/>
  <c r="Y1046" i="1"/>
  <c r="Z1046" i="1" s="1"/>
  <c r="W1046" i="1"/>
  <c r="V1054" i="1"/>
  <c r="W1054" i="1"/>
  <c r="Y1054" i="1"/>
  <c r="Z1054" i="1" s="1"/>
  <c r="V1084" i="1"/>
  <c r="W1084" i="1"/>
  <c r="Y1084" i="1"/>
  <c r="Z1084" i="1" s="1"/>
  <c r="W1105" i="1"/>
  <c r="V1105" i="1"/>
  <c r="Y1105" i="1"/>
  <c r="Z1105" i="1" s="1"/>
  <c r="X1106" i="1"/>
  <c r="Y1106" i="1"/>
  <c r="Z1106" i="1" s="1"/>
  <c r="V1106" i="1"/>
  <c r="V1112" i="1"/>
  <c r="Y1112" i="1"/>
  <c r="Z1112" i="1" s="1"/>
  <c r="W1112" i="1"/>
  <c r="X1122" i="1"/>
  <c r="W1122" i="1"/>
  <c r="V1122" i="1"/>
  <c r="V1124" i="1"/>
  <c r="X1124" i="1"/>
  <c r="W1124" i="1"/>
  <c r="W1023" i="1"/>
  <c r="Y1029" i="1"/>
  <c r="Z1029" i="1" s="1"/>
  <c r="V1029" i="1"/>
  <c r="X1029" i="1"/>
  <c r="V1030" i="1"/>
  <c r="Y1030" i="1"/>
  <c r="Z1030" i="1" s="1"/>
  <c r="W1030" i="1"/>
  <c r="V1038" i="1"/>
  <c r="W1038" i="1"/>
  <c r="Y1038" i="1"/>
  <c r="Z1038" i="1" s="1"/>
  <c r="X1046" i="1"/>
  <c r="X1054" i="1"/>
  <c r="W1059" i="1"/>
  <c r="V1059" i="1"/>
  <c r="Y1059" i="1"/>
  <c r="Z1059" i="1" s="1"/>
  <c r="X1060" i="1"/>
  <c r="Y1060" i="1"/>
  <c r="Z1060" i="1" s="1"/>
  <c r="V1060" i="1"/>
  <c r="W1067" i="1"/>
  <c r="Y1067" i="1"/>
  <c r="Z1067" i="1" s="1"/>
  <c r="V1067" i="1"/>
  <c r="X1068" i="1"/>
  <c r="V1068" i="1"/>
  <c r="Y1068" i="1"/>
  <c r="Z1068" i="1" s="1"/>
  <c r="X1084" i="1"/>
  <c r="W1089" i="1"/>
  <c r="V1089" i="1"/>
  <c r="Y1089" i="1"/>
  <c r="Z1089" i="1" s="1"/>
  <c r="X1090" i="1"/>
  <c r="Y1090" i="1"/>
  <c r="Z1090" i="1" s="1"/>
  <c r="V1090" i="1"/>
  <c r="W1097" i="1"/>
  <c r="Y1097" i="1"/>
  <c r="Z1097" i="1" s="1"/>
  <c r="V1097" i="1"/>
  <c r="X1098" i="1"/>
  <c r="V1098" i="1"/>
  <c r="Y1098" i="1"/>
  <c r="Z1098" i="1" s="1"/>
  <c r="X1105" i="1"/>
  <c r="W1106" i="1"/>
  <c r="X1112" i="1"/>
  <c r="Y1122" i="1"/>
  <c r="Z1122" i="1" s="1"/>
  <c r="Y1124" i="1"/>
  <c r="Z1124" i="1" s="1"/>
  <c r="V1128" i="1"/>
  <c r="Y1128" i="1"/>
  <c r="Z1128" i="1" s="1"/>
  <c r="W1128" i="1"/>
  <c r="Y803" i="1"/>
  <c r="Z803" i="1" s="1"/>
  <c r="Y807" i="1"/>
  <c r="Z807" i="1" s="1"/>
  <c r="Y811" i="1"/>
  <c r="Z811" i="1" s="1"/>
  <c r="Y815" i="1"/>
  <c r="Z815" i="1" s="1"/>
  <c r="Y819" i="1"/>
  <c r="Z819" i="1" s="1"/>
  <c r="Y823" i="1"/>
  <c r="Z823" i="1" s="1"/>
  <c r="Y827" i="1"/>
  <c r="Z827" i="1" s="1"/>
  <c r="Y831" i="1"/>
  <c r="Z831" i="1" s="1"/>
  <c r="X903" i="1"/>
  <c r="X910" i="1"/>
  <c r="X917" i="1"/>
  <c r="V927" i="1"/>
  <c r="X927" i="1"/>
  <c r="X937" i="1"/>
  <c r="V937" i="1"/>
  <c r="Y939" i="1"/>
  <c r="Z939" i="1" s="1"/>
  <c r="Y945" i="1"/>
  <c r="Z945" i="1" s="1"/>
  <c r="V947" i="1"/>
  <c r="X947" i="1"/>
  <c r="X953" i="1"/>
  <c r="V953" i="1"/>
  <c r="Y955" i="1"/>
  <c r="Z955" i="1" s="1"/>
  <c r="Y961" i="1"/>
  <c r="Z961" i="1" s="1"/>
  <c r="V963" i="1"/>
  <c r="X963" i="1"/>
  <c r="Y972" i="1"/>
  <c r="Z972" i="1" s="1"/>
  <c r="V974" i="1"/>
  <c r="X974" i="1"/>
  <c r="X980" i="1"/>
  <c r="V980" i="1"/>
  <c r="Y982" i="1"/>
  <c r="Z982" i="1" s="1"/>
  <c r="Y988" i="1"/>
  <c r="Z988" i="1" s="1"/>
  <c r="Y991" i="1"/>
  <c r="Z991" i="1" s="1"/>
  <c r="V993" i="1"/>
  <c r="X993" i="1"/>
  <c r="X999" i="1"/>
  <c r="V999" i="1"/>
  <c r="Y1001" i="1"/>
  <c r="Z1001" i="1" s="1"/>
  <c r="Y1007" i="1"/>
  <c r="Z1007" i="1" s="1"/>
  <c r="V1009" i="1"/>
  <c r="X1009" i="1"/>
  <c r="X1015" i="1"/>
  <c r="V1015" i="1"/>
  <c r="Y1017" i="1"/>
  <c r="Z1017" i="1" s="1"/>
  <c r="Y1023" i="1"/>
  <c r="Z1023" i="1" s="1"/>
  <c r="V1025" i="1"/>
  <c r="X1025" i="1"/>
  <c r="W1043" i="1"/>
  <c r="V1043" i="1"/>
  <c r="Y1043" i="1"/>
  <c r="Z1043" i="1" s="1"/>
  <c r="X1044" i="1"/>
  <c r="Y1044" i="1"/>
  <c r="Z1044" i="1" s="1"/>
  <c r="V1044" i="1"/>
  <c r="W1051" i="1"/>
  <c r="Y1051" i="1"/>
  <c r="Z1051" i="1" s="1"/>
  <c r="V1051" i="1"/>
  <c r="X1052" i="1"/>
  <c r="V1052" i="1"/>
  <c r="Y1052" i="1"/>
  <c r="Z1052" i="1" s="1"/>
  <c r="W1081" i="1"/>
  <c r="Y1081" i="1"/>
  <c r="Z1081" i="1" s="1"/>
  <c r="V1081" i="1"/>
  <c r="X1082" i="1"/>
  <c r="V1082" i="1"/>
  <c r="Y1082" i="1"/>
  <c r="Z1082" i="1" s="1"/>
  <c r="V1108" i="1"/>
  <c r="Y1108" i="1"/>
  <c r="Z1108" i="1" s="1"/>
  <c r="W1108" i="1"/>
  <c r="V838" i="1"/>
  <c r="W840" i="1"/>
  <c r="V845" i="1"/>
  <c r="V861" i="1"/>
  <c r="W863" i="1"/>
  <c r="V868" i="1"/>
  <c r="V872" i="1"/>
  <c r="W874" i="1"/>
  <c r="V879" i="1"/>
  <c r="V888" i="1"/>
  <c r="W890" i="1"/>
  <c r="V895" i="1"/>
  <c r="Y903" i="1"/>
  <c r="Z903" i="1" s="1"/>
  <c r="V904" i="1"/>
  <c r="W906" i="1"/>
  <c r="Y910" i="1"/>
  <c r="Z910" i="1" s="1"/>
  <c r="V911" i="1"/>
  <c r="Y917" i="1"/>
  <c r="Z917" i="1" s="1"/>
  <c r="V918" i="1"/>
  <c r="W920" i="1"/>
  <c r="W927" i="1"/>
  <c r="X929" i="1"/>
  <c r="V929" i="1"/>
  <c r="X933" i="1"/>
  <c r="V933" i="1"/>
  <c r="W937" i="1"/>
  <c r="V943" i="1"/>
  <c r="X943" i="1"/>
  <c r="W947" i="1"/>
  <c r="X949" i="1"/>
  <c r="V949" i="1"/>
  <c r="W953" i="1"/>
  <c r="V959" i="1"/>
  <c r="X959" i="1"/>
  <c r="W963" i="1"/>
  <c r="X965" i="1"/>
  <c r="V965" i="1"/>
  <c r="V970" i="1"/>
  <c r="X970" i="1"/>
  <c r="W974" i="1"/>
  <c r="X976" i="1"/>
  <c r="V976" i="1"/>
  <c r="W980" i="1"/>
  <c r="V986" i="1"/>
  <c r="X986" i="1"/>
  <c r="W993" i="1"/>
  <c r="X995" i="1"/>
  <c r="V995" i="1"/>
  <c r="W999" i="1"/>
  <c r="V1005" i="1"/>
  <c r="X1005" i="1"/>
  <c r="W1009" i="1"/>
  <c r="X1011" i="1"/>
  <c r="V1011" i="1"/>
  <c r="W1015" i="1"/>
  <c r="V1021" i="1"/>
  <c r="X1021" i="1"/>
  <c r="W1025" i="1"/>
  <c r="X1027" i="1"/>
  <c r="V1027" i="1"/>
  <c r="W1035" i="1"/>
  <c r="Y1035" i="1"/>
  <c r="Z1035" i="1" s="1"/>
  <c r="V1035" i="1"/>
  <c r="X1036" i="1"/>
  <c r="V1036" i="1"/>
  <c r="Y1036" i="1"/>
  <c r="Z1036" i="1" s="1"/>
  <c r="X1043" i="1"/>
  <c r="W1044" i="1"/>
  <c r="X1051" i="1"/>
  <c r="W1052" i="1"/>
  <c r="V1062" i="1"/>
  <c r="Y1062" i="1"/>
  <c r="Z1062" i="1" s="1"/>
  <c r="W1062" i="1"/>
  <c r="V1070" i="1"/>
  <c r="W1070" i="1"/>
  <c r="Y1070" i="1"/>
  <c r="Z1070" i="1" s="1"/>
  <c r="X1081" i="1"/>
  <c r="W1082" i="1"/>
  <c r="V1092" i="1"/>
  <c r="Y1092" i="1"/>
  <c r="Z1092" i="1" s="1"/>
  <c r="W1092" i="1"/>
  <c r="V1100" i="1"/>
  <c r="W1100" i="1"/>
  <c r="Y1100" i="1"/>
  <c r="Z1100" i="1" s="1"/>
  <c r="X1108" i="1"/>
  <c r="W1113" i="1"/>
  <c r="X1113" i="1"/>
  <c r="V1113" i="1"/>
  <c r="X1118" i="1"/>
  <c r="V1118" i="1"/>
  <c r="W1118" i="1"/>
  <c r="W1125" i="1"/>
  <c r="V1125" i="1"/>
  <c r="X1125" i="1"/>
  <c r="Y928" i="1"/>
  <c r="Z928" i="1" s="1"/>
  <c r="Y936" i="1"/>
  <c r="Z936" i="1" s="1"/>
  <c r="Y940" i="1"/>
  <c r="Z940" i="1" s="1"/>
  <c r="Y944" i="1"/>
  <c r="Z944" i="1" s="1"/>
  <c r="Y948" i="1"/>
  <c r="Z948" i="1" s="1"/>
  <c r="Y952" i="1"/>
  <c r="Z952" i="1" s="1"/>
  <c r="Y956" i="1"/>
  <c r="Z956" i="1" s="1"/>
  <c r="Y960" i="1"/>
  <c r="Z960" i="1" s="1"/>
  <c r="Y964" i="1"/>
  <c r="Z964" i="1" s="1"/>
  <c r="Y967" i="1"/>
  <c r="Z967" i="1" s="1"/>
  <c r="Y971" i="1"/>
  <c r="Z971" i="1" s="1"/>
  <c r="Y975" i="1"/>
  <c r="Z975" i="1" s="1"/>
  <c r="Y979" i="1"/>
  <c r="Z979" i="1" s="1"/>
  <c r="Y983" i="1"/>
  <c r="Z983" i="1" s="1"/>
  <c r="Y987" i="1"/>
  <c r="Z987" i="1" s="1"/>
  <c r="Y994" i="1"/>
  <c r="Z994" i="1" s="1"/>
  <c r="Y998" i="1"/>
  <c r="Z998" i="1" s="1"/>
  <c r="Y1002" i="1"/>
  <c r="Z1002" i="1" s="1"/>
  <c r="Y1006" i="1"/>
  <c r="Z1006" i="1" s="1"/>
  <c r="Y1010" i="1"/>
  <c r="Z1010" i="1" s="1"/>
  <c r="Y1014" i="1"/>
  <c r="Z1014" i="1" s="1"/>
  <c r="Y1018" i="1"/>
  <c r="Z1018" i="1" s="1"/>
  <c r="Y1022" i="1"/>
  <c r="Z1022" i="1" s="1"/>
  <c r="Y1026" i="1"/>
  <c r="Z1026" i="1" s="1"/>
  <c r="W1132" i="1"/>
  <c r="V1132" i="1"/>
  <c r="V1135" i="1"/>
  <c r="Y1135" i="1"/>
  <c r="Z1135" i="1" s="1"/>
  <c r="W1136" i="1"/>
  <c r="X1136" i="1"/>
  <c r="V1147" i="1"/>
  <c r="X1147" i="1"/>
  <c r="W1148" i="1"/>
  <c r="V1148" i="1"/>
  <c r="V1151" i="1"/>
  <c r="Y1151" i="1"/>
  <c r="Z1151" i="1" s="1"/>
  <c r="W1152" i="1"/>
  <c r="X1152" i="1"/>
  <c r="V1163" i="1"/>
  <c r="X1163" i="1"/>
  <c r="W1164" i="1"/>
  <c r="V1164" i="1"/>
  <c r="V1167" i="1"/>
  <c r="Y1167" i="1"/>
  <c r="Z1167" i="1" s="1"/>
  <c r="W1168" i="1"/>
  <c r="X1168" i="1"/>
  <c r="V1179" i="1"/>
  <c r="X1179" i="1"/>
  <c r="W1180" i="1"/>
  <c r="V1180" i="1"/>
  <c r="V1183" i="1"/>
  <c r="Y1183" i="1"/>
  <c r="Z1183" i="1" s="1"/>
  <c r="W1129" i="1"/>
  <c r="X1129" i="1"/>
  <c r="X1133" i="1"/>
  <c r="Y1133" i="1"/>
  <c r="Z1133" i="1" s="1"/>
  <c r="W1140" i="1"/>
  <c r="Y1140" i="1"/>
  <c r="Z1140" i="1" s="1"/>
  <c r="V1143" i="1"/>
  <c r="W1143" i="1"/>
  <c r="X1149" i="1"/>
  <c r="Y1149" i="1"/>
  <c r="Z1149" i="1" s="1"/>
  <c r="W1156" i="1"/>
  <c r="Y1156" i="1"/>
  <c r="Z1156" i="1" s="1"/>
  <c r="V1159" i="1"/>
  <c r="W1159" i="1"/>
  <c r="X1165" i="1"/>
  <c r="Y1165" i="1"/>
  <c r="Z1165" i="1" s="1"/>
  <c r="W1172" i="1"/>
  <c r="Y1172" i="1"/>
  <c r="Z1172" i="1" s="1"/>
  <c r="V1175" i="1"/>
  <c r="W1175" i="1"/>
  <c r="X1181" i="1"/>
  <c r="Y1181" i="1"/>
  <c r="Z1181" i="1" s="1"/>
  <c r="X1031" i="1"/>
  <c r="W1040" i="1"/>
  <c r="X1042" i="1"/>
  <c r="X1047" i="1"/>
  <c r="W1056" i="1"/>
  <c r="X1058" i="1"/>
  <c r="X1063" i="1"/>
  <c r="W1072" i="1"/>
  <c r="X1074" i="1"/>
  <c r="X1077" i="1"/>
  <c r="W1086" i="1"/>
  <c r="X1088" i="1"/>
  <c r="X1093" i="1"/>
  <c r="W1102" i="1"/>
  <c r="X1104" i="1"/>
  <c r="X1109" i="1"/>
  <c r="X1110" i="1"/>
  <c r="Y1110" i="1"/>
  <c r="Z1110" i="1" s="1"/>
  <c r="W1117" i="1"/>
  <c r="Y1117" i="1"/>
  <c r="Z1117" i="1" s="1"/>
  <c r="V1120" i="1"/>
  <c r="W1120" i="1"/>
  <c r="X1126" i="1"/>
  <c r="Y1126" i="1"/>
  <c r="Z1126" i="1" s="1"/>
  <c r="V1129" i="1"/>
  <c r="Y1132" i="1"/>
  <c r="Z1132" i="1" s="1"/>
  <c r="V1133" i="1"/>
  <c r="X1135" i="1"/>
  <c r="Y1136" i="1"/>
  <c r="Z1136" i="1" s="1"/>
  <c r="V1140" i="1"/>
  <c r="X1141" i="1"/>
  <c r="V1141" i="1"/>
  <c r="X1143" i="1"/>
  <c r="X1145" i="1"/>
  <c r="W1145" i="1"/>
  <c r="Y1147" i="1"/>
  <c r="Z1147" i="1" s="1"/>
  <c r="Y1148" i="1"/>
  <c r="Z1148" i="1" s="1"/>
  <c r="V1149" i="1"/>
  <c r="X1151" i="1"/>
  <c r="Y1152" i="1"/>
  <c r="Z1152" i="1" s="1"/>
  <c r="V1156" i="1"/>
  <c r="X1157" i="1"/>
  <c r="V1157" i="1"/>
  <c r="X1159" i="1"/>
  <c r="X1161" i="1"/>
  <c r="W1161" i="1"/>
  <c r="Y1163" i="1"/>
  <c r="Z1163" i="1" s="1"/>
  <c r="Y1164" i="1"/>
  <c r="Z1164" i="1" s="1"/>
  <c r="V1165" i="1"/>
  <c r="X1167" i="1"/>
  <c r="Y1168" i="1"/>
  <c r="Z1168" i="1" s="1"/>
  <c r="V1172" i="1"/>
  <c r="X1173" i="1"/>
  <c r="V1173" i="1"/>
  <c r="X1175" i="1"/>
  <c r="X1177" i="1"/>
  <c r="W1177" i="1"/>
  <c r="Y1179" i="1"/>
  <c r="Z1179" i="1" s="1"/>
  <c r="Y1180" i="1"/>
  <c r="Z1180" i="1" s="1"/>
  <c r="V1181" i="1"/>
  <c r="X1183" i="1"/>
  <c r="AB279" i="1" l="1"/>
  <c r="AB247" i="1"/>
  <c r="AB215" i="1"/>
  <c r="AB182" i="1"/>
  <c r="AB150" i="1"/>
  <c r="AB118" i="1"/>
  <c r="AB86" i="1"/>
  <c r="AB186" i="1"/>
  <c r="AB75" i="1"/>
  <c r="AB566" i="1"/>
  <c r="AB122" i="1"/>
  <c r="AB61" i="1"/>
  <c r="AB41" i="1"/>
  <c r="AB25" i="1"/>
  <c r="AB9" i="1"/>
  <c r="AB35" i="1"/>
  <c r="AB3" i="1"/>
  <c r="AB47" i="1"/>
  <c r="AB31" i="1"/>
  <c r="AB15" i="1"/>
  <c r="AB52" i="1"/>
  <c r="AB20" i="1"/>
  <c r="AB181" i="1"/>
  <c r="AB117" i="1"/>
  <c r="AB57" i="1"/>
  <c r="AB46" i="1"/>
  <c r="AB30" i="1"/>
  <c r="AB14" i="1"/>
  <c r="AB791" i="1"/>
  <c r="AB775" i="1"/>
  <c r="AB759" i="1"/>
  <c r="AB743" i="1"/>
  <c r="AB727" i="1"/>
  <c r="AB708" i="1"/>
  <c r="AB677" i="1"/>
  <c r="AB671" i="1"/>
  <c r="AB641" i="1"/>
  <c r="AB617" i="1"/>
  <c r="AB601" i="1"/>
  <c r="AB585" i="1"/>
  <c r="AB557" i="1"/>
  <c r="AB699" i="1"/>
  <c r="AB668" i="1"/>
  <c r="AB637" i="1"/>
  <c r="AB631" i="1"/>
  <c r="AB614" i="1"/>
  <c r="AB598" i="1"/>
  <c r="AB582" i="1"/>
  <c r="AB717" i="1"/>
  <c r="AB711" i="1"/>
  <c r="AB681" i="1"/>
  <c r="AB651" i="1"/>
  <c r="AB626" i="1"/>
  <c r="AB610" i="1"/>
  <c r="AB594" i="1"/>
  <c r="AB567" i="1"/>
  <c r="AB561" i="1"/>
  <c r="AB523" i="1"/>
  <c r="AB491" i="1"/>
  <c r="AB459" i="1"/>
  <c r="AB427" i="1"/>
  <c r="AB395" i="1"/>
  <c r="AB363" i="1"/>
  <c r="AB331" i="1"/>
  <c r="AB299" i="1"/>
  <c r="AB267" i="1"/>
  <c r="AB235" i="1"/>
  <c r="AB203" i="1"/>
  <c r="AB174" i="1"/>
  <c r="AB142" i="1"/>
  <c r="AB110" i="1"/>
  <c r="AB78" i="1"/>
  <c r="AB493" i="1"/>
  <c r="AB429" i="1"/>
  <c r="AB365" i="1"/>
  <c r="AB301" i="1"/>
  <c r="AB237" i="1"/>
  <c r="AB123" i="1"/>
  <c r="AB553" i="1"/>
  <c r="AB519" i="1"/>
  <c r="AB487" i="1"/>
  <c r="AB455" i="1"/>
  <c r="AB423" i="1"/>
  <c r="AB391" i="1"/>
  <c r="AB359" i="1"/>
  <c r="AB327" i="1"/>
  <c r="AB297" i="1"/>
  <c r="AB265" i="1"/>
  <c r="AB233" i="1"/>
  <c r="AB201" i="1"/>
  <c r="AB178" i="1"/>
  <c r="AB146" i="1"/>
  <c r="AB114" i="1"/>
  <c r="AB82" i="1"/>
  <c r="AB477" i="1"/>
  <c r="AB413" i="1"/>
  <c r="AB349" i="1"/>
  <c r="AB285" i="1"/>
  <c r="AB213" i="1"/>
  <c r="AB90" i="1"/>
  <c r="AB691" i="1"/>
  <c r="AB660" i="1"/>
  <c r="AB629" i="1"/>
  <c r="AB613" i="1"/>
  <c r="AB597" i="1"/>
  <c r="AB581" i="1"/>
  <c r="AB574" i="1"/>
  <c r="AB529" i="1"/>
  <c r="AB497" i="1"/>
  <c r="AB465" i="1"/>
  <c r="AB433" i="1"/>
  <c r="AB401" i="1"/>
  <c r="AB369" i="1"/>
  <c r="AB337" i="1"/>
  <c r="AB303" i="1"/>
  <c r="AB271" i="1"/>
  <c r="AB239" i="1"/>
  <c r="AB207" i="1"/>
  <c r="AB167" i="1"/>
  <c r="AB135" i="1"/>
  <c r="AB103" i="1"/>
  <c r="AB71" i="1"/>
  <c r="AB171" i="1"/>
  <c r="AB74" i="1"/>
  <c r="AB543" i="1"/>
  <c r="AB65" i="1"/>
  <c r="AB50" i="1"/>
  <c r="AB34" i="1"/>
  <c r="AB18" i="1"/>
  <c r="AB2" i="1"/>
  <c r="AB28" i="1"/>
  <c r="AB89" i="1"/>
  <c r="AB40" i="1"/>
  <c r="AB24" i="1"/>
  <c r="AB8" i="1"/>
  <c r="AB44" i="1"/>
  <c r="AB19" i="1"/>
  <c r="AB165" i="1"/>
  <c r="AB101" i="1"/>
  <c r="AB56" i="1"/>
  <c r="AB45" i="1"/>
  <c r="AB29" i="1"/>
  <c r="AB798" i="1"/>
  <c r="AB794" i="1"/>
  <c r="AB790" i="1"/>
  <c r="AB786" i="1"/>
  <c r="AB782" i="1"/>
  <c r="AB778" i="1"/>
  <c r="AB774" i="1"/>
  <c r="AB770" i="1"/>
  <c r="AB766" i="1"/>
  <c r="AB762" i="1"/>
  <c r="AB758" i="1"/>
  <c r="AB754" i="1"/>
  <c r="AB750" i="1"/>
  <c r="AB746" i="1"/>
  <c r="AB742" i="1"/>
  <c r="AB738" i="1"/>
  <c r="AB734" i="1"/>
  <c r="AB730" i="1"/>
  <c r="AB726" i="1"/>
  <c r="AB722" i="1"/>
  <c r="AB718" i="1"/>
  <c r="AB710" i="1"/>
  <c r="AB702" i="1"/>
  <c r="AB694" i="1"/>
  <c r="AB686" i="1"/>
  <c r="AB678" i="1"/>
  <c r="AB670" i="1"/>
  <c r="AB662" i="1"/>
  <c r="AB654" i="1"/>
  <c r="AB646" i="1"/>
  <c r="AB638" i="1"/>
  <c r="AB630" i="1"/>
  <c r="AB712" i="1"/>
  <c r="AB704" i="1"/>
  <c r="AB696" i="1"/>
  <c r="AB688" i="1"/>
  <c r="AB680" i="1"/>
  <c r="AB672" i="1"/>
  <c r="AB664" i="1"/>
  <c r="AB656" i="1"/>
  <c r="AB648" i="1"/>
  <c r="AB640" i="1"/>
  <c r="AB632" i="1"/>
  <c r="AB800" i="1"/>
  <c r="AB796" i="1"/>
  <c r="AB792" i="1"/>
  <c r="AB788" i="1"/>
  <c r="AB784" i="1"/>
  <c r="AB780" i="1"/>
  <c r="AB776" i="1"/>
  <c r="AB772" i="1"/>
  <c r="AB768" i="1"/>
  <c r="AB764" i="1"/>
  <c r="AB760" i="1"/>
  <c r="AB756" i="1"/>
  <c r="AB752" i="1"/>
  <c r="AB748" i="1"/>
  <c r="AB744" i="1"/>
  <c r="AB740" i="1"/>
  <c r="AB736" i="1"/>
  <c r="AB732" i="1"/>
  <c r="AB728" i="1"/>
  <c r="AB724" i="1"/>
  <c r="AB720" i="1"/>
  <c r="AB714" i="1"/>
  <c r="AB706" i="1"/>
  <c r="AB698" i="1"/>
  <c r="AB690" i="1"/>
  <c r="AB682" i="1"/>
  <c r="AB674" i="1"/>
  <c r="AB666" i="1"/>
  <c r="AB658" i="1"/>
  <c r="AB650" i="1"/>
  <c r="AB642" i="1"/>
  <c r="AB634" i="1"/>
  <c r="AB576" i="1"/>
  <c r="AB568" i="1"/>
  <c r="AB560" i="1"/>
  <c r="AB552" i="1"/>
  <c r="AB546" i="1"/>
  <c r="AB542" i="1"/>
  <c r="AB538" i="1"/>
  <c r="AB534" i="1"/>
  <c r="AB530" i="1"/>
  <c r="AB526" i="1"/>
  <c r="AB522" i="1"/>
  <c r="AB518" i="1"/>
  <c r="AB514" i="1"/>
  <c r="AB510" i="1"/>
  <c r="AB506" i="1"/>
  <c r="AB502" i="1"/>
  <c r="AB498" i="1"/>
  <c r="AB494" i="1"/>
  <c r="AB490" i="1"/>
  <c r="AB486" i="1"/>
  <c r="AB482" i="1"/>
  <c r="AB478" i="1"/>
  <c r="AB474" i="1"/>
  <c r="AB470" i="1"/>
  <c r="AB466" i="1"/>
  <c r="AB462" i="1"/>
  <c r="AB458" i="1"/>
  <c r="AB454" i="1"/>
  <c r="AB450" i="1"/>
  <c r="AB446" i="1"/>
  <c r="AB442" i="1"/>
  <c r="AB438" i="1"/>
  <c r="AB434" i="1"/>
  <c r="AB430" i="1"/>
  <c r="AB426" i="1"/>
  <c r="AB422" i="1"/>
  <c r="AB418" i="1"/>
  <c r="AB414" i="1"/>
  <c r="AB410" i="1"/>
  <c r="AB406" i="1"/>
  <c r="AB402" i="1"/>
  <c r="AB398" i="1"/>
  <c r="AB394" i="1"/>
  <c r="AB390" i="1"/>
  <c r="AB386" i="1"/>
  <c r="AB382" i="1"/>
  <c r="AB378" i="1"/>
  <c r="AB374" i="1"/>
  <c r="AB370" i="1"/>
  <c r="AB366" i="1"/>
  <c r="AB362" i="1"/>
  <c r="AB358" i="1"/>
  <c r="AB354" i="1"/>
  <c r="AB350" i="1"/>
  <c r="AB346" i="1"/>
  <c r="AB342" i="1"/>
  <c r="AB338" i="1"/>
  <c r="AB334" i="1"/>
  <c r="AB330" i="1"/>
  <c r="AB326" i="1"/>
  <c r="AB322" i="1"/>
  <c r="AB318" i="1"/>
  <c r="AB572" i="1"/>
  <c r="AB544" i="1"/>
  <c r="AB528" i="1"/>
  <c r="AB512" i="1"/>
  <c r="AB496" i="1"/>
  <c r="AB480" i="1"/>
  <c r="AB464" i="1"/>
  <c r="AB448" i="1"/>
  <c r="AB432" i="1"/>
  <c r="AB416" i="1"/>
  <c r="AB400" i="1"/>
  <c r="AB384" i="1"/>
  <c r="AB368" i="1"/>
  <c r="AB352" i="1"/>
  <c r="AB336" i="1"/>
  <c r="AB320" i="1"/>
  <c r="AB310" i="1"/>
  <c r="AB302" i="1"/>
  <c r="AB294" i="1"/>
  <c r="AB286" i="1"/>
  <c r="AB278" i="1"/>
  <c r="AB270" i="1"/>
  <c r="AB262" i="1"/>
  <c r="AB254" i="1"/>
  <c r="AB246" i="1"/>
  <c r="AB238" i="1"/>
  <c r="AB230" i="1"/>
  <c r="AB222" i="1"/>
  <c r="AB214" i="1"/>
  <c r="AB206" i="1"/>
  <c r="AB198" i="1"/>
  <c r="AB192" i="1"/>
  <c r="AB176" i="1"/>
  <c r="AB160" i="1"/>
  <c r="AB144" i="1"/>
  <c r="AB128" i="1"/>
  <c r="AB112" i="1"/>
  <c r="AB96" i="1"/>
  <c r="AB80" i="1"/>
  <c r="AB532" i="1"/>
  <c r="AB500" i="1"/>
  <c r="AB468" i="1"/>
  <c r="AB436" i="1"/>
  <c r="AB388" i="1"/>
  <c r="AB372" i="1"/>
  <c r="AB340" i="1"/>
  <c r="AB304" i="1"/>
  <c r="AB280" i="1"/>
  <c r="AB264" i="1"/>
  <c r="AB240" i="1"/>
  <c r="AB232" i="1"/>
  <c r="AB145" i="1"/>
  <c r="AB140" i="1"/>
  <c r="AB124" i="1"/>
  <c r="AB113" i="1"/>
  <c r="AB108" i="1"/>
  <c r="AB81" i="1"/>
  <c r="AB564" i="1"/>
  <c r="AB540" i="1"/>
  <c r="AB524" i="1"/>
  <c r="AB508" i="1"/>
  <c r="AB492" i="1"/>
  <c r="AB476" i="1"/>
  <c r="AB460" i="1"/>
  <c r="AB444" i="1"/>
  <c r="AB428" i="1"/>
  <c r="AB412" i="1"/>
  <c r="AB396" i="1"/>
  <c r="AB380" i="1"/>
  <c r="AB364" i="1"/>
  <c r="AB348" i="1"/>
  <c r="AB332" i="1"/>
  <c r="AB316" i="1"/>
  <c r="AB308" i="1"/>
  <c r="AB300" i="1"/>
  <c r="AB292" i="1"/>
  <c r="AB284" i="1"/>
  <c r="AB276" i="1"/>
  <c r="AB268" i="1"/>
  <c r="AB260" i="1"/>
  <c r="AB252" i="1"/>
  <c r="AB244" i="1"/>
  <c r="AB236" i="1"/>
  <c r="AB228" i="1"/>
  <c r="AB220" i="1"/>
  <c r="AB212" i="1"/>
  <c r="AB204" i="1"/>
  <c r="AB196" i="1"/>
  <c r="AB185" i="1"/>
  <c r="AB180" i="1"/>
  <c r="AB169" i="1"/>
  <c r="AB164" i="1"/>
  <c r="AB153" i="1"/>
  <c r="AB148" i="1"/>
  <c r="AB137" i="1"/>
  <c r="AB132" i="1"/>
  <c r="AB121" i="1"/>
  <c r="AB116" i="1"/>
  <c r="AB105" i="1"/>
  <c r="AB100" i="1"/>
  <c r="AB84" i="1"/>
  <c r="AB73" i="1"/>
  <c r="AB516" i="1"/>
  <c r="AB484" i="1"/>
  <c r="AB452" i="1"/>
  <c r="AB420" i="1"/>
  <c r="AB404" i="1"/>
  <c r="AB356" i="1"/>
  <c r="AB324" i="1"/>
  <c r="AB312" i="1"/>
  <c r="AB296" i="1"/>
  <c r="AB288" i="1"/>
  <c r="AB272" i="1"/>
  <c r="AB256" i="1"/>
  <c r="AB248" i="1"/>
  <c r="AB216" i="1"/>
  <c r="AB208" i="1"/>
  <c r="AB177" i="1"/>
  <c r="AB161" i="1"/>
  <c r="AB156" i="1"/>
  <c r="AB129" i="1"/>
  <c r="AB92" i="1"/>
  <c r="AB556" i="1"/>
  <c r="AB536" i="1"/>
  <c r="AB520" i="1"/>
  <c r="AB504" i="1"/>
  <c r="AB488" i="1"/>
  <c r="AB472" i="1"/>
  <c r="AB456" i="1"/>
  <c r="AB440" i="1"/>
  <c r="AB424" i="1"/>
  <c r="AB408" i="1"/>
  <c r="AB392" i="1"/>
  <c r="AB376" i="1"/>
  <c r="AB360" i="1"/>
  <c r="AB344" i="1"/>
  <c r="AB328" i="1"/>
  <c r="AB314" i="1"/>
  <c r="AB306" i="1"/>
  <c r="AB298" i="1"/>
  <c r="AB290" i="1"/>
  <c r="AB282" i="1"/>
  <c r="AB274" i="1"/>
  <c r="AB266" i="1"/>
  <c r="AB258" i="1"/>
  <c r="AB250" i="1"/>
  <c r="AB242" i="1"/>
  <c r="AB234" i="1"/>
  <c r="AB226" i="1"/>
  <c r="AB218" i="1"/>
  <c r="AB210" i="1"/>
  <c r="AB202" i="1"/>
  <c r="AB189" i="1"/>
  <c r="AB184" i="1"/>
  <c r="AB173" i="1"/>
  <c r="AB168" i="1"/>
  <c r="AB157" i="1"/>
  <c r="AB152" i="1"/>
  <c r="AB141" i="1"/>
  <c r="AB136" i="1"/>
  <c r="AB125" i="1"/>
  <c r="AB120" i="1"/>
  <c r="AB109" i="1"/>
  <c r="AB104" i="1"/>
  <c r="AB93" i="1"/>
  <c r="AB88" i="1"/>
  <c r="AB77" i="1"/>
  <c r="AB72" i="1"/>
  <c r="AB68" i="1"/>
  <c r="AB60" i="1"/>
  <c r="AB224" i="1"/>
  <c r="AB200" i="1"/>
  <c r="AB193" i="1"/>
  <c r="AB188" i="1"/>
  <c r="AB172" i="1"/>
  <c r="AB97" i="1"/>
  <c r="AB76" i="1"/>
  <c r="AB62" i="1"/>
  <c r="AB54" i="1"/>
  <c r="AB548" i="1"/>
  <c r="AB59" i="1"/>
  <c r="AB787" i="1"/>
  <c r="AB771" i="1"/>
  <c r="AB755" i="1"/>
  <c r="AB739" i="1"/>
  <c r="AB723" i="1"/>
  <c r="AB707" i="1"/>
  <c r="AB676" i="1"/>
  <c r="AB645" i="1"/>
  <c r="AB639" i="1"/>
  <c r="AB616" i="1"/>
  <c r="AB600" i="1"/>
  <c r="AB584" i="1"/>
  <c r="AB549" i="1"/>
  <c r="AB697" i="1"/>
  <c r="AB667" i="1"/>
  <c r="AB636" i="1"/>
  <c r="AB623" i="1"/>
  <c r="AB607" i="1"/>
  <c r="AB591" i="1"/>
  <c r="AB571" i="1"/>
  <c r="AB716" i="1"/>
  <c r="AB685" i="1"/>
  <c r="AB679" i="1"/>
  <c r="AB649" i="1"/>
  <c r="AB619" i="1"/>
  <c r="AB603" i="1"/>
  <c r="AB587" i="1"/>
  <c r="AB559" i="1"/>
  <c r="AB558" i="1"/>
  <c r="AB521" i="1"/>
  <c r="AB489" i="1"/>
  <c r="AB457" i="1"/>
  <c r="AB425" i="1"/>
  <c r="AB393" i="1"/>
  <c r="AB361" i="1"/>
  <c r="AB329" i="1"/>
  <c r="AB291" i="1"/>
  <c r="AB259" i="1"/>
  <c r="AB227" i="1"/>
  <c r="AB191" i="1"/>
  <c r="AB159" i="1"/>
  <c r="AB127" i="1"/>
  <c r="AB95" i="1"/>
  <c r="AB525" i="1"/>
  <c r="AB463" i="1"/>
  <c r="AB383" i="1"/>
  <c r="AB335" i="1"/>
  <c r="AB277" i="1"/>
  <c r="AB229" i="1"/>
  <c r="AB107" i="1"/>
  <c r="AB550" i="1"/>
  <c r="AB517" i="1"/>
  <c r="AB485" i="1"/>
  <c r="AB453" i="1"/>
  <c r="AB421" i="1"/>
  <c r="AB389" i="1"/>
  <c r="AB357" i="1"/>
  <c r="AB325" i="1"/>
  <c r="AB289" i="1"/>
  <c r="AB257" i="1"/>
  <c r="AB225" i="1"/>
  <c r="AB195" i="1"/>
  <c r="AB163" i="1"/>
  <c r="AB131" i="1"/>
  <c r="AB99" i="1"/>
  <c r="AB527" i="1"/>
  <c r="AB447" i="1"/>
  <c r="AB399" i="1"/>
  <c r="AB319" i="1"/>
  <c r="AB269" i="1"/>
  <c r="AB205" i="1"/>
  <c r="AB802" i="1"/>
  <c r="AB689" i="1"/>
  <c r="AB659" i="1"/>
  <c r="AB628" i="1"/>
  <c r="AB612" i="1"/>
  <c r="AB596" i="1"/>
  <c r="AB580" i="1"/>
  <c r="AB547" i="1"/>
  <c r="AB515" i="1"/>
  <c r="AB483" i="1"/>
  <c r="AB451" i="1"/>
  <c r="AB419" i="1"/>
  <c r="AB387" i="1"/>
  <c r="AB355" i="1"/>
  <c r="AB323" i="1"/>
  <c r="AB295" i="1"/>
  <c r="AB263" i="1"/>
  <c r="AB231" i="1"/>
  <c r="AB199" i="1"/>
  <c r="AB166" i="1"/>
  <c r="AB134" i="1"/>
  <c r="AB102" i="1"/>
  <c r="AB70" i="1"/>
  <c r="AB170" i="1"/>
  <c r="AB570" i="1"/>
  <c r="AB541" i="1"/>
  <c r="AB64" i="1"/>
  <c r="AB49" i="1"/>
  <c r="AB33" i="1"/>
  <c r="AB17" i="1"/>
  <c r="AB66" i="1"/>
  <c r="AB27" i="1"/>
  <c r="AB58" i="1"/>
  <c r="AB39" i="1"/>
  <c r="AB23" i="1"/>
  <c r="AB7" i="1"/>
  <c r="AB43" i="1"/>
  <c r="AB12" i="1"/>
  <c r="AB149" i="1"/>
  <c r="AB85" i="1"/>
  <c r="AB55" i="1"/>
  <c r="AB38" i="1"/>
  <c r="AB22" i="1"/>
  <c r="AB6" i="1"/>
  <c r="AB606" i="1"/>
  <c r="AB590" i="1"/>
  <c r="AB563" i="1"/>
  <c r="AB715" i="1"/>
  <c r="AB684" i="1"/>
  <c r="AB653" i="1"/>
  <c r="AB647" i="1"/>
  <c r="AB618" i="1"/>
  <c r="AB602" i="1"/>
  <c r="AB586" i="1"/>
  <c r="AB551" i="1"/>
  <c r="AB539" i="1"/>
  <c r="AB507" i="1"/>
  <c r="AB475" i="1"/>
  <c r="AB443" i="1"/>
  <c r="AB411" i="1"/>
  <c r="AB379" i="1"/>
  <c r="AB347" i="1"/>
  <c r="AB315" i="1"/>
  <c r="AB283" i="1"/>
  <c r="AB251" i="1"/>
  <c r="AB219" i="1"/>
  <c r="AB190" i="1"/>
  <c r="AB158" i="1"/>
  <c r="AB126" i="1"/>
  <c r="AB94" i="1"/>
  <c r="AB509" i="1"/>
  <c r="AB461" i="1"/>
  <c r="AB381" i="1"/>
  <c r="AB333" i="1"/>
  <c r="AB261" i="1"/>
  <c r="AB197" i="1"/>
  <c r="AB106" i="1"/>
  <c r="AB535" i="1"/>
  <c r="AB503" i="1"/>
  <c r="AB471" i="1"/>
  <c r="AB439" i="1"/>
  <c r="AB407" i="1"/>
  <c r="AB375" i="1"/>
  <c r="AB343" i="1"/>
  <c r="AB313" i="1"/>
  <c r="AB281" i="1"/>
  <c r="AB249" i="1"/>
  <c r="AB217" i="1"/>
  <c r="AB194" i="1"/>
  <c r="AB162" i="1"/>
  <c r="AB130" i="1"/>
  <c r="AB98" i="1"/>
  <c r="AB511" i="1"/>
  <c r="AB445" i="1"/>
  <c r="AB397" i="1"/>
  <c r="AB309" i="1"/>
  <c r="AB253" i="1"/>
  <c r="AB155" i="1"/>
  <c r="AB693" i="1"/>
  <c r="AB687" i="1"/>
  <c r="AB657" i="1"/>
  <c r="AB621" i="1"/>
  <c r="AB605" i="1"/>
  <c r="AB589" i="1"/>
  <c r="AB578" i="1"/>
  <c r="AB545" i="1"/>
  <c r="AB513" i="1"/>
  <c r="AB481" i="1"/>
  <c r="AB449" i="1"/>
  <c r="AB417" i="1"/>
  <c r="AB385" i="1"/>
  <c r="AB353" i="1"/>
  <c r="AB321" i="1"/>
  <c r="AB287" i="1"/>
  <c r="AB255" i="1"/>
  <c r="AB223" i="1"/>
  <c r="AB183" i="1"/>
  <c r="AB151" i="1"/>
  <c r="AB119" i="1"/>
  <c r="AB87" i="1"/>
  <c r="AB187" i="1"/>
  <c r="AB91" i="1"/>
  <c r="AB569" i="1"/>
  <c r="AB139" i="1"/>
  <c r="AB63" i="1"/>
  <c r="AB42" i="1"/>
  <c r="AB26" i="1"/>
  <c r="AB10" i="1"/>
  <c r="AB51" i="1"/>
  <c r="AB4" i="1"/>
  <c r="AB48" i="1"/>
  <c r="AB32" i="1"/>
  <c r="AB16" i="1"/>
  <c r="AB67" i="1"/>
  <c r="AB36" i="1"/>
  <c r="AB11" i="1"/>
  <c r="AB133" i="1"/>
  <c r="AB69" i="1"/>
  <c r="AB53" i="1"/>
  <c r="AB37" i="1"/>
  <c r="AB21" i="1"/>
  <c r="AB5" i="1"/>
</calcChain>
</file>

<file path=xl/sharedStrings.xml><?xml version="1.0" encoding="utf-8"?>
<sst xmlns="http://schemas.openxmlformats.org/spreadsheetml/2006/main" count="5238" uniqueCount="1154">
  <si>
    <t>Orden original</t>
  </si>
  <si>
    <t>Isla</t>
  </si>
  <si>
    <t>Grupo</t>
    <phoneticPr fontId="0" type="noConversion"/>
  </si>
  <si>
    <t>GPS</t>
  </si>
  <si>
    <t>Waypoint</t>
  </si>
  <si>
    <t>Año</t>
    <phoneticPr fontId="0" type="noConversion"/>
  </si>
  <si>
    <t>Mes</t>
    <phoneticPr fontId="0" type="noConversion"/>
  </si>
  <si>
    <t>Día</t>
    <phoneticPr fontId="0" type="noConversion"/>
  </si>
  <si>
    <t>Latitud</t>
    <phoneticPr fontId="0" type="noConversion"/>
  </si>
  <si>
    <t>Longitud</t>
    <phoneticPr fontId="0" type="noConversion"/>
  </si>
  <si>
    <t>Número de PIT</t>
    <phoneticPr fontId="0" type="noConversion"/>
  </si>
  <si>
    <t>PIT DPNG liberado</t>
  </si>
  <si>
    <t>PIT_final</t>
  </si>
  <si>
    <t>Número con Hierro</t>
    <phoneticPr fontId="0" type="noConversion"/>
  </si>
  <si>
    <t>Largo Curvo (cm)</t>
  </si>
  <si>
    <t>Ancho Curvo (cm)</t>
  </si>
  <si>
    <t>Plastron (cm)</t>
  </si>
  <si>
    <t>Apertura Carapacho (cm)</t>
  </si>
  <si>
    <t>Peso (Kg)</t>
    <phoneticPr fontId="0" type="noConversion"/>
  </si>
  <si>
    <t>Captura</t>
    <phoneticPr fontId="0" type="noConversion"/>
  </si>
  <si>
    <t>Recaptura</t>
    <phoneticPr fontId="0" type="noConversion"/>
  </si>
  <si>
    <t>Year_liberated</t>
  </si>
  <si>
    <t>LC_at_liberation</t>
  </si>
  <si>
    <t>Peso_at_liberation</t>
  </si>
  <si>
    <t>age_at_liberation</t>
  </si>
  <si>
    <t>age_at_recapture</t>
  </si>
  <si>
    <t>check_PIT</t>
  </si>
  <si>
    <t>Comentarios</t>
    <phoneticPr fontId="0" type="noConversion"/>
  </si>
  <si>
    <t>Santa_Fe</t>
  </si>
  <si>
    <t>Creciendo</t>
  </si>
  <si>
    <t>#35</t>
  </si>
  <si>
    <t>tiene 2 rayas</t>
  </si>
  <si>
    <t>B</t>
  </si>
  <si>
    <t>B3 creciendo</t>
  </si>
  <si>
    <t>Radio de telemetria</t>
  </si>
  <si>
    <t>B25 creciendo</t>
  </si>
  <si>
    <t>No funciona con la F</t>
  </si>
  <si>
    <t>Garrapatero</t>
  </si>
  <si>
    <t>*</t>
  </si>
  <si>
    <t>#28</t>
  </si>
  <si>
    <t>45320884-48369263</t>
  </si>
  <si>
    <t>#40</t>
  </si>
  <si>
    <t>#5</t>
  </si>
  <si>
    <t>Zona A</t>
  </si>
  <si>
    <t>#11</t>
  </si>
  <si>
    <t>A</t>
  </si>
  <si>
    <t>51783790-48095306</t>
  </si>
  <si>
    <t>Creciendo B22</t>
  </si>
  <si>
    <t>Antena rota</t>
  </si>
  <si>
    <t>#24</t>
  </si>
  <si>
    <t>560 mayor señal</t>
  </si>
  <si>
    <t>C</t>
  </si>
  <si>
    <t>21??</t>
  </si>
  <si>
    <t>Tiene pintura solo del centro de crianza, primera vez encontrado, en una zona muy alta</t>
  </si>
  <si>
    <t>Radio telemetria (waypoint 529)</t>
  </si>
  <si>
    <t>#44 PIT nuevo</t>
  </si>
  <si>
    <t>#12</t>
  </si>
  <si>
    <t>Creciendo Encañada</t>
  </si>
  <si>
    <t>220?4</t>
  </si>
  <si>
    <t>????</t>
  </si>
  <si>
    <t>216?1</t>
  </si>
  <si>
    <t>2049?</t>
  </si>
  <si>
    <t>228?2</t>
  </si>
  <si>
    <t>28?8?8</t>
  </si>
  <si>
    <t>23?04</t>
  </si>
  <si>
    <t>Creciendo 96 pintura blanca</t>
  </si>
  <si>
    <t>Creciendo comiendo cactus</t>
  </si>
  <si>
    <t>221?3</t>
  </si>
  <si>
    <t>2?31</t>
  </si>
  <si>
    <t>219?8</t>
  </si>
  <si>
    <t>#26</t>
  </si>
  <si>
    <t>2???</t>
  </si>
  <si>
    <t>peso parece demasiada baja</t>
  </si>
  <si>
    <t>#13</t>
  </si>
  <si>
    <t>(waypoint 528)</t>
  </si>
  <si>
    <t>203?</t>
  </si>
  <si>
    <t>#37</t>
  </si>
  <si>
    <t>#20</t>
  </si>
  <si>
    <t>B2 creciendo</t>
  </si>
  <si>
    <t>Radio telemetria</t>
  </si>
  <si>
    <t>29?70</t>
  </si>
  <si>
    <t>2279?</t>
  </si>
  <si>
    <t>#29</t>
  </si>
  <si>
    <t>#33</t>
  </si>
  <si>
    <t>#36</t>
  </si>
  <si>
    <t>#6</t>
  </si>
  <si>
    <t>Antena con dispositivo</t>
  </si>
  <si>
    <t>Radio de telemetria, #42 año anterior (Waypoint 531)</t>
  </si>
  <si>
    <t>B27 creciendo</t>
  </si>
  <si>
    <t>0.54/.541</t>
  </si>
  <si>
    <t>Creciendo, Telemetria</t>
  </si>
  <si>
    <t>TT3</t>
  </si>
  <si>
    <t>#14</t>
  </si>
  <si>
    <t>TT1</t>
  </si>
  <si>
    <t>TT5</t>
  </si>
  <si>
    <t>TT2</t>
  </si>
  <si>
    <t>#30</t>
  </si>
  <si>
    <t>Creciendo B23</t>
  </si>
  <si>
    <t>Creciendo comiendo vegetales</t>
  </si>
  <si>
    <t>Antena</t>
  </si>
  <si>
    <t>respiración sinosa #4</t>
  </si>
  <si>
    <t>#34</t>
  </si>
  <si>
    <t>52795260-51812321</t>
  </si>
  <si>
    <t>Comiendo frutos de cactus</t>
  </si>
  <si>
    <t>51825085-51825058</t>
  </si>
  <si>
    <t>#25</t>
  </si>
  <si>
    <t xml:space="preserve">Radio telemetria, parte posterior fragil </t>
  </si>
  <si>
    <t>#8</t>
  </si>
  <si>
    <t>91585526-48072890</t>
  </si>
  <si>
    <t xml:space="preserve">Antena </t>
  </si>
  <si>
    <t>#15</t>
  </si>
  <si>
    <t>B1 creciendo</t>
  </si>
  <si>
    <t>Radio telemetria (waypoint 533)</t>
  </si>
  <si>
    <t>#27</t>
  </si>
  <si>
    <t>Placa hundida</t>
  </si>
  <si>
    <t>Antena cerca pozo</t>
  </si>
  <si>
    <t>#3</t>
  </si>
  <si>
    <t>Comiendo cactus</t>
  </si>
  <si>
    <t>#18</t>
  </si>
  <si>
    <t>#17</t>
  </si>
  <si>
    <t>Sin cola</t>
  </si>
  <si>
    <t>#19</t>
  </si>
  <si>
    <t>#16</t>
  </si>
  <si>
    <t>#9</t>
  </si>
  <si>
    <t>#39</t>
  </si>
  <si>
    <t>#2</t>
  </si>
  <si>
    <t>22??</t>
  </si>
  <si>
    <t>#43</t>
  </si>
  <si>
    <t>N~38 celeste de; centro de crianza</t>
  </si>
  <si>
    <t>#70 del centro decrianza</t>
  </si>
  <si>
    <t>2---</t>
  </si>
  <si>
    <t>21--</t>
  </si>
  <si>
    <t>El pesoparece muy alto, se chequeo 2 veces</t>
  </si>
  <si>
    <t>Nuevo pit</t>
  </si>
  <si>
    <t>22?4</t>
  </si>
  <si>
    <t>C1</t>
  </si>
  <si>
    <t>C3</t>
  </si>
  <si>
    <t>C4</t>
  </si>
  <si>
    <t>C5</t>
  </si>
  <si>
    <t>C6</t>
  </si>
  <si>
    <t>C7</t>
  </si>
  <si>
    <t>C8</t>
  </si>
  <si>
    <t>C10</t>
  </si>
  <si>
    <t>C11</t>
  </si>
  <si>
    <t>C12</t>
  </si>
  <si>
    <t>C13</t>
  </si>
  <si>
    <t>C15</t>
  </si>
  <si>
    <t>C16</t>
  </si>
  <si>
    <t>C17</t>
  </si>
  <si>
    <t>C18</t>
  </si>
  <si>
    <t>C19</t>
  </si>
  <si>
    <t>C20</t>
  </si>
  <si>
    <t>C22</t>
  </si>
  <si>
    <t>C23</t>
  </si>
  <si>
    <t>C24</t>
  </si>
  <si>
    <t>C25</t>
  </si>
  <si>
    <t>C26</t>
  </si>
  <si>
    <t>C27</t>
  </si>
  <si>
    <t>C28</t>
  </si>
  <si>
    <t>C29</t>
  </si>
  <si>
    <t>C31</t>
  </si>
  <si>
    <t>C32</t>
  </si>
  <si>
    <t>C33</t>
  </si>
  <si>
    <t>C34</t>
  </si>
  <si>
    <t>C35</t>
  </si>
  <si>
    <t>C37</t>
  </si>
  <si>
    <t>Nuevo PIT</t>
  </si>
  <si>
    <t>C38</t>
  </si>
  <si>
    <t>No tiene cola</t>
  </si>
  <si>
    <t>C39</t>
  </si>
  <si>
    <t>C40</t>
  </si>
  <si>
    <t>PIT nuevo #2</t>
  </si>
  <si>
    <t>C41</t>
  </si>
  <si>
    <t>C42</t>
  </si>
  <si>
    <t>B26 creciendo</t>
  </si>
  <si>
    <t>C43</t>
  </si>
  <si>
    <t>C44</t>
  </si>
  <si>
    <t>C45</t>
  </si>
  <si>
    <t>C46</t>
  </si>
  <si>
    <t>C47</t>
  </si>
  <si>
    <t>C48</t>
  </si>
  <si>
    <t>C49</t>
  </si>
  <si>
    <t>TS1</t>
  </si>
  <si>
    <t>TS2</t>
  </si>
  <si>
    <t>Percentiles at LC release</t>
  </si>
  <si>
    <t>TS3</t>
  </si>
  <si>
    <t>TS4</t>
  </si>
  <si>
    <t>TS5</t>
  </si>
  <si>
    <t>TS6</t>
  </si>
  <si>
    <t>TS7</t>
  </si>
  <si>
    <t>TS8</t>
  </si>
  <si>
    <t>212?</t>
  </si>
  <si>
    <t>TS9</t>
  </si>
  <si>
    <t>TS10</t>
  </si>
  <si>
    <t>TS11</t>
  </si>
  <si>
    <t>TS12</t>
  </si>
  <si>
    <t>TS13</t>
  </si>
  <si>
    <t>29??</t>
  </si>
  <si>
    <t>TS14</t>
  </si>
  <si>
    <t>TS15</t>
  </si>
  <si>
    <t>TS16</t>
  </si>
  <si>
    <t>TS17</t>
  </si>
  <si>
    <t>13???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</si>
  <si>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</si>
  <si>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</si>
  <si>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</si>
  <si>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</si>
  <si>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</si>
  <si>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</si>
  <si>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</si>
  <si>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</si>
  <si>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</si>
  <si>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</si>
  <si>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</si>
  <si>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</si>
  <si>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</si>
  <si>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</si>
  <si>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</si>
  <si>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</si>
  <si>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</si>
  <si>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</si>
  <si>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</si>
  <si>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</si>
  <si>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</si>
  <si>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</si>
  <si>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</si>
  <si>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</si>
  <si>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</si>
  <si>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22?</t>
  </si>
  <si>
    <t>TS43</t>
  </si>
  <si>
    <t>24??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</si>
  <si>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</si>
  <si>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</si>
  <si>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</si>
  <si>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</si>
  <si>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</si>
  <si>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</si>
  <si>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</si>
  <si>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</si>
  <si>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</si>
  <si>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</si>
  <si>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</si>
  <si>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</si>
  <si>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</si>
  <si>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</si>
  <si>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</si>
  <si>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</si>
  <si>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</si>
  <si>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?</t>
  </si>
  <si>
    <t>TS61</t>
  </si>
  <si>
    <t>213?</t>
  </si>
  <si>
    <t>TS62</t>
  </si>
  <si>
    <t>TS63</t>
  </si>
  <si>
    <t>TS64</t>
  </si>
  <si>
    <t>TS65</t>
  </si>
  <si>
    <t>TS66</t>
  </si>
  <si>
    <t>TS67</t>
  </si>
  <si>
    <t>TS68</t>
  </si>
  <si>
    <t>TS69</t>
  </si>
  <si>
    <t>72605850-982126055990441</t>
  </si>
  <si>
    <t>TS70</t>
  </si>
  <si>
    <t>TS71</t>
  </si>
  <si>
    <t>22?5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</si>
  <si>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</si>
  <si>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</si>
  <si>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</si>
  <si>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</si>
  <si>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</si>
  <si>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</si>
  <si>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</si>
  <si>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</si>
  <si>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</si>
  <si>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</si>
  <si>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2?10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</si>
  <si>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</si>
  <si>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</si>
  <si>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</si>
  <si>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</si>
  <si>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</si>
  <si>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</si>
  <si>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</si>
  <si>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</si>
  <si>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</si>
  <si>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</si>
  <si>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2003?</t>
  </si>
  <si>
    <t>TS92</t>
  </si>
  <si>
    <t>TS93</t>
  </si>
  <si>
    <t>TS94</t>
  </si>
  <si>
    <t>2?4/91</t>
  </si>
  <si>
    <t>TS95</t>
  </si>
  <si>
    <t>2295?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</si>
  <si>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</si>
  <si>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</si>
  <si>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</si>
  <si>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</si>
  <si>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</si>
  <si>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</si>
  <si>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</si>
  <si>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</si>
  <si>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</si>
  <si>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</si>
  <si>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</si>
  <si>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</si>
  <si>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</si>
  <si>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</si>
  <si>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</si>
  <si>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</si>
  <si>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</si>
  <si>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</si>
  <si>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</si>
  <si>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</si>
  <si>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</si>
  <si>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</si>
  <si>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</si>
  <si>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</si>
  <si>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</si>
  <si>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TS122</t>
  </si>
  <si>
    <t>TS123</t>
  </si>
  <si>
    <t>134?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</si>
  <si>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</si>
  <si>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</si>
  <si>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</si>
  <si>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</si>
  <si>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</si>
  <si>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</si>
  <si>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</si>
  <si>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</si>
  <si>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</si>
  <si>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</si>
  <si>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</si>
  <si>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</si>
  <si>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</si>
  <si>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</si>
  <si>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</si>
  <si>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</si>
  <si>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</si>
  <si>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</si>
  <si>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</si>
  <si>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</si>
  <si>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</si>
  <si>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</si>
  <si>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</si>
  <si>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2362?</t>
  </si>
  <si>
    <t>TS147</t>
  </si>
  <si>
    <t>TS148</t>
  </si>
  <si>
    <t>TS149</t>
  </si>
  <si>
    <t>TS150</t>
  </si>
  <si>
    <t>TS151</t>
  </si>
  <si>
    <t>TS152</t>
  </si>
  <si>
    <t>2209?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</si>
  <si>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</si>
  <si>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</si>
  <si>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</si>
  <si>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</si>
  <si>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</si>
  <si>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</si>
  <si>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</si>
  <si>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</si>
  <si>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TS161</t>
  </si>
  <si>
    <t>TS162</t>
  </si>
  <si>
    <t>TS163</t>
  </si>
  <si>
    <t>22?8</t>
  </si>
  <si>
    <t>TS164</t>
  </si>
  <si>
    <t>TS165</t>
  </si>
  <si>
    <t>TS166</t>
  </si>
  <si>
    <t>TS167</t>
  </si>
  <si>
    <t>TS168</t>
  </si>
  <si>
    <t>TS169</t>
  </si>
  <si>
    <t>TS170</t>
  </si>
  <si>
    <t>TS171</t>
  </si>
  <si>
    <t>TS172</t>
  </si>
  <si>
    <t>TS173</t>
  </si>
  <si>
    <t>TS174</t>
  </si>
  <si>
    <t>TS175</t>
  </si>
  <si>
    <t>TS176</t>
  </si>
  <si>
    <t>TS177</t>
  </si>
  <si>
    <t>TS178</t>
  </si>
  <si>
    <t>TS179</t>
  </si>
  <si>
    <t>TS180</t>
  </si>
  <si>
    <t>TS181</t>
  </si>
  <si>
    <t>TS182</t>
  </si>
  <si>
    <t>TS183</t>
  </si>
  <si>
    <t>2319?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</si>
  <si>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</si>
  <si>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</si>
  <si>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</si>
  <si>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</si>
  <si>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</si>
  <si>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</si>
  <si>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</si>
  <si>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</si>
  <si>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58?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</si>
  <si>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</si>
  <si>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</si>
  <si>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</si>
  <si>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</si>
  <si>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</si>
  <si>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</si>
  <si>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</si>
  <si>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</si>
  <si>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</si>
  <si>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</si>
  <si>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</si>
  <si>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</si>
  <si>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</si>
  <si>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</si>
  <si>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</si>
  <si>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</si>
  <si>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</si>
  <si>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</si>
  <si>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</si>
  <si>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</si>
  <si>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</si>
  <si>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</si>
  <si>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</si>
  <si>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</si>
  <si>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</si>
  <si>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</si>
  <si>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</si>
  <si>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</si>
  <si>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</si>
  <si>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</si>
  <si>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</si>
  <si>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</si>
  <si>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</si>
  <si>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</si>
  <si>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</si>
  <si>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</si>
  <si>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TS228</t>
  </si>
  <si>
    <t>TS229</t>
  </si>
  <si>
    <t>TS230</t>
  </si>
  <si>
    <t>TS231</t>
  </si>
  <si>
    <t>TS232</t>
  </si>
  <si>
    <t>TS233</t>
  </si>
  <si>
    <t>TS234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</si>
  <si>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</si>
  <si>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</si>
  <si>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</si>
  <si>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</si>
  <si>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</si>
  <si>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</si>
  <si>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</si>
  <si>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</si>
  <si>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</si>
  <si>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</si>
  <si>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</si>
  <si>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</si>
  <si>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</si>
  <si>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</si>
  <si>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</si>
  <si>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</si>
  <si>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</si>
  <si>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</si>
  <si>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</si>
  <si>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</si>
  <si>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</si>
  <si>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</si>
  <si>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</si>
  <si>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</si>
  <si>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</si>
  <si>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</si>
  <si>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</si>
  <si>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</si>
  <si>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</si>
  <si>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</si>
  <si>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</si>
  <si>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</si>
  <si>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</si>
  <si>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</si>
  <si>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</si>
  <si>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</si>
  <si>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</si>
  <si>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</si>
  <si>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</si>
  <si>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</si>
  <si>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</si>
  <si>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</si>
  <si>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</si>
  <si>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</si>
  <si>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227?</t>
  </si>
  <si>
    <t>TS279</t>
  </si>
  <si>
    <t>TS280</t>
  </si>
  <si>
    <t>TS281</t>
  </si>
  <si>
    <t>2243?</t>
  </si>
  <si>
    <t>TS282</t>
  </si>
  <si>
    <t>TS283</t>
  </si>
  <si>
    <t>TS284</t>
  </si>
  <si>
    <t>TS285</t>
  </si>
  <si>
    <t>TS286</t>
  </si>
  <si>
    <t>TS287</t>
  </si>
  <si>
    <t>TS288</t>
  </si>
  <si>
    <t>21?7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</si>
  <si>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</si>
  <si>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</si>
  <si>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</si>
  <si>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</si>
  <si>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</si>
  <si>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</si>
  <si>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</si>
  <si>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</si>
  <si>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</si>
  <si>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</si>
  <si>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</si>
  <si>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</si>
  <si>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</si>
  <si>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</si>
  <si>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</si>
  <si>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</si>
  <si>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</si>
  <si>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</si>
  <si>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2110?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</si>
  <si>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</si>
  <si>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</si>
  <si>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</si>
  <si>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</si>
  <si>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</si>
  <si>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</si>
  <si>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</si>
  <si>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</si>
  <si>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</si>
  <si>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</si>
  <si>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</si>
  <si>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</si>
  <si>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</si>
  <si>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</si>
  <si>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</si>
  <si>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</si>
  <si>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</si>
  <si>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</si>
  <si>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</si>
  <si>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</si>
  <si>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</si>
  <si>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TS328</t>
  </si>
  <si>
    <t>TS329</t>
  </si>
  <si>
    <t>TS330</t>
  </si>
  <si>
    <t>TS331</t>
  </si>
  <si>
    <t>TS332</t>
  </si>
  <si>
    <t>TS333</t>
  </si>
  <si>
    <t>TS334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</si>
  <si>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</si>
  <si>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</si>
  <si>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</si>
  <si>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</si>
  <si>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</si>
  <si>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</si>
  <si>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</si>
  <si>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</si>
  <si>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</si>
  <si>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</si>
  <si>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</si>
  <si>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</si>
  <si>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</si>
  <si>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</si>
  <si>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</si>
  <si>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</si>
  <si>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</si>
  <si>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</si>
  <si>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</si>
  <si>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</si>
  <si>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</si>
  <si>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</si>
  <si>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</si>
  <si>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</si>
  <si>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</si>
  <si>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</si>
  <si>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</si>
  <si>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</si>
  <si>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</si>
  <si>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</si>
  <si>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</si>
  <si>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</si>
  <si>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</si>
  <si>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</si>
  <si>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</si>
  <si>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</si>
  <si>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</si>
  <si>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21?1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</si>
  <si>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</si>
  <si>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</si>
  <si>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</si>
  <si>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</si>
  <si>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</si>
  <si>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</si>
  <si>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</si>
  <si>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</si>
  <si>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</si>
  <si>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</si>
  <si>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</si>
  <si>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A1</t>
  </si>
  <si>
    <t>28??</t>
  </si>
  <si>
    <t>A2</t>
  </si>
  <si>
    <t>982126055990397</t>
  </si>
  <si>
    <t>A3</t>
  </si>
  <si>
    <t>A4</t>
  </si>
  <si>
    <t>A5</t>
  </si>
  <si>
    <t>A6</t>
  </si>
  <si>
    <t>21?0</t>
  </si>
  <si>
    <t>A7</t>
  </si>
  <si>
    <t>A8</t>
  </si>
  <si>
    <t>A9</t>
  </si>
  <si>
    <t>A10</t>
  </si>
  <si>
    <t>A11</t>
  </si>
  <si>
    <t>A12</t>
  </si>
  <si>
    <t>A13</t>
  </si>
  <si>
    <t>A14</t>
  </si>
  <si>
    <t>982126055990440</t>
  </si>
  <si>
    <t>A15</t>
  </si>
  <si>
    <t>A16</t>
  </si>
  <si>
    <t>982126055990491</t>
  </si>
  <si>
    <t>A17</t>
  </si>
  <si>
    <t>982126055990416</t>
  </si>
  <si>
    <t>A18</t>
  </si>
  <si>
    <t>222?</t>
  </si>
  <si>
    <t>A19</t>
  </si>
  <si>
    <t>A20</t>
  </si>
  <si>
    <t>A21</t>
  </si>
  <si>
    <t>982126055990493</t>
  </si>
  <si>
    <t>A22</t>
  </si>
  <si>
    <t>A23</t>
  </si>
  <si>
    <t>A24</t>
  </si>
  <si>
    <t>A25</t>
  </si>
  <si>
    <t>982126055990406</t>
  </si>
  <si>
    <t>A26</t>
  </si>
  <si>
    <t>A27</t>
  </si>
  <si>
    <t>A28</t>
  </si>
  <si>
    <t>A29</t>
  </si>
  <si>
    <t>982126055990439</t>
  </si>
  <si>
    <t>A30</t>
  </si>
  <si>
    <t>52257112-48110802</t>
  </si>
  <si>
    <t>A31</t>
  </si>
  <si>
    <t>A32</t>
  </si>
  <si>
    <t>982126055990401</t>
  </si>
  <si>
    <t>A33</t>
  </si>
  <si>
    <t>A34</t>
  </si>
  <si>
    <t>A35</t>
  </si>
  <si>
    <t>982126055990528</t>
  </si>
  <si>
    <t>A36</t>
  </si>
  <si>
    <t>A37</t>
  </si>
  <si>
    <t>982126055990532</t>
  </si>
  <si>
    <t>A38</t>
  </si>
  <si>
    <t>A39</t>
  </si>
  <si>
    <t>A40</t>
  </si>
  <si>
    <t>A41</t>
  </si>
  <si>
    <t>20?9</t>
  </si>
  <si>
    <t>A42</t>
  </si>
  <si>
    <t>29?7</t>
  </si>
  <si>
    <t>A43</t>
  </si>
  <si>
    <t>A44</t>
  </si>
  <si>
    <t>216?</t>
  </si>
  <si>
    <t>A45</t>
  </si>
  <si>
    <t>A46</t>
  </si>
  <si>
    <t>A47</t>
  </si>
  <si>
    <t>A48</t>
  </si>
  <si>
    <t>A49</t>
  </si>
  <si>
    <t>A50</t>
  </si>
  <si>
    <t>A51</t>
  </si>
  <si>
    <t>A52</t>
  </si>
  <si>
    <t>231?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</si>
  <si>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</si>
  <si>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</si>
  <si>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</si>
  <si>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</si>
  <si>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</si>
  <si>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</si>
  <si>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</si>
  <si>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</si>
  <si>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</si>
  <si>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</si>
  <si>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</si>
  <si>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</si>
  <si>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</si>
  <si>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</si>
  <si>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</si>
  <si>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</si>
  <si>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</si>
  <si>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982126055990444</t>
  </si>
  <si>
    <t>A70</t>
  </si>
  <si>
    <t>982126055990434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</si>
  <si>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</si>
  <si>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</si>
  <si>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</si>
  <si>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</si>
  <si>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</si>
  <si>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</si>
  <si>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</si>
  <si>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</si>
  <si>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</si>
  <si>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</si>
  <si>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</si>
  <si>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</si>
  <si>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</si>
  <si>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</si>
  <si>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</si>
  <si>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</si>
  <si>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982126055990468</t>
  </si>
  <si>
    <t>A87</t>
  </si>
  <si>
    <t>B1</t>
  </si>
  <si>
    <t>B2</t>
  </si>
  <si>
    <t>B3</t>
  </si>
  <si>
    <t>2?86</t>
  </si>
  <si>
    <t>B4</t>
  </si>
  <si>
    <t>B5</t>
  </si>
  <si>
    <t>294?</t>
  </si>
  <si>
    <t>B6</t>
  </si>
  <si>
    <t>221?</t>
  </si>
  <si>
    <t>B7</t>
  </si>
  <si>
    <t>B8</t>
  </si>
  <si>
    <t>B9</t>
  </si>
  <si>
    <t>982126055990465</t>
  </si>
  <si>
    <t>B10</t>
  </si>
  <si>
    <t>B11</t>
  </si>
  <si>
    <t>B12</t>
  </si>
  <si>
    <t>B13</t>
  </si>
  <si>
    <t>B14</t>
  </si>
  <si>
    <t>B15</t>
  </si>
  <si>
    <t>23?7</t>
  </si>
  <si>
    <t>B16</t>
  </si>
  <si>
    <t>B17</t>
  </si>
  <si>
    <t>290?</t>
  </si>
  <si>
    <t>B18</t>
  </si>
  <si>
    <t>B19</t>
  </si>
  <si>
    <t>B20</t>
  </si>
  <si>
    <t>982126055990499</t>
  </si>
  <si>
    <t>B21</t>
  </si>
  <si>
    <t>B22</t>
  </si>
  <si>
    <t>982126055990405</t>
  </si>
  <si>
    <t>B23</t>
  </si>
  <si>
    <t>B24</t>
  </si>
  <si>
    <t>982126055990489</t>
  </si>
  <si>
    <t>B25</t>
  </si>
  <si>
    <t>268?</t>
  </si>
  <si>
    <t>B26</t>
  </si>
  <si>
    <t>B27</t>
  </si>
  <si>
    <t>982126055990494</t>
  </si>
  <si>
    <t>B28</t>
  </si>
  <si>
    <t>982126055990459</t>
  </si>
  <si>
    <t>B29</t>
  </si>
  <si>
    <t>B30</t>
  </si>
  <si>
    <t>23?6</t>
  </si>
  <si>
    <t>B31</t>
  </si>
  <si>
    <t>982126055990510</t>
  </si>
  <si>
    <t>B32</t>
  </si>
  <si>
    <t>982126055990523</t>
  </si>
  <si>
    <t>B33</t>
  </si>
  <si>
    <t>982126055990395</t>
  </si>
  <si>
    <t>B34</t>
  </si>
  <si>
    <t>B35</t>
  </si>
  <si>
    <t>982126055990446</t>
  </si>
  <si>
    <t>B36</t>
  </si>
  <si>
    <t>982126055990477</t>
  </si>
  <si>
    <t>B37</t>
  </si>
  <si>
    <t>B38</t>
  </si>
  <si>
    <t>B39</t>
  </si>
  <si>
    <t>982126055990570</t>
  </si>
  <si>
    <t>B40</t>
  </si>
  <si>
    <t>982126055990474</t>
  </si>
  <si>
    <t>B41</t>
  </si>
  <si>
    <t>982126055990475</t>
  </si>
  <si>
    <t>B42</t>
  </si>
  <si>
    <t>B43</t>
  </si>
  <si>
    <t>982126055990415</t>
  </si>
  <si>
    <t>B44</t>
  </si>
  <si>
    <t>B45</t>
  </si>
  <si>
    <t>982126055990530</t>
  </si>
  <si>
    <t>B46</t>
  </si>
  <si>
    <t>982126055990463</t>
  </si>
  <si>
    <t>B47</t>
  </si>
  <si>
    <t>23?2</t>
  </si>
  <si>
    <t>B48</t>
  </si>
  <si>
    <t>B49</t>
  </si>
  <si>
    <t>982126055990403</t>
  </si>
  <si>
    <t>B50</t>
  </si>
  <si>
    <t>B51</t>
  </si>
  <si>
    <t>982126055990513</t>
  </si>
  <si>
    <t>B52</t>
  </si>
  <si>
    <t>982126055990556</t>
  </si>
  <si>
    <t>B53</t>
  </si>
  <si>
    <t>982126055990447</t>
  </si>
  <si>
    <t>B54</t>
  </si>
  <si>
    <t>982126055990414</t>
  </si>
  <si>
    <t>B55</t>
  </si>
  <si>
    <t>982126055990430</t>
  </si>
  <si>
    <t>B56</t>
  </si>
  <si>
    <t>982126055990548</t>
  </si>
  <si>
    <t>B57</t>
  </si>
  <si>
    <t>982126055990429</t>
  </si>
  <si>
    <t>B58</t>
  </si>
  <si>
    <t>B59</t>
  </si>
  <si>
    <t>B60</t>
  </si>
  <si>
    <t>982126055990402</t>
  </si>
  <si>
    <t>B61</t>
  </si>
  <si>
    <t>982126055990498</t>
  </si>
  <si>
    <t>B62</t>
  </si>
  <si>
    <t>B63</t>
  </si>
  <si>
    <t>982126055990512</t>
  </si>
  <si>
    <t>B64</t>
  </si>
  <si>
    <t>B65</t>
  </si>
  <si>
    <t>22?9</t>
  </si>
  <si>
    <t>B66</t>
  </si>
  <si>
    <t>B67</t>
  </si>
  <si>
    <t>B68</t>
  </si>
  <si>
    <t>22?2</t>
  </si>
  <si>
    <t>B69</t>
  </si>
  <si>
    <t>B70</t>
  </si>
  <si>
    <t>B71</t>
  </si>
  <si>
    <t>B72</t>
  </si>
  <si>
    <t>B73</t>
  </si>
  <si>
    <t>982126055990515</t>
  </si>
  <si>
    <t>B74</t>
  </si>
  <si>
    <t>982126055990464</t>
  </si>
  <si>
    <t>B75</t>
  </si>
  <si>
    <t>B76</t>
  </si>
  <si>
    <t>982126055990381</t>
  </si>
  <si>
    <t>B77</t>
  </si>
  <si>
    <t>982126055990541</t>
  </si>
  <si>
    <t>B78</t>
  </si>
  <si>
    <t>982126055990470</t>
  </si>
  <si>
    <t>B79</t>
  </si>
  <si>
    <t>B80</t>
  </si>
  <si>
    <t>982126055990520</t>
  </si>
  <si>
    <t>B81</t>
  </si>
  <si>
    <t>B82</t>
  </si>
  <si>
    <t>B83</t>
  </si>
  <si>
    <t>B84</t>
  </si>
  <si>
    <t>B85</t>
  </si>
  <si>
    <t>982126055990419</t>
  </si>
  <si>
    <t>B86</t>
  </si>
  <si>
    <t>281?</t>
  </si>
  <si>
    <t>B87</t>
  </si>
  <si>
    <t>982126055990497</t>
  </si>
  <si>
    <t>B88</t>
  </si>
  <si>
    <t>B89</t>
  </si>
  <si>
    <t>B90</t>
  </si>
  <si>
    <t>982126055990562</t>
  </si>
  <si>
    <t>B91</t>
  </si>
  <si>
    <t>B92</t>
  </si>
  <si>
    <t>B93</t>
  </si>
  <si>
    <t>B94</t>
  </si>
  <si>
    <t>982126055990569</t>
  </si>
  <si>
    <t>B95</t>
  </si>
  <si>
    <t>B96</t>
  </si>
  <si>
    <t>B97</t>
  </si>
  <si>
    <t>B98</t>
  </si>
  <si>
    <t>24?1</t>
  </si>
  <si>
    <t>B99</t>
  </si>
  <si>
    <t>B100</t>
  </si>
  <si>
    <t>2?3?</t>
  </si>
  <si>
    <t>B101</t>
  </si>
  <si>
    <t>B102</t>
  </si>
  <si>
    <t>982126055990452</t>
  </si>
  <si>
    <t>B103</t>
  </si>
  <si>
    <t>982126055990490</t>
  </si>
  <si>
    <t>B104</t>
  </si>
  <si>
    <t>2?43</t>
  </si>
  <si>
    <t>B105</t>
  </si>
  <si>
    <t>B106</t>
  </si>
  <si>
    <t>982126055990492</t>
  </si>
  <si>
    <t>B107</t>
  </si>
  <si>
    <t>982126055990456</t>
  </si>
  <si>
    <t>B108</t>
  </si>
  <si>
    <t>B109</t>
  </si>
  <si>
    <t>B110</t>
  </si>
  <si>
    <t>B111</t>
  </si>
  <si>
    <t>982126055990384</t>
  </si>
  <si>
    <t>B112</t>
  </si>
  <si>
    <t>2?04</t>
  </si>
  <si>
    <t>B113</t>
  </si>
  <si>
    <t>B114</t>
  </si>
  <si>
    <t>982126055990382</t>
  </si>
  <si>
    <t>B115</t>
  </si>
  <si>
    <t>B116</t>
  </si>
  <si>
    <t>B117</t>
  </si>
  <si>
    <t>982126055990460</t>
  </si>
  <si>
    <t>B118</t>
  </si>
  <si>
    <t>982126055990420</t>
  </si>
  <si>
    <t>B119</t>
  </si>
  <si>
    <t>982126055990519</t>
  </si>
  <si>
    <t>B120</t>
  </si>
  <si>
    <t>982126055990524</t>
  </si>
  <si>
    <t>B121</t>
  </si>
  <si>
    <t>982126055990538</t>
  </si>
  <si>
    <t>B122</t>
  </si>
  <si>
    <t>982126055990539</t>
  </si>
  <si>
    <t>B123</t>
  </si>
  <si>
    <t>982126055990438</t>
  </si>
  <si>
    <t>B124</t>
  </si>
  <si>
    <t>982126055990450</t>
  </si>
  <si>
    <t>B125</t>
  </si>
  <si>
    <t>B126</t>
  </si>
  <si>
    <t>982126055990487</t>
  </si>
  <si>
    <t>B127</t>
  </si>
  <si>
    <t>B128</t>
  </si>
  <si>
    <t>B129</t>
  </si>
  <si>
    <t>982126055990549</t>
  </si>
  <si>
    <t>B130</t>
  </si>
  <si>
    <t>982126055990508</t>
  </si>
  <si>
    <t>B131</t>
  </si>
  <si>
    <t>B132</t>
  </si>
  <si>
    <t>B133</t>
  </si>
  <si>
    <t>982126055990455</t>
  </si>
  <si>
    <t>B134</t>
  </si>
  <si>
    <t>982126055990514</t>
  </si>
  <si>
    <t>B135</t>
  </si>
  <si>
    <t>B136</t>
  </si>
  <si>
    <t>B137</t>
  </si>
  <si>
    <t>B138</t>
  </si>
  <si>
    <t>B139</t>
  </si>
  <si>
    <t>B140</t>
  </si>
  <si>
    <t>B141</t>
  </si>
  <si>
    <t>982126055990457</t>
  </si>
  <si>
    <t>B142</t>
  </si>
  <si>
    <t>B143</t>
  </si>
  <si>
    <t>B144</t>
  </si>
  <si>
    <t>B145</t>
  </si>
  <si>
    <t>C2</t>
  </si>
  <si>
    <t>982126055990445</t>
  </si>
  <si>
    <t>982126055990432</t>
  </si>
  <si>
    <t>982126055990573</t>
  </si>
  <si>
    <t>C9</t>
  </si>
  <si>
    <t>982126055990433</t>
  </si>
  <si>
    <t>982126055990409</t>
  </si>
  <si>
    <t>982126055990568</t>
  </si>
  <si>
    <t>982126055990461</t>
  </si>
  <si>
    <t>982126055990560</t>
  </si>
  <si>
    <t>C14</t>
  </si>
  <si>
    <t>982126055990572</t>
  </si>
  <si>
    <t>982126055990407</t>
  </si>
  <si>
    <t>982126055990511</t>
  </si>
  <si>
    <t>C21</t>
  </si>
  <si>
    <t>982126055990506</t>
  </si>
  <si>
    <t>982126055990383</t>
  </si>
  <si>
    <t>982126055990504</t>
  </si>
  <si>
    <t>982126055990483</t>
  </si>
  <si>
    <t>C30</t>
  </si>
  <si>
    <t>982126055990400</t>
  </si>
  <si>
    <t>982126055990566</t>
  </si>
  <si>
    <t>982126055990426</t>
  </si>
  <si>
    <t>982126055990466</t>
  </si>
  <si>
    <t>C36</t>
  </si>
  <si>
    <t>982126055990486</t>
  </si>
  <si>
    <t>982126055990501</t>
  </si>
  <si>
    <t>982126055990478</t>
  </si>
  <si>
    <t>982126055990567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</si>
  <si>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</si>
  <si>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</si>
  <si>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</si>
  <si>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</si>
  <si>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</si>
  <si>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</si>
  <si>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</si>
  <si>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</si>
  <si>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</si>
  <si>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</si>
  <si>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</si>
  <si>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</si>
  <si>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</si>
  <si>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982126055990476</t>
  </si>
  <si>
    <t>C63</t>
  </si>
  <si>
    <t>C64</t>
  </si>
  <si>
    <t>982126055990443</t>
  </si>
  <si>
    <t>C65</t>
  </si>
  <si>
    <t>C66</t>
  </si>
  <si>
    <t>C67</t>
  </si>
  <si>
    <t>982126055990545</t>
  </si>
  <si>
    <t>C68</t>
  </si>
  <si>
    <t>982126055990398</t>
  </si>
  <si>
    <t>C69</t>
  </si>
  <si>
    <t>C70</t>
  </si>
  <si>
    <t>982126055990471</t>
  </si>
  <si>
    <t>C71</t>
  </si>
  <si>
    <t>C72</t>
  </si>
  <si>
    <t>982126055990462</t>
  </si>
  <si>
    <t>C73</t>
  </si>
  <si>
    <t>C74</t>
  </si>
  <si>
    <t>C75</t>
  </si>
  <si>
    <t>C76</t>
  </si>
  <si>
    <t>C77</t>
  </si>
  <si>
    <t>C78</t>
  </si>
  <si>
    <t>C80</t>
  </si>
  <si>
    <t>C81</t>
  </si>
  <si>
    <t>C82</t>
  </si>
  <si>
    <t>SF1</t>
  </si>
  <si>
    <t>T1</t>
  </si>
  <si>
    <t>espanola transplant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</si>
  <si>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</si>
  <si>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</si>
  <si>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</si>
  <si>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</si>
  <si>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</si>
  <si>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</si>
  <si>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</si>
  <si>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</si>
  <si>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</si>
  <si>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</si>
  <si>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</si>
  <si>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</si>
  <si>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</si>
  <si>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</si>
  <si>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</si>
  <si>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</si>
  <si>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</si>
  <si>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</si>
  <si>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</si>
  <si>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</si>
  <si>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</si>
  <si>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</si>
  <si>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</si>
  <si>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</si>
  <si>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</si>
  <si>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</si>
  <si>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</si>
  <si>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</si>
  <si>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</si>
  <si>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</si>
  <si>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</si>
  <si>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982126055990507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</si>
  <si>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</si>
  <si>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</si>
  <si>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</si>
  <si>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</si>
  <si>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</si>
  <si>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</si>
  <si>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</si>
  <si>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</si>
  <si>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</si>
  <si>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</si>
  <si>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</si>
  <si>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</si>
  <si>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</si>
  <si>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</si>
  <si>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</si>
  <si>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</si>
  <si>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</si>
  <si>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</si>
  <si>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982126055990531</t>
  </si>
  <si>
    <t>T51</t>
  </si>
  <si>
    <t>T52</t>
  </si>
  <si>
    <t>982126055990505</t>
  </si>
  <si>
    <t>T53</t>
  </si>
  <si>
    <t>982126055990535</t>
  </si>
  <si>
    <t>T54</t>
  </si>
  <si>
    <t>982126055990425</t>
  </si>
  <si>
    <t>T55</t>
  </si>
  <si>
    <t>T56</t>
  </si>
  <si>
    <t>982126055990544</t>
  </si>
  <si>
    <t>T57</t>
  </si>
  <si>
    <t>982126055990427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</si>
  <si>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</si>
  <si>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</si>
  <si>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</si>
  <si>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</si>
  <si>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</si>
  <si>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</si>
  <si>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</si>
  <si>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</si>
  <si>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</si>
  <si>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</si>
  <si>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</si>
  <si>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</si>
  <si>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</si>
  <si>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</si>
  <si>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</si>
  <si>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</si>
  <si>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</si>
  <si>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</si>
  <si>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</si>
  <si>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</si>
  <si>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</si>
  <si>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</si>
  <si>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</si>
  <si>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</si>
  <si>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</si>
  <si>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</si>
  <si>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</si>
  <si>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</si>
  <si>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</si>
  <si>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</si>
  <si>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982126055990488</t>
  </si>
  <si>
    <t>T88</t>
  </si>
  <si>
    <t>T89</t>
  </si>
  <si>
    <t>T90</t>
  </si>
  <si>
    <t>T91</t>
  </si>
  <si>
    <t>T92</t>
  </si>
  <si>
    <t>T93</t>
  </si>
  <si>
    <t>T94</t>
  </si>
  <si>
    <t>982126055990448</t>
  </si>
  <si>
    <t>T95</t>
  </si>
  <si>
    <t>982126055990390</t>
  </si>
  <si>
    <t>T96</t>
  </si>
  <si>
    <t>T97</t>
  </si>
  <si>
    <t>T98</t>
  </si>
  <si>
    <t>T99</t>
  </si>
  <si>
    <t>T100</t>
  </si>
  <si>
    <t>T101</t>
  </si>
  <si>
    <t>T102</t>
  </si>
  <si>
    <t>T103</t>
  </si>
  <si>
    <t>982126055990437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</si>
  <si>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</si>
  <si>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</si>
  <si>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</si>
  <si>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</si>
  <si>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</si>
  <si>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</si>
  <si>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</si>
  <si>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</si>
  <si>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</si>
  <si>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</si>
  <si>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</si>
  <si>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</si>
  <si>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982126055990441</t>
  </si>
  <si>
    <t>T116</t>
  </si>
  <si>
    <t>T117</t>
  </si>
  <si>
    <t>T118</t>
  </si>
  <si>
    <t>T119</t>
  </si>
  <si>
    <t>2?50</t>
  </si>
  <si>
    <t>T120</t>
  </si>
  <si>
    <t>T121</t>
  </si>
  <si>
    <t>982126055990526</t>
  </si>
  <si>
    <t>982126055990575</t>
  </si>
  <si>
    <t>982126055990502</t>
  </si>
  <si>
    <t>982126055990521</t>
  </si>
  <si>
    <t>982126055990540</t>
  </si>
  <si>
    <t>982126055990480</t>
  </si>
  <si>
    <t>982126055990481</t>
  </si>
  <si>
    <t>982126055990509</t>
  </si>
  <si>
    <t>982126055990500</t>
  </si>
  <si>
    <t>Island</t>
  </si>
  <si>
    <t>No. con PIT</t>
  </si>
  <si>
    <t>No. con PIT (final)</t>
  </si>
  <si>
    <t>No. con hierro</t>
  </si>
  <si>
    <t>Group</t>
  </si>
  <si>
    <t>Age</t>
  </si>
  <si>
    <t>Fecha</t>
  </si>
  <si>
    <t>Year liberated</t>
  </si>
  <si>
    <t>Month liberated</t>
  </si>
  <si>
    <t>Day liberated</t>
  </si>
  <si>
    <t>No. con pintura</t>
  </si>
  <si>
    <t>Largo curvo (cm)</t>
  </si>
  <si>
    <t>Ancho curvo (cm)</t>
  </si>
  <si>
    <t>Largo plastron (cm)</t>
  </si>
  <si>
    <t>Peso (g)</t>
  </si>
  <si>
    <t>Latitud</t>
  </si>
  <si>
    <t>Longitud</t>
  </si>
  <si>
    <t>Espanola</t>
  </si>
  <si>
    <t>2012-2013</t>
  </si>
  <si>
    <t>2013-2014</t>
  </si>
  <si>
    <t>2011-2012</t>
  </si>
  <si>
    <t>2010-2011</t>
  </si>
  <si>
    <t>2009-2010</t>
  </si>
  <si>
    <t>2004-2005</t>
    <phoneticPr fontId="0" type="noConversion"/>
  </si>
  <si>
    <t>2005-2006</t>
  </si>
  <si>
    <t>2006-2007</t>
  </si>
  <si>
    <t>2007-2008</t>
  </si>
  <si>
    <t>2008-2009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</si>
</sst>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;@"/>
    <numFmt numFmtId="166" formatCode="dd/mm/yy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0" fontId="3" fillId="0" borderId="1" xfId="0" applyFont="1" applyBorder="1"/>
    <xf numFmtId="1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wrapText="1"/>
    </xf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1" fontId="5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/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 wrapText="1"/>
    </xf>
    <xf numFmtId="2" fontId="4" fillId="0" borderId="1" xfId="0" applyNumberFormat="1" applyFont="1" applyBorder="1" applyAlignment="1">
      <alignment wrapText="1"/>
    </xf>
    <xf numFmtId="1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2" fontId="5" fillId="0" borderId="0" xfId="0" applyNumberFormat="1" applyFont="1"/>
    <xf numFmtId="1" fontId="5" fillId="0" borderId="1" xfId="0" applyNumberFormat="1" applyFont="1" applyBorder="1" applyAlignment="1">
      <alignment horizontal="right"/>
    </xf>
    <xf numFmtId="1" fontId="5" fillId="0" borderId="0" xfId="0" applyNumberFormat="1" applyFont="1" applyAlignment="1">
      <alignment horizontal="right" vertical="center"/>
    </xf>
    <xf numFmtId="0" fontId="5" fillId="0" borderId="0" xfId="2" applyFont="1" applyFill="1"/>
    <xf numFmtId="1" fontId="5" fillId="0" borderId="0" xfId="2" applyNumberFormat="1" applyFont="1" applyFill="1" applyAlignment="1">
      <alignment horizontal="right"/>
    </xf>
    <xf numFmtId="0" fontId="5" fillId="0" borderId="0" xfId="2" applyFont="1" applyFill="1" applyAlignment="1">
      <alignment horizontal="right"/>
    </xf>
    <xf numFmtId="2" fontId="5" fillId="0" borderId="0" xfId="2" applyNumberFormat="1" applyFont="1" applyFill="1"/>
    <xf numFmtId="0" fontId="5" fillId="0" borderId="0" xfId="1" applyFont="1" applyFill="1"/>
    <xf numFmtId="2" fontId="4" fillId="0" borderId="0" xfId="0" applyNumberFormat="1" applyFont="1"/>
    <xf numFmtId="49" fontId="5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textRotation="90" wrapText="1"/>
    </xf>
    <xf numFmtId="0" fontId="4" fillId="0" borderId="0" xfId="0" applyFont="1"/>
    <xf numFmtId="0" fontId="4" fillId="0" borderId="1" xfId="0" applyFont="1" applyBorder="1" applyAlignment="1">
      <alignment wrapText="1"/>
    </xf>
    <xf numFmtId="0" fontId="7" fillId="0" borderId="0" xfId="0" applyFont="1"/>
    <xf numFmtId="0" fontId="5" fillId="0" borderId="0" xfId="1" applyFont="1" applyFill="1" applyBorder="1"/>
    <xf numFmtId="2" fontId="7" fillId="0" borderId="0" xfId="0" applyNumberFormat="1" applyFont="1" applyAlignment="1">
      <alignment horizontal="center"/>
    </xf>
    <xf numFmtId="2" fontId="7" fillId="0" borderId="0" xfId="0" applyNumberFormat="1" applyFont="1"/>
    <xf numFmtId="0" fontId="7" fillId="0" borderId="0" xfId="2" applyFont="1" applyFill="1"/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rison/Documents/GC/Santa_Fe/GTRI_TORTOISE_busqueda_Santa_Fe_Mar_2020_HB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acion Recaptura Limpias"/>
      <sheetName val="PITS without liberation data"/>
      <sheetName val="Tortugas liberadas DPNG"/>
      <sheetName val="tortoises never recaptured"/>
      <sheetName val="analysis plan"/>
      <sheetName val="pairs of within visit obs"/>
      <sheetName val="Precision measures from pairs"/>
      <sheetName val="Movement within surveys"/>
      <sheetName val="Datos originales"/>
      <sheetName val="busqueda Feb 2019"/>
      <sheetName val="busqueda Aug 2019"/>
      <sheetName val="busqueda Mar 2020"/>
      <sheetName val="observaciones Mar 2020"/>
    </sheetNames>
    <sheetDataSet>
      <sheetData sheetId="0">
        <row r="2">
          <cell r="L2">
            <v>48280279</v>
          </cell>
          <cell r="M2">
            <v>48280279</v>
          </cell>
        </row>
        <row r="3">
          <cell r="L3">
            <v>48041550</v>
          </cell>
          <cell r="M3">
            <v>48041550</v>
          </cell>
        </row>
        <row r="4">
          <cell r="L4">
            <v>48367042</v>
          </cell>
          <cell r="M4">
            <v>48367042</v>
          </cell>
        </row>
        <row r="5">
          <cell r="L5">
            <v>48311854</v>
          </cell>
          <cell r="M5">
            <v>48311854</v>
          </cell>
        </row>
        <row r="6">
          <cell r="L6">
            <v>48037325</v>
          </cell>
          <cell r="M6">
            <v>48037325</v>
          </cell>
        </row>
        <row r="7">
          <cell r="L7">
            <v>48312363</v>
          </cell>
          <cell r="M7">
            <v>48312363</v>
          </cell>
        </row>
        <row r="8">
          <cell r="L8">
            <v>48036828</v>
          </cell>
          <cell r="M8">
            <v>48036828</v>
          </cell>
        </row>
        <row r="9">
          <cell r="L9">
            <v>48073378</v>
          </cell>
          <cell r="M9">
            <v>48073378</v>
          </cell>
        </row>
        <row r="10">
          <cell r="L10">
            <v>48367880</v>
          </cell>
          <cell r="M10">
            <v>48367880</v>
          </cell>
        </row>
        <row r="11">
          <cell r="L11">
            <v>48309561</v>
          </cell>
          <cell r="M11">
            <v>48309561</v>
          </cell>
        </row>
        <row r="12">
          <cell r="L12">
            <v>48072302</v>
          </cell>
          <cell r="M12">
            <v>48072302</v>
          </cell>
        </row>
        <row r="13">
          <cell r="L13">
            <v>48318085</v>
          </cell>
          <cell r="M13">
            <v>48318085</v>
          </cell>
        </row>
        <row r="14">
          <cell r="L14">
            <v>48275840</v>
          </cell>
          <cell r="M14">
            <v>48275840</v>
          </cell>
        </row>
        <row r="15">
          <cell r="L15">
            <v>48076894</v>
          </cell>
          <cell r="M15">
            <v>48076894</v>
          </cell>
        </row>
        <row r="16">
          <cell r="L16">
            <v>48367888</v>
          </cell>
          <cell r="M16">
            <v>48367888</v>
          </cell>
        </row>
        <row r="17">
          <cell r="L17">
            <v>48264296</v>
          </cell>
          <cell r="M17">
            <v>48264296</v>
          </cell>
        </row>
        <row r="18">
          <cell r="L18">
            <v>48102624</v>
          </cell>
          <cell r="M18">
            <v>48102624</v>
          </cell>
        </row>
        <row r="19">
          <cell r="L19">
            <v>48066082</v>
          </cell>
          <cell r="M19">
            <v>48066082</v>
          </cell>
        </row>
        <row r="20">
          <cell r="L20">
            <v>48309321</v>
          </cell>
          <cell r="M20">
            <v>48309321</v>
          </cell>
        </row>
        <row r="21">
          <cell r="L21">
            <v>48074319</v>
          </cell>
          <cell r="M21">
            <v>48074319</v>
          </cell>
        </row>
        <row r="22">
          <cell r="L22">
            <v>48368071</v>
          </cell>
          <cell r="M22">
            <v>48368071</v>
          </cell>
        </row>
        <row r="23">
          <cell r="L23">
            <v>48070836</v>
          </cell>
          <cell r="M23">
            <v>48070836</v>
          </cell>
        </row>
        <row r="24">
          <cell r="L24">
            <v>48083376</v>
          </cell>
          <cell r="M24">
            <v>48083376</v>
          </cell>
        </row>
        <row r="25">
          <cell r="L25">
            <v>48033622</v>
          </cell>
          <cell r="M25">
            <v>48033622</v>
          </cell>
        </row>
        <row r="26">
          <cell r="L26">
            <v>48319523</v>
          </cell>
          <cell r="M26">
            <v>48319523</v>
          </cell>
        </row>
        <row r="27">
          <cell r="L27">
            <v>48369798</v>
          </cell>
          <cell r="M27">
            <v>48369798</v>
          </cell>
        </row>
        <row r="28">
          <cell r="L28">
            <v>48112611</v>
          </cell>
          <cell r="M28">
            <v>48112611</v>
          </cell>
        </row>
        <row r="29">
          <cell r="L29">
            <v>48019021</v>
          </cell>
          <cell r="M29">
            <v>48019021</v>
          </cell>
        </row>
        <row r="30">
          <cell r="L30">
            <v>48348280</v>
          </cell>
          <cell r="M30">
            <v>48348280</v>
          </cell>
        </row>
        <row r="31">
          <cell r="L31">
            <v>48367558</v>
          </cell>
          <cell r="M31">
            <v>48367558</v>
          </cell>
        </row>
        <row r="32">
          <cell r="L32">
            <v>48311066</v>
          </cell>
          <cell r="M32">
            <v>48311066</v>
          </cell>
        </row>
        <row r="33">
          <cell r="L33">
            <v>48369550</v>
          </cell>
          <cell r="M33">
            <v>48369550</v>
          </cell>
        </row>
        <row r="34">
          <cell r="L34">
            <v>48060611</v>
          </cell>
          <cell r="M34">
            <v>48060611</v>
          </cell>
        </row>
        <row r="35">
          <cell r="L35">
            <v>48345639</v>
          </cell>
          <cell r="M35">
            <v>48345639</v>
          </cell>
        </row>
        <row r="36">
          <cell r="L36">
            <v>48367602</v>
          </cell>
          <cell r="M36">
            <v>48367602</v>
          </cell>
        </row>
        <row r="37">
          <cell r="L37">
            <v>48344016</v>
          </cell>
          <cell r="M37">
            <v>48344016</v>
          </cell>
        </row>
        <row r="38">
          <cell r="L38">
            <v>48369046</v>
          </cell>
          <cell r="M38">
            <v>48369046</v>
          </cell>
        </row>
        <row r="39">
          <cell r="L39">
            <v>48074325</v>
          </cell>
          <cell r="M39">
            <v>48074325</v>
          </cell>
        </row>
        <row r="40">
          <cell r="L40">
            <v>48345853</v>
          </cell>
          <cell r="M40">
            <v>48345853</v>
          </cell>
        </row>
        <row r="41">
          <cell r="L41">
            <v>48347348</v>
          </cell>
          <cell r="M41">
            <v>48347348</v>
          </cell>
        </row>
        <row r="42">
          <cell r="L42">
            <v>48368098</v>
          </cell>
          <cell r="M42">
            <v>48368098</v>
          </cell>
        </row>
        <row r="43">
          <cell r="L43">
            <v>48041116</v>
          </cell>
          <cell r="M43">
            <v>48041116</v>
          </cell>
        </row>
        <row r="44">
          <cell r="L44">
            <v>48049824</v>
          </cell>
          <cell r="M44">
            <v>48049824</v>
          </cell>
        </row>
        <row r="45">
          <cell r="L45">
            <v>48280344</v>
          </cell>
          <cell r="M45">
            <v>48280344</v>
          </cell>
        </row>
        <row r="46">
          <cell r="L46">
            <v>48118093</v>
          </cell>
          <cell r="M46">
            <v>48118093</v>
          </cell>
        </row>
        <row r="47">
          <cell r="L47">
            <v>48285553</v>
          </cell>
          <cell r="M47">
            <v>48285553</v>
          </cell>
        </row>
        <row r="48">
          <cell r="L48">
            <v>48376541</v>
          </cell>
          <cell r="M48">
            <v>48376541</v>
          </cell>
        </row>
        <row r="49">
          <cell r="L49">
            <v>48347529</v>
          </cell>
          <cell r="M49">
            <v>48347529</v>
          </cell>
        </row>
        <row r="50">
          <cell r="L50">
            <v>48317595</v>
          </cell>
          <cell r="M50">
            <v>48317595</v>
          </cell>
        </row>
        <row r="51">
          <cell r="L51">
            <v>48328355</v>
          </cell>
          <cell r="M51">
            <v>48328355</v>
          </cell>
        </row>
        <row r="52">
          <cell r="L52">
            <v>48049284</v>
          </cell>
          <cell r="M52">
            <v>48049284</v>
          </cell>
        </row>
        <row r="53">
          <cell r="L53">
            <v>48074326</v>
          </cell>
          <cell r="M53">
            <v>48074326</v>
          </cell>
        </row>
        <row r="54">
          <cell r="L54">
            <v>48369263</v>
          </cell>
          <cell r="M54" t="str">
            <v>45320884-48369263</v>
          </cell>
        </row>
        <row r="55">
          <cell r="L55">
            <v>48368526</v>
          </cell>
          <cell r="M55">
            <v>48368526</v>
          </cell>
        </row>
        <row r="56">
          <cell r="L56">
            <v>48068374</v>
          </cell>
          <cell r="M56">
            <v>48068374</v>
          </cell>
        </row>
        <row r="57">
          <cell r="L57">
            <v>48282867</v>
          </cell>
          <cell r="M57">
            <v>48282867</v>
          </cell>
        </row>
        <row r="58">
          <cell r="L58">
            <v>48376558</v>
          </cell>
          <cell r="M58">
            <v>48376558</v>
          </cell>
        </row>
        <row r="59">
          <cell r="L59">
            <v>48050829</v>
          </cell>
          <cell r="M59">
            <v>48050829</v>
          </cell>
        </row>
        <row r="60">
          <cell r="L60">
            <v>48041369</v>
          </cell>
          <cell r="M60">
            <v>48041369</v>
          </cell>
        </row>
        <row r="61">
          <cell r="L61">
            <v>48042120</v>
          </cell>
          <cell r="M61">
            <v>48042120</v>
          </cell>
        </row>
        <row r="62">
          <cell r="L62">
            <v>48368050</v>
          </cell>
          <cell r="M62">
            <v>48368050</v>
          </cell>
        </row>
        <row r="63">
          <cell r="L63">
            <v>48319324</v>
          </cell>
          <cell r="M63">
            <v>48319324</v>
          </cell>
        </row>
        <row r="64">
          <cell r="L64">
            <v>48118305</v>
          </cell>
          <cell r="M64">
            <v>48118305</v>
          </cell>
        </row>
        <row r="65">
          <cell r="L65">
            <v>48065632</v>
          </cell>
          <cell r="M65">
            <v>48065632</v>
          </cell>
        </row>
        <row r="66">
          <cell r="L66">
            <v>48116325</v>
          </cell>
          <cell r="M66">
            <v>48116325</v>
          </cell>
        </row>
        <row r="67">
          <cell r="L67">
            <v>48300349</v>
          </cell>
          <cell r="M67">
            <v>48300349</v>
          </cell>
        </row>
        <row r="68">
          <cell r="L68">
            <v>48027821</v>
          </cell>
          <cell r="M68">
            <v>48027821</v>
          </cell>
        </row>
        <row r="69">
          <cell r="L69">
            <v>48367631</v>
          </cell>
          <cell r="M69">
            <v>48367631</v>
          </cell>
        </row>
        <row r="70">
          <cell r="L70">
            <v>48078001</v>
          </cell>
          <cell r="M70">
            <v>48078001</v>
          </cell>
        </row>
        <row r="71">
          <cell r="L71">
            <v>48075007</v>
          </cell>
          <cell r="M71">
            <v>48075007</v>
          </cell>
        </row>
        <row r="72">
          <cell r="L72">
            <v>48265350</v>
          </cell>
          <cell r="M72">
            <v>48265350</v>
          </cell>
        </row>
        <row r="73">
          <cell r="L73">
            <v>48080117</v>
          </cell>
          <cell r="M73">
            <v>48080117</v>
          </cell>
        </row>
        <row r="74">
          <cell r="L74">
            <v>48318595</v>
          </cell>
          <cell r="M74">
            <v>48318595</v>
          </cell>
        </row>
        <row r="75">
          <cell r="L75">
            <v>48325586</v>
          </cell>
          <cell r="M75">
            <v>48325586</v>
          </cell>
        </row>
        <row r="76">
          <cell r="L76">
            <v>48375861</v>
          </cell>
          <cell r="M76">
            <v>48375861</v>
          </cell>
        </row>
        <row r="77">
          <cell r="L77">
            <v>48375519</v>
          </cell>
          <cell r="M77">
            <v>48375519</v>
          </cell>
        </row>
        <row r="78">
          <cell r="L78">
            <v>48367080</v>
          </cell>
          <cell r="M78">
            <v>48367080</v>
          </cell>
        </row>
        <row r="79">
          <cell r="L79">
            <v>48312382</v>
          </cell>
          <cell r="M79">
            <v>48312382</v>
          </cell>
        </row>
        <row r="80">
          <cell r="L80">
            <v>48054807</v>
          </cell>
          <cell r="M80">
            <v>48054807</v>
          </cell>
        </row>
        <row r="81">
          <cell r="L81">
            <v>48095875</v>
          </cell>
          <cell r="M81">
            <v>48095875</v>
          </cell>
        </row>
        <row r="82">
          <cell r="L82">
            <v>48284579</v>
          </cell>
          <cell r="M82">
            <v>48284579</v>
          </cell>
        </row>
        <row r="83">
          <cell r="L83">
            <v>48309614</v>
          </cell>
          <cell r="M83">
            <v>48309614</v>
          </cell>
        </row>
        <row r="84">
          <cell r="L84">
            <v>48346033</v>
          </cell>
          <cell r="M84">
            <v>48346033</v>
          </cell>
        </row>
        <row r="85">
          <cell r="L85">
            <v>48370059</v>
          </cell>
          <cell r="M85">
            <v>48370059</v>
          </cell>
        </row>
        <row r="86">
          <cell r="L86">
            <v>48368599</v>
          </cell>
          <cell r="M86">
            <v>48368599</v>
          </cell>
        </row>
        <row r="87">
          <cell r="L87">
            <v>48368271</v>
          </cell>
          <cell r="M87">
            <v>48368271</v>
          </cell>
        </row>
        <row r="88">
          <cell r="L88">
            <v>48368259</v>
          </cell>
          <cell r="M88">
            <v>48368259</v>
          </cell>
        </row>
        <row r="89">
          <cell r="L89">
            <v>48280264</v>
          </cell>
          <cell r="M89">
            <v>48280264</v>
          </cell>
        </row>
        <row r="90">
          <cell r="L90">
            <v>48067031</v>
          </cell>
          <cell r="M90">
            <v>48067031</v>
          </cell>
        </row>
        <row r="91">
          <cell r="L91">
            <v>48337810</v>
          </cell>
          <cell r="M91">
            <v>48337810</v>
          </cell>
        </row>
        <row r="92">
          <cell r="L92">
            <v>48375118</v>
          </cell>
          <cell r="M92">
            <v>48375118</v>
          </cell>
        </row>
        <row r="93">
          <cell r="L93">
            <v>48062101</v>
          </cell>
          <cell r="M93">
            <v>48062101</v>
          </cell>
        </row>
        <row r="94">
          <cell r="L94">
            <v>48095306</v>
          </cell>
          <cell r="M94" t="str">
            <v>51783790-48095306</v>
          </cell>
        </row>
        <row r="95">
          <cell r="L95">
            <v>48075313</v>
          </cell>
          <cell r="M95">
            <v>48075313</v>
          </cell>
        </row>
        <row r="96">
          <cell r="L96">
            <v>48280023</v>
          </cell>
          <cell r="M96">
            <v>48280023</v>
          </cell>
        </row>
        <row r="97">
          <cell r="L97">
            <v>48068334</v>
          </cell>
          <cell r="M97">
            <v>48068334</v>
          </cell>
        </row>
        <row r="98">
          <cell r="L98">
            <v>48326019</v>
          </cell>
          <cell r="M98">
            <v>48326019</v>
          </cell>
        </row>
        <row r="99">
          <cell r="L99">
            <v>48110864</v>
          </cell>
          <cell r="M99">
            <v>48110864</v>
          </cell>
        </row>
        <row r="100">
          <cell r="L100">
            <v>48347072</v>
          </cell>
          <cell r="M100">
            <v>48347072</v>
          </cell>
        </row>
        <row r="101">
          <cell r="L101">
            <v>48045586</v>
          </cell>
          <cell r="M101">
            <v>48045586</v>
          </cell>
        </row>
        <row r="102">
          <cell r="L102">
            <v>48283055</v>
          </cell>
          <cell r="M102">
            <v>48283055</v>
          </cell>
        </row>
        <row r="103">
          <cell r="L103">
            <v>48311035</v>
          </cell>
          <cell r="M103">
            <v>48311035</v>
          </cell>
        </row>
        <row r="104">
          <cell r="L104">
            <v>48283075</v>
          </cell>
          <cell r="M104">
            <v>48283075</v>
          </cell>
        </row>
        <row r="105">
          <cell r="L105">
            <v>48317556</v>
          </cell>
          <cell r="M105">
            <v>48317556</v>
          </cell>
        </row>
        <row r="106">
          <cell r="L106">
            <v>48025623</v>
          </cell>
          <cell r="M106">
            <v>48025623</v>
          </cell>
        </row>
        <row r="107">
          <cell r="L107">
            <v>48284339</v>
          </cell>
          <cell r="M107">
            <v>48284339</v>
          </cell>
        </row>
        <row r="108">
          <cell r="L108">
            <v>48280065</v>
          </cell>
          <cell r="M108">
            <v>48280065</v>
          </cell>
        </row>
        <row r="109">
          <cell r="L109">
            <v>48375366</v>
          </cell>
          <cell r="M109">
            <v>48375366</v>
          </cell>
        </row>
        <row r="110">
          <cell r="L110">
            <v>48050007</v>
          </cell>
          <cell r="M110">
            <v>48050007</v>
          </cell>
        </row>
        <row r="111">
          <cell r="L111">
            <v>48376600</v>
          </cell>
          <cell r="M111">
            <v>48376600</v>
          </cell>
        </row>
        <row r="112">
          <cell r="L112">
            <v>48074329</v>
          </cell>
          <cell r="M112">
            <v>48074329</v>
          </cell>
        </row>
        <row r="113">
          <cell r="L113">
            <v>48048821</v>
          </cell>
          <cell r="M113">
            <v>48048821</v>
          </cell>
        </row>
        <row r="114">
          <cell r="L114">
            <v>48095306</v>
          </cell>
          <cell r="M114" t="str">
            <v>51783790-48095306</v>
          </cell>
        </row>
        <row r="115">
          <cell r="L115">
            <v>48367880</v>
          </cell>
          <cell r="M115">
            <v>48367880</v>
          </cell>
        </row>
        <row r="116">
          <cell r="L116">
            <v>48367042</v>
          </cell>
          <cell r="M116">
            <v>48367042</v>
          </cell>
        </row>
        <row r="117">
          <cell r="L117">
            <v>48346033</v>
          </cell>
          <cell r="M117">
            <v>48346033</v>
          </cell>
        </row>
        <row r="118">
          <cell r="L118">
            <v>48368071</v>
          </cell>
          <cell r="M118">
            <v>48368071</v>
          </cell>
        </row>
        <row r="119">
          <cell r="L119">
            <v>48037325</v>
          </cell>
          <cell r="M119">
            <v>48037325</v>
          </cell>
        </row>
        <row r="120">
          <cell r="L120">
            <v>48112611</v>
          </cell>
          <cell r="M120">
            <v>48112611</v>
          </cell>
        </row>
        <row r="121">
          <cell r="L121">
            <v>48309561</v>
          </cell>
          <cell r="M121">
            <v>48309561</v>
          </cell>
        </row>
        <row r="122">
          <cell r="L122">
            <v>48280264</v>
          </cell>
          <cell r="M122">
            <v>48280264</v>
          </cell>
        </row>
        <row r="123">
          <cell r="L123">
            <v>48275840</v>
          </cell>
          <cell r="M123">
            <v>48275840</v>
          </cell>
        </row>
        <row r="124">
          <cell r="L124">
            <v>48074319</v>
          </cell>
          <cell r="M124">
            <v>48074319</v>
          </cell>
        </row>
        <row r="125">
          <cell r="L125">
            <v>48370059</v>
          </cell>
          <cell r="M125">
            <v>48370059</v>
          </cell>
        </row>
        <row r="126">
          <cell r="L126">
            <v>48334822</v>
          </cell>
          <cell r="M126">
            <v>48334822</v>
          </cell>
        </row>
        <row r="127">
          <cell r="L127">
            <v>48283075</v>
          </cell>
          <cell r="M127">
            <v>48283075</v>
          </cell>
        </row>
        <row r="128">
          <cell r="L128">
            <v>48309599</v>
          </cell>
          <cell r="M128">
            <v>48309599</v>
          </cell>
        </row>
        <row r="129">
          <cell r="L129">
            <v>48309630</v>
          </cell>
          <cell r="M129">
            <v>48309630</v>
          </cell>
        </row>
        <row r="130">
          <cell r="L130">
            <v>48071082</v>
          </cell>
          <cell r="M130">
            <v>48071082</v>
          </cell>
        </row>
        <row r="131">
          <cell r="L131">
            <v>48284339</v>
          </cell>
          <cell r="M131">
            <v>48284339</v>
          </cell>
        </row>
        <row r="132">
          <cell r="L132">
            <v>48070836</v>
          </cell>
          <cell r="M132">
            <v>48070836</v>
          </cell>
        </row>
        <row r="133">
          <cell r="L133">
            <v>48066860</v>
          </cell>
          <cell r="M133">
            <v>48066860</v>
          </cell>
        </row>
        <row r="134">
          <cell r="L134">
            <v>48049284</v>
          </cell>
          <cell r="M134">
            <v>48049284</v>
          </cell>
        </row>
        <row r="135">
          <cell r="L135">
            <v>48312036</v>
          </cell>
          <cell r="M135">
            <v>48312036</v>
          </cell>
        </row>
        <row r="136">
          <cell r="L136">
            <v>48318595</v>
          </cell>
          <cell r="M136">
            <v>48318595</v>
          </cell>
        </row>
        <row r="137">
          <cell r="L137">
            <v>48067031</v>
          </cell>
          <cell r="M137">
            <v>48067031</v>
          </cell>
        </row>
        <row r="138">
          <cell r="L138">
            <v>48367895</v>
          </cell>
          <cell r="M138">
            <v>48367895</v>
          </cell>
        </row>
        <row r="139">
          <cell r="L139">
            <v>48375118</v>
          </cell>
          <cell r="M139">
            <v>48375118</v>
          </cell>
        </row>
        <row r="140">
          <cell r="L140">
            <v>48102624</v>
          </cell>
          <cell r="M140">
            <v>48102624</v>
          </cell>
        </row>
        <row r="141">
          <cell r="L141">
            <v>48367558</v>
          </cell>
          <cell r="M141">
            <v>48367558</v>
          </cell>
        </row>
        <row r="142">
          <cell r="L142">
            <v>48317595</v>
          </cell>
          <cell r="M142">
            <v>48317595</v>
          </cell>
        </row>
        <row r="143">
          <cell r="L143">
            <v>48369550</v>
          </cell>
          <cell r="M143">
            <v>48369550</v>
          </cell>
        </row>
        <row r="144">
          <cell r="L144">
            <v>48368599</v>
          </cell>
          <cell r="M144">
            <v>48368599</v>
          </cell>
        </row>
        <row r="145">
          <cell r="L145">
            <v>48284579</v>
          </cell>
          <cell r="M145">
            <v>48284579</v>
          </cell>
        </row>
        <row r="146">
          <cell r="L146">
            <v>48367080</v>
          </cell>
          <cell r="M146">
            <v>48367080</v>
          </cell>
        </row>
        <row r="147">
          <cell r="L147">
            <v>48095618</v>
          </cell>
          <cell r="M147">
            <v>48095618</v>
          </cell>
        </row>
        <row r="148">
          <cell r="L148">
            <v>48072302</v>
          </cell>
          <cell r="M148">
            <v>48072302</v>
          </cell>
        </row>
        <row r="149">
          <cell r="L149">
            <v>48369071</v>
          </cell>
          <cell r="M149">
            <v>48369071</v>
          </cell>
        </row>
        <row r="150">
          <cell r="L150">
            <v>48054807</v>
          </cell>
          <cell r="M150">
            <v>48054807</v>
          </cell>
        </row>
        <row r="151">
          <cell r="L151">
            <v>48367602</v>
          </cell>
          <cell r="M151">
            <v>48367602</v>
          </cell>
        </row>
        <row r="152">
          <cell r="L152">
            <v>48345639</v>
          </cell>
          <cell r="M152">
            <v>48345639</v>
          </cell>
        </row>
        <row r="153">
          <cell r="L153">
            <v>48066279</v>
          </cell>
          <cell r="M153">
            <v>48066279</v>
          </cell>
        </row>
        <row r="154">
          <cell r="L154">
            <v>48320275</v>
          </cell>
          <cell r="M154">
            <v>48320275</v>
          </cell>
        </row>
        <row r="155">
          <cell r="L155">
            <v>48369798</v>
          </cell>
          <cell r="M155">
            <v>48369798</v>
          </cell>
        </row>
        <row r="156">
          <cell r="L156">
            <v>48073378</v>
          </cell>
          <cell r="M156">
            <v>48073378</v>
          </cell>
        </row>
        <row r="157">
          <cell r="L157">
            <v>48075313</v>
          </cell>
          <cell r="M157">
            <v>48075313</v>
          </cell>
        </row>
        <row r="158">
          <cell r="L158">
            <v>48083376</v>
          </cell>
          <cell r="M158">
            <v>48083376</v>
          </cell>
        </row>
        <row r="159">
          <cell r="L159">
            <v>48050007</v>
          </cell>
          <cell r="M159">
            <v>48050007</v>
          </cell>
        </row>
        <row r="160">
          <cell r="L160">
            <v>48110861</v>
          </cell>
          <cell r="M160">
            <v>48110861</v>
          </cell>
        </row>
        <row r="161">
          <cell r="L161">
            <v>48375366</v>
          </cell>
          <cell r="M161">
            <v>48375366</v>
          </cell>
        </row>
        <row r="162">
          <cell r="L162">
            <v>48368271</v>
          </cell>
          <cell r="M162">
            <v>48368271</v>
          </cell>
        </row>
        <row r="163">
          <cell r="L163">
            <v>48347072</v>
          </cell>
          <cell r="M163">
            <v>48347072</v>
          </cell>
        </row>
        <row r="164">
          <cell r="L164">
            <v>48068374</v>
          </cell>
          <cell r="M164">
            <v>48068374</v>
          </cell>
        </row>
        <row r="165">
          <cell r="L165">
            <v>48312363</v>
          </cell>
          <cell r="M165">
            <v>48312363</v>
          </cell>
        </row>
        <row r="166">
          <cell r="L166">
            <v>48326019</v>
          </cell>
          <cell r="M166">
            <v>48326019</v>
          </cell>
        </row>
        <row r="167">
          <cell r="L167">
            <v>48317819</v>
          </cell>
          <cell r="M167">
            <v>48317819</v>
          </cell>
        </row>
        <row r="168">
          <cell r="L168">
            <v>48050829</v>
          </cell>
          <cell r="M168">
            <v>48050829</v>
          </cell>
        </row>
        <row r="169">
          <cell r="L169">
            <v>48319324</v>
          </cell>
          <cell r="M169">
            <v>48319324</v>
          </cell>
        </row>
        <row r="170">
          <cell r="L170">
            <v>48368259</v>
          </cell>
          <cell r="M170">
            <v>48368259</v>
          </cell>
        </row>
        <row r="171">
          <cell r="L171">
            <v>48041116</v>
          </cell>
          <cell r="M171">
            <v>48041116</v>
          </cell>
        </row>
        <row r="172">
          <cell r="L172">
            <v>48049824</v>
          </cell>
          <cell r="M172">
            <v>48049824</v>
          </cell>
        </row>
        <row r="173">
          <cell r="L173">
            <v>48107006</v>
          </cell>
          <cell r="M173">
            <v>48107006</v>
          </cell>
        </row>
        <row r="174">
          <cell r="L174">
            <v>48376600</v>
          </cell>
          <cell r="M174">
            <v>48376600</v>
          </cell>
        </row>
        <row r="175">
          <cell r="L175">
            <v>48375866</v>
          </cell>
          <cell r="M175">
            <v>48375866</v>
          </cell>
        </row>
        <row r="176">
          <cell r="L176">
            <v>48368111</v>
          </cell>
          <cell r="M176">
            <v>48368111</v>
          </cell>
        </row>
        <row r="177">
          <cell r="L177">
            <v>48280344</v>
          </cell>
          <cell r="M177">
            <v>48280344</v>
          </cell>
        </row>
        <row r="178">
          <cell r="L178">
            <v>48375363</v>
          </cell>
          <cell r="M178">
            <v>48375363</v>
          </cell>
        </row>
        <row r="179">
          <cell r="L179">
            <v>48375861</v>
          </cell>
          <cell r="M179">
            <v>48375861</v>
          </cell>
        </row>
        <row r="180">
          <cell r="L180">
            <v>48375519</v>
          </cell>
          <cell r="M180">
            <v>48375519</v>
          </cell>
        </row>
        <row r="181">
          <cell r="L181">
            <v>48318085</v>
          </cell>
          <cell r="M181">
            <v>48318085</v>
          </cell>
        </row>
        <row r="182">
          <cell r="L182">
            <v>48065267</v>
          </cell>
          <cell r="M182">
            <v>48065267</v>
          </cell>
        </row>
        <row r="183">
          <cell r="L183">
            <v>48309566</v>
          </cell>
          <cell r="M183">
            <v>48309566</v>
          </cell>
        </row>
        <row r="184">
          <cell r="L184">
            <v>48027604</v>
          </cell>
          <cell r="M184">
            <v>48027604</v>
          </cell>
        </row>
        <row r="185">
          <cell r="L185">
            <v>48068334</v>
          </cell>
          <cell r="M185">
            <v>48068334</v>
          </cell>
        </row>
        <row r="186">
          <cell r="L186">
            <v>48338317</v>
          </cell>
          <cell r="M186">
            <v>48338317</v>
          </cell>
        </row>
        <row r="187">
          <cell r="L187">
            <v>48356869</v>
          </cell>
          <cell r="M187">
            <v>48356869</v>
          </cell>
        </row>
        <row r="188">
          <cell r="L188">
            <v>48283055</v>
          </cell>
          <cell r="M188">
            <v>48283055</v>
          </cell>
        </row>
        <row r="189">
          <cell r="L189">
            <v>48059822</v>
          </cell>
          <cell r="M189">
            <v>48059822</v>
          </cell>
        </row>
        <row r="190">
          <cell r="L190">
            <v>48279845</v>
          </cell>
          <cell r="M190">
            <v>48279845</v>
          </cell>
        </row>
        <row r="191">
          <cell r="L191">
            <v>48027821</v>
          </cell>
          <cell r="M191">
            <v>48027821</v>
          </cell>
        </row>
        <row r="192">
          <cell r="L192">
            <v>48341282</v>
          </cell>
          <cell r="M192">
            <v>48341282</v>
          </cell>
        </row>
        <row r="193">
          <cell r="L193">
            <v>48311035</v>
          </cell>
          <cell r="M193">
            <v>48311035</v>
          </cell>
        </row>
        <row r="194">
          <cell r="L194">
            <v>48045586</v>
          </cell>
          <cell r="M194">
            <v>48045586</v>
          </cell>
        </row>
        <row r="195">
          <cell r="L195">
            <v>48116325</v>
          </cell>
          <cell r="M195">
            <v>48116325</v>
          </cell>
        </row>
        <row r="196">
          <cell r="L196">
            <v>48042120</v>
          </cell>
          <cell r="M196">
            <v>48042120</v>
          </cell>
        </row>
        <row r="197">
          <cell r="L197">
            <v>48309614</v>
          </cell>
          <cell r="M197">
            <v>48309614</v>
          </cell>
        </row>
        <row r="198">
          <cell r="L198">
            <v>48110864</v>
          </cell>
          <cell r="M198">
            <v>48110864</v>
          </cell>
        </row>
        <row r="199">
          <cell r="L199">
            <v>48311119</v>
          </cell>
          <cell r="M199">
            <v>48311119</v>
          </cell>
        </row>
        <row r="200">
          <cell r="L200">
            <v>48311075</v>
          </cell>
          <cell r="M200">
            <v>48311075</v>
          </cell>
        </row>
        <row r="201">
          <cell r="L201">
            <v>48357363</v>
          </cell>
          <cell r="M201">
            <v>48357363</v>
          </cell>
        </row>
        <row r="202">
          <cell r="L202">
            <v>48112356</v>
          </cell>
          <cell r="M202">
            <v>48112356</v>
          </cell>
        </row>
        <row r="203">
          <cell r="L203">
            <v>48094874</v>
          </cell>
          <cell r="M203">
            <v>48094874</v>
          </cell>
        </row>
        <row r="204">
          <cell r="L204">
            <v>48074326</v>
          </cell>
          <cell r="M204">
            <v>48074326</v>
          </cell>
        </row>
        <row r="205">
          <cell r="L205">
            <v>48368098</v>
          </cell>
          <cell r="M205">
            <v>48368098</v>
          </cell>
        </row>
        <row r="206">
          <cell r="L206">
            <v>48368822</v>
          </cell>
          <cell r="M206">
            <v>48368822</v>
          </cell>
        </row>
        <row r="207">
          <cell r="L207">
            <v>48043348</v>
          </cell>
          <cell r="M207">
            <v>48043348</v>
          </cell>
        </row>
        <row r="208">
          <cell r="L208">
            <v>48070278</v>
          </cell>
          <cell r="M208">
            <v>48070278</v>
          </cell>
        </row>
        <row r="209">
          <cell r="L209">
            <v>48368526</v>
          </cell>
          <cell r="M209">
            <v>48368526</v>
          </cell>
        </row>
        <row r="210">
          <cell r="L210">
            <v>48282867</v>
          </cell>
          <cell r="M210">
            <v>48282867</v>
          </cell>
        </row>
        <row r="211">
          <cell r="L211">
            <v>48376558</v>
          </cell>
          <cell r="M211">
            <v>48376558</v>
          </cell>
        </row>
        <row r="212">
          <cell r="L212">
            <v>48368888</v>
          </cell>
          <cell r="M212">
            <v>48368888</v>
          </cell>
        </row>
        <row r="213">
          <cell r="L213">
            <v>48056891</v>
          </cell>
          <cell r="M213">
            <v>48056891</v>
          </cell>
        </row>
        <row r="214">
          <cell r="L214">
            <v>48074325</v>
          </cell>
          <cell r="M214">
            <v>48074325</v>
          </cell>
        </row>
        <row r="215">
          <cell r="L215">
            <v>48312051</v>
          </cell>
          <cell r="M215">
            <v>48312051</v>
          </cell>
        </row>
        <row r="216">
          <cell r="L216">
            <v>48345853</v>
          </cell>
          <cell r="M216">
            <v>48345853</v>
          </cell>
        </row>
        <row r="217">
          <cell r="L217">
            <v>48062605</v>
          </cell>
          <cell r="M217">
            <v>48062605</v>
          </cell>
        </row>
        <row r="218">
          <cell r="L218">
            <v>48041520</v>
          </cell>
          <cell r="M218">
            <v>48041520</v>
          </cell>
        </row>
        <row r="219">
          <cell r="L219">
            <v>48048821</v>
          </cell>
          <cell r="M219">
            <v>48048821</v>
          </cell>
        </row>
        <row r="220">
          <cell r="L220">
            <v>48321545</v>
          </cell>
          <cell r="M220">
            <v>48321545</v>
          </cell>
        </row>
        <row r="221">
          <cell r="L221">
            <v>48367888</v>
          </cell>
          <cell r="M221">
            <v>48367888</v>
          </cell>
        </row>
        <row r="222">
          <cell r="L222">
            <v>48076894</v>
          </cell>
          <cell r="M222">
            <v>48076894</v>
          </cell>
        </row>
        <row r="223">
          <cell r="L223">
            <v>48264296</v>
          </cell>
          <cell r="M223">
            <v>48264296</v>
          </cell>
        </row>
        <row r="224">
          <cell r="L224">
            <v>48344016</v>
          </cell>
          <cell r="M224">
            <v>48344016</v>
          </cell>
        </row>
        <row r="225">
          <cell r="L225">
            <v>48265350</v>
          </cell>
          <cell r="M225">
            <v>48265350</v>
          </cell>
        </row>
        <row r="226">
          <cell r="L226">
            <v>48280279</v>
          </cell>
          <cell r="M226">
            <v>48280279</v>
          </cell>
        </row>
        <row r="227">
          <cell r="L227">
            <v>48345018</v>
          </cell>
          <cell r="M227">
            <v>48345018</v>
          </cell>
        </row>
        <row r="228">
          <cell r="L228">
            <v>48289830</v>
          </cell>
          <cell r="M228">
            <v>48289830</v>
          </cell>
        </row>
        <row r="229">
          <cell r="L229">
            <v>48065632</v>
          </cell>
          <cell r="M229">
            <v>48065632</v>
          </cell>
        </row>
        <row r="230">
          <cell r="L230">
            <v>48367838</v>
          </cell>
          <cell r="M230">
            <v>48367838</v>
          </cell>
        </row>
        <row r="231">
          <cell r="L231">
            <v>48368002</v>
          </cell>
          <cell r="M231">
            <v>48368002</v>
          </cell>
        </row>
        <row r="232">
          <cell r="L232">
            <v>48300349</v>
          </cell>
          <cell r="M232">
            <v>48300349</v>
          </cell>
        </row>
        <row r="233">
          <cell r="L233">
            <v>48369530</v>
          </cell>
          <cell r="M233">
            <v>48369530</v>
          </cell>
        </row>
        <row r="234">
          <cell r="L234">
            <v>48376547</v>
          </cell>
          <cell r="M234">
            <v>48376547</v>
          </cell>
        </row>
        <row r="235">
          <cell r="L235">
            <v>48098623</v>
          </cell>
          <cell r="M235">
            <v>48098623</v>
          </cell>
        </row>
        <row r="236">
          <cell r="L236">
            <v>48285553</v>
          </cell>
          <cell r="M236">
            <v>48285553</v>
          </cell>
        </row>
        <row r="237">
          <cell r="L237">
            <v>48095875</v>
          </cell>
          <cell r="M237">
            <v>48095875</v>
          </cell>
        </row>
        <row r="238">
          <cell r="L238">
            <v>48118305</v>
          </cell>
          <cell r="M238">
            <v>48118305</v>
          </cell>
        </row>
        <row r="239">
          <cell r="L239">
            <v>48289854</v>
          </cell>
          <cell r="M239">
            <v>48289854</v>
          </cell>
        </row>
        <row r="240">
          <cell r="L240">
            <v>48076003</v>
          </cell>
          <cell r="M240">
            <v>48076003</v>
          </cell>
        </row>
        <row r="241">
          <cell r="L241">
            <v>48375264</v>
          </cell>
          <cell r="M241">
            <v>48375264</v>
          </cell>
        </row>
        <row r="242">
          <cell r="L242">
            <v>48075799</v>
          </cell>
          <cell r="M242">
            <v>48075799</v>
          </cell>
        </row>
        <row r="243">
          <cell r="L243">
            <v>48311521</v>
          </cell>
          <cell r="M243">
            <v>48311521</v>
          </cell>
        </row>
        <row r="244">
          <cell r="L244">
            <v>48078001</v>
          </cell>
          <cell r="M244">
            <v>48078001</v>
          </cell>
        </row>
        <row r="245">
          <cell r="L245">
            <v>48066586</v>
          </cell>
          <cell r="M245">
            <v>48066586</v>
          </cell>
        </row>
        <row r="246">
          <cell r="L246">
            <v>48280023</v>
          </cell>
          <cell r="M246">
            <v>48280023</v>
          </cell>
        </row>
        <row r="247">
          <cell r="L247">
            <v>48319523</v>
          </cell>
          <cell r="M247">
            <v>48319523</v>
          </cell>
        </row>
        <row r="248">
          <cell r="L248">
            <v>48367631</v>
          </cell>
          <cell r="M248">
            <v>48367631</v>
          </cell>
        </row>
        <row r="249">
          <cell r="L249">
            <v>48319625</v>
          </cell>
          <cell r="M249">
            <v>48319625</v>
          </cell>
        </row>
        <row r="250">
          <cell r="L250">
            <v>48066110</v>
          </cell>
          <cell r="M250">
            <v>48066110</v>
          </cell>
        </row>
        <row r="251">
          <cell r="L251">
            <v>48345636</v>
          </cell>
          <cell r="M251">
            <v>48345636</v>
          </cell>
        </row>
        <row r="252">
          <cell r="L252">
            <v>48319032</v>
          </cell>
          <cell r="M252">
            <v>48319032</v>
          </cell>
        </row>
        <row r="253">
          <cell r="L253">
            <v>48368050</v>
          </cell>
          <cell r="M253">
            <v>48368050</v>
          </cell>
        </row>
        <row r="254">
          <cell r="L254">
            <v>48328355</v>
          </cell>
          <cell r="M254">
            <v>48328355</v>
          </cell>
        </row>
        <row r="255">
          <cell r="L255">
            <v>48036828</v>
          </cell>
          <cell r="M255">
            <v>48036828</v>
          </cell>
        </row>
        <row r="256">
          <cell r="L256">
            <v>48337810</v>
          </cell>
          <cell r="M256">
            <v>48337810</v>
          </cell>
        </row>
        <row r="257">
          <cell r="L257">
            <v>48310318</v>
          </cell>
          <cell r="M257">
            <v>48310318</v>
          </cell>
        </row>
        <row r="258">
          <cell r="L258">
            <v>48369046</v>
          </cell>
          <cell r="M258">
            <v>48369046</v>
          </cell>
        </row>
        <row r="259">
          <cell r="L259">
            <v>48279843</v>
          </cell>
          <cell r="M259">
            <v>48279843</v>
          </cell>
        </row>
        <row r="260">
          <cell r="L260">
            <v>48080117</v>
          </cell>
          <cell r="M260">
            <v>48080117</v>
          </cell>
        </row>
        <row r="261">
          <cell r="L261">
            <v>48311854</v>
          </cell>
          <cell r="M261">
            <v>48311854</v>
          </cell>
        </row>
        <row r="262">
          <cell r="L262">
            <v>48073790</v>
          </cell>
          <cell r="M262">
            <v>48073790</v>
          </cell>
        </row>
        <row r="263">
          <cell r="L263">
            <v>48312382</v>
          </cell>
          <cell r="M263">
            <v>48312382</v>
          </cell>
        </row>
        <row r="264">
          <cell r="L264">
            <v>48375092</v>
          </cell>
          <cell r="M264">
            <v>48375092</v>
          </cell>
        </row>
        <row r="265">
          <cell r="L265">
            <v>48118093</v>
          </cell>
          <cell r="M265">
            <v>48118093</v>
          </cell>
        </row>
        <row r="266">
          <cell r="L266">
            <v>48036828</v>
          </cell>
          <cell r="M266">
            <v>48036828</v>
          </cell>
        </row>
        <row r="267">
          <cell r="L267">
            <v>48095306</v>
          </cell>
          <cell r="M267" t="str">
            <v>51783790-48095306</v>
          </cell>
        </row>
        <row r="268">
          <cell r="L268">
            <v>48367880</v>
          </cell>
          <cell r="M268">
            <v>48367880</v>
          </cell>
        </row>
        <row r="269">
          <cell r="L269">
            <v>48346033</v>
          </cell>
          <cell r="M269">
            <v>48346033</v>
          </cell>
        </row>
        <row r="270">
          <cell r="L270">
            <v>48368071</v>
          </cell>
          <cell r="M270">
            <v>48368071</v>
          </cell>
        </row>
        <row r="271">
          <cell r="L271">
            <v>48311854</v>
          </cell>
          <cell r="M271">
            <v>48311854</v>
          </cell>
        </row>
        <row r="272">
          <cell r="L272">
            <v>48328355</v>
          </cell>
          <cell r="M272">
            <v>48328355</v>
          </cell>
        </row>
        <row r="273">
          <cell r="L273">
            <v>48075313</v>
          </cell>
          <cell r="M273">
            <v>48075313</v>
          </cell>
        </row>
        <row r="274">
          <cell r="L274">
            <v>48037325</v>
          </cell>
          <cell r="M274">
            <v>48037325</v>
          </cell>
        </row>
        <row r="275">
          <cell r="L275">
            <v>48280264</v>
          </cell>
          <cell r="M275">
            <v>48280264</v>
          </cell>
        </row>
        <row r="276">
          <cell r="L276">
            <v>48300349</v>
          </cell>
          <cell r="M276">
            <v>48300349</v>
          </cell>
        </row>
        <row r="277">
          <cell r="L277">
            <v>48054807</v>
          </cell>
          <cell r="M277">
            <v>48054807</v>
          </cell>
        </row>
        <row r="278">
          <cell r="L278">
            <v>91103820</v>
          </cell>
          <cell r="M278">
            <v>91103820</v>
          </cell>
        </row>
        <row r="279">
          <cell r="L279">
            <v>91285006</v>
          </cell>
          <cell r="M279">
            <v>91285006</v>
          </cell>
        </row>
        <row r="280">
          <cell r="L280">
            <v>48368271</v>
          </cell>
          <cell r="M280">
            <v>48368271</v>
          </cell>
        </row>
        <row r="281">
          <cell r="L281">
            <v>48073351</v>
          </cell>
          <cell r="M281">
            <v>48073351</v>
          </cell>
        </row>
        <row r="282">
          <cell r="L282">
            <v>51617082</v>
          </cell>
          <cell r="M282">
            <v>51617082</v>
          </cell>
        </row>
        <row r="283">
          <cell r="L283">
            <v>48367631</v>
          </cell>
          <cell r="M283">
            <v>48367631</v>
          </cell>
        </row>
        <row r="284">
          <cell r="L284">
            <v>48376547</v>
          </cell>
          <cell r="M284">
            <v>48376547</v>
          </cell>
        </row>
        <row r="285">
          <cell r="L285">
            <v>48375264</v>
          </cell>
          <cell r="M285">
            <v>48375264</v>
          </cell>
        </row>
        <row r="286">
          <cell r="L286">
            <v>48060611</v>
          </cell>
          <cell r="M286">
            <v>48060611</v>
          </cell>
        </row>
        <row r="287">
          <cell r="L287">
            <v>48356869</v>
          </cell>
          <cell r="M287">
            <v>48356869</v>
          </cell>
        </row>
        <row r="288">
          <cell r="L288">
            <v>52368047</v>
          </cell>
          <cell r="M288">
            <v>52368047</v>
          </cell>
        </row>
        <row r="289">
          <cell r="L289">
            <v>48067031</v>
          </cell>
          <cell r="M289">
            <v>48067031</v>
          </cell>
        </row>
        <row r="290">
          <cell r="L290">
            <v>48073378</v>
          </cell>
          <cell r="M290">
            <v>48073378</v>
          </cell>
        </row>
        <row r="291">
          <cell r="L291">
            <v>48319523</v>
          </cell>
          <cell r="M291">
            <v>48319523</v>
          </cell>
        </row>
        <row r="292">
          <cell r="L292">
            <v>52299026</v>
          </cell>
          <cell r="M292">
            <v>52299026</v>
          </cell>
        </row>
        <row r="293">
          <cell r="L293">
            <v>91519558</v>
          </cell>
          <cell r="M293">
            <v>91519558</v>
          </cell>
        </row>
        <row r="294">
          <cell r="L294">
            <v>48075799</v>
          </cell>
          <cell r="M294">
            <v>48075799</v>
          </cell>
        </row>
        <row r="295">
          <cell r="L295">
            <v>48345639</v>
          </cell>
          <cell r="M295">
            <v>48345639</v>
          </cell>
        </row>
        <row r="296">
          <cell r="L296">
            <v>48320275</v>
          </cell>
          <cell r="M296">
            <v>48320275</v>
          </cell>
        </row>
        <row r="297">
          <cell r="L297">
            <v>52062883</v>
          </cell>
          <cell r="M297">
            <v>52062883</v>
          </cell>
        </row>
        <row r="298">
          <cell r="L298">
            <v>48066279</v>
          </cell>
          <cell r="M298">
            <v>48066279</v>
          </cell>
        </row>
        <row r="299">
          <cell r="L299">
            <v>48368002</v>
          </cell>
          <cell r="M299">
            <v>48368002</v>
          </cell>
        </row>
        <row r="300">
          <cell r="L300">
            <v>48311035</v>
          </cell>
          <cell r="M300">
            <v>48311035</v>
          </cell>
        </row>
        <row r="301">
          <cell r="L301">
            <v>48068374</v>
          </cell>
          <cell r="M301">
            <v>48068374</v>
          </cell>
        </row>
        <row r="302">
          <cell r="L302">
            <v>51610841</v>
          </cell>
          <cell r="M302">
            <v>51610841</v>
          </cell>
        </row>
        <row r="303">
          <cell r="L303">
            <v>52543074</v>
          </cell>
          <cell r="M303">
            <v>52543074</v>
          </cell>
        </row>
        <row r="304">
          <cell r="L304">
            <v>52256284</v>
          </cell>
          <cell r="M304">
            <v>52256284</v>
          </cell>
        </row>
        <row r="305">
          <cell r="L305">
            <v>51587375</v>
          </cell>
          <cell r="M305">
            <v>51587375</v>
          </cell>
        </row>
        <row r="306">
          <cell r="L306">
            <v>52277810</v>
          </cell>
          <cell r="M306">
            <v>52277810</v>
          </cell>
        </row>
        <row r="307">
          <cell r="L307">
            <v>52257295</v>
          </cell>
          <cell r="M307">
            <v>52257295</v>
          </cell>
        </row>
        <row r="308">
          <cell r="L308">
            <v>48369550</v>
          </cell>
          <cell r="M308">
            <v>48369550</v>
          </cell>
        </row>
        <row r="309">
          <cell r="L309">
            <v>48118305</v>
          </cell>
          <cell r="M309">
            <v>48118305</v>
          </cell>
        </row>
        <row r="310">
          <cell r="L310">
            <v>52370527</v>
          </cell>
          <cell r="M310">
            <v>52370527</v>
          </cell>
        </row>
        <row r="311">
          <cell r="L311">
            <v>52795583</v>
          </cell>
          <cell r="M311">
            <v>52795583</v>
          </cell>
        </row>
        <row r="312">
          <cell r="L312">
            <v>52271330</v>
          </cell>
          <cell r="M312">
            <v>52271330</v>
          </cell>
        </row>
        <row r="313">
          <cell r="L313">
            <v>52353637</v>
          </cell>
          <cell r="M313">
            <v>52353637</v>
          </cell>
        </row>
        <row r="314">
          <cell r="L314">
            <v>91563769</v>
          </cell>
          <cell r="M314">
            <v>91563769</v>
          </cell>
        </row>
        <row r="315">
          <cell r="L315">
            <v>52370590</v>
          </cell>
          <cell r="M315">
            <v>52370590</v>
          </cell>
        </row>
        <row r="316">
          <cell r="L316">
            <v>48095875</v>
          </cell>
          <cell r="M316">
            <v>48095875</v>
          </cell>
        </row>
        <row r="317">
          <cell r="L317">
            <v>52307883</v>
          </cell>
          <cell r="M317">
            <v>52307883</v>
          </cell>
        </row>
        <row r="318">
          <cell r="L318">
            <v>51812321</v>
          </cell>
          <cell r="M318" t="str">
            <v>52795260-51812321</v>
          </cell>
        </row>
        <row r="319">
          <cell r="L319">
            <v>52315376</v>
          </cell>
          <cell r="M319">
            <v>52315376</v>
          </cell>
        </row>
        <row r="320">
          <cell r="L320">
            <v>48367558</v>
          </cell>
          <cell r="M320">
            <v>48367558</v>
          </cell>
        </row>
        <row r="321">
          <cell r="L321">
            <v>51543593</v>
          </cell>
          <cell r="M321">
            <v>51543593</v>
          </cell>
        </row>
        <row r="322">
          <cell r="L322">
            <v>52082038</v>
          </cell>
          <cell r="M322">
            <v>52082038</v>
          </cell>
        </row>
        <row r="323">
          <cell r="L323">
            <v>48345018</v>
          </cell>
          <cell r="M323">
            <v>48345018</v>
          </cell>
        </row>
        <row r="324">
          <cell r="L324">
            <v>52304553</v>
          </cell>
          <cell r="M324">
            <v>52304553</v>
          </cell>
        </row>
        <row r="325">
          <cell r="L325">
            <v>48042120</v>
          </cell>
          <cell r="M325">
            <v>48042120</v>
          </cell>
        </row>
        <row r="326">
          <cell r="L326">
            <v>48279843</v>
          </cell>
          <cell r="M326">
            <v>48279843</v>
          </cell>
        </row>
        <row r="327">
          <cell r="L327">
            <v>48369046</v>
          </cell>
          <cell r="M327">
            <v>48369046</v>
          </cell>
        </row>
        <row r="328">
          <cell r="L328">
            <v>52552293</v>
          </cell>
          <cell r="M328">
            <v>52552293</v>
          </cell>
        </row>
        <row r="329">
          <cell r="L329">
            <v>48311521</v>
          </cell>
          <cell r="M329">
            <v>48311521</v>
          </cell>
        </row>
        <row r="330">
          <cell r="L330">
            <v>52512027</v>
          </cell>
          <cell r="M330">
            <v>52512027</v>
          </cell>
        </row>
        <row r="331">
          <cell r="L331">
            <v>52330308</v>
          </cell>
          <cell r="M331">
            <v>52330308</v>
          </cell>
        </row>
        <row r="332">
          <cell r="L332">
            <v>48068334</v>
          </cell>
          <cell r="M332">
            <v>48068334</v>
          </cell>
        </row>
        <row r="333">
          <cell r="L333">
            <v>52624847</v>
          </cell>
          <cell r="M333">
            <v>52624847</v>
          </cell>
        </row>
        <row r="334">
          <cell r="L334">
            <v>52554637</v>
          </cell>
          <cell r="M334">
            <v>52554637</v>
          </cell>
        </row>
        <row r="335">
          <cell r="L335">
            <v>51769312</v>
          </cell>
          <cell r="M335">
            <v>51769312</v>
          </cell>
        </row>
        <row r="336">
          <cell r="L336">
            <v>91273547</v>
          </cell>
          <cell r="M336">
            <v>91273547</v>
          </cell>
        </row>
        <row r="337">
          <cell r="L337">
            <v>51563827</v>
          </cell>
          <cell r="M337">
            <v>51563827</v>
          </cell>
        </row>
        <row r="338">
          <cell r="L338">
            <v>48110864</v>
          </cell>
          <cell r="M338">
            <v>48110864</v>
          </cell>
        </row>
        <row r="339">
          <cell r="L339">
            <v>51825058</v>
          </cell>
          <cell r="M339" t="str">
            <v>51825085-51825058</v>
          </cell>
        </row>
        <row r="340">
          <cell r="L340">
            <v>52381123</v>
          </cell>
          <cell r="M340">
            <v>52381123</v>
          </cell>
        </row>
        <row r="341">
          <cell r="L341">
            <v>52263616</v>
          </cell>
          <cell r="M341">
            <v>52263616</v>
          </cell>
        </row>
        <row r="342">
          <cell r="L342">
            <v>52031125</v>
          </cell>
          <cell r="M342">
            <v>52031125</v>
          </cell>
        </row>
        <row r="343">
          <cell r="L343">
            <v>51540350</v>
          </cell>
          <cell r="M343">
            <v>51540350</v>
          </cell>
        </row>
        <row r="344">
          <cell r="L344">
            <v>52360855</v>
          </cell>
          <cell r="M344">
            <v>52360855</v>
          </cell>
        </row>
        <row r="345">
          <cell r="L345">
            <v>51638621</v>
          </cell>
          <cell r="M345">
            <v>51638621</v>
          </cell>
        </row>
        <row r="346">
          <cell r="L346">
            <v>52312355</v>
          </cell>
          <cell r="M346">
            <v>52312355</v>
          </cell>
        </row>
        <row r="347">
          <cell r="L347">
            <v>48285553</v>
          </cell>
          <cell r="M347">
            <v>48285553</v>
          </cell>
        </row>
        <row r="348">
          <cell r="L348">
            <v>52025329</v>
          </cell>
          <cell r="M348">
            <v>52025329</v>
          </cell>
        </row>
        <row r="349">
          <cell r="L349">
            <v>48375366</v>
          </cell>
          <cell r="M349">
            <v>48375366</v>
          </cell>
        </row>
        <row r="350">
          <cell r="L350">
            <v>52373838</v>
          </cell>
          <cell r="M350">
            <v>52373838</v>
          </cell>
        </row>
        <row r="351">
          <cell r="L351">
            <v>91035521</v>
          </cell>
          <cell r="M351">
            <v>91035521</v>
          </cell>
        </row>
        <row r="352">
          <cell r="L352">
            <v>52551619</v>
          </cell>
          <cell r="M352">
            <v>52551619</v>
          </cell>
        </row>
        <row r="353">
          <cell r="L353">
            <v>48375092</v>
          </cell>
          <cell r="M353">
            <v>48375092</v>
          </cell>
        </row>
        <row r="354">
          <cell r="L354">
            <v>48360580</v>
          </cell>
          <cell r="M354">
            <v>48360580</v>
          </cell>
        </row>
        <row r="355">
          <cell r="L355">
            <v>48110861</v>
          </cell>
          <cell r="M355">
            <v>48110861</v>
          </cell>
        </row>
        <row r="356">
          <cell r="L356">
            <v>52586853</v>
          </cell>
          <cell r="M356">
            <v>52586853</v>
          </cell>
        </row>
        <row r="357">
          <cell r="L357">
            <v>48027604</v>
          </cell>
          <cell r="M357">
            <v>48027604</v>
          </cell>
        </row>
        <row r="358">
          <cell r="L358">
            <v>51564790</v>
          </cell>
          <cell r="M358">
            <v>51564790</v>
          </cell>
        </row>
        <row r="359">
          <cell r="L359">
            <v>52378890</v>
          </cell>
          <cell r="M359">
            <v>52378890</v>
          </cell>
        </row>
        <row r="360">
          <cell r="L360">
            <v>48375519</v>
          </cell>
          <cell r="M360">
            <v>48375519</v>
          </cell>
        </row>
        <row r="361">
          <cell r="L361">
            <v>48065267</v>
          </cell>
          <cell r="M361">
            <v>48065267</v>
          </cell>
        </row>
        <row r="362">
          <cell r="L362">
            <v>48319324</v>
          </cell>
          <cell r="M362">
            <v>48319324</v>
          </cell>
        </row>
        <row r="363">
          <cell r="L363">
            <v>52308879</v>
          </cell>
          <cell r="M363">
            <v>52308879</v>
          </cell>
        </row>
        <row r="364">
          <cell r="L364">
            <v>48094874</v>
          </cell>
          <cell r="M364">
            <v>48094874</v>
          </cell>
        </row>
        <row r="365">
          <cell r="L365">
            <v>52515285</v>
          </cell>
          <cell r="M365">
            <v>52515285</v>
          </cell>
        </row>
        <row r="366">
          <cell r="L366">
            <v>48375861</v>
          </cell>
          <cell r="M366">
            <v>48375861</v>
          </cell>
        </row>
        <row r="367">
          <cell r="L367">
            <v>48357363</v>
          </cell>
          <cell r="M367">
            <v>48357363</v>
          </cell>
        </row>
        <row r="368">
          <cell r="L368">
            <v>48280344</v>
          </cell>
          <cell r="M368">
            <v>48280344</v>
          </cell>
        </row>
        <row r="369">
          <cell r="L369">
            <v>48311119</v>
          </cell>
          <cell r="M369">
            <v>48311119</v>
          </cell>
        </row>
        <row r="370">
          <cell r="L370">
            <v>51610817</v>
          </cell>
          <cell r="M370">
            <v>51610817</v>
          </cell>
        </row>
        <row r="371">
          <cell r="L371">
            <v>91052303</v>
          </cell>
          <cell r="M371">
            <v>91052303</v>
          </cell>
        </row>
        <row r="372">
          <cell r="L372">
            <v>48375363</v>
          </cell>
          <cell r="M372">
            <v>48375363</v>
          </cell>
        </row>
        <row r="373">
          <cell r="L373">
            <v>48072890</v>
          </cell>
          <cell r="M373" t="str">
            <v>91585526-48072890</v>
          </cell>
        </row>
        <row r="374">
          <cell r="L374">
            <v>51774587</v>
          </cell>
          <cell r="M374">
            <v>51774587</v>
          </cell>
        </row>
        <row r="375">
          <cell r="L375">
            <v>48050829</v>
          </cell>
          <cell r="M375">
            <v>48050829</v>
          </cell>
        </row>
        <row r="376">
          <cell r="L376">
            <v>52770551</v>
          </cell>
          <cell r="M376">
            <v>52770551</v>
          </cell>
        </row>
        <row r="377">
          <cell r="L377">
            <v>51835513</v>
          </cell>
          <cell r="M377">
            <v>51835513</v>
          </cell>
        </row>
        <row r="378">
          <cell r="L378">
            <v>52606299</v>
          </cell>
          <cell r="M378">
            <v>52606299</v>
          </cell>
        </row>
        <row r="379">
          <cell r="L379">
            <v>52604513</v>
          </cell>
          <cell r="M379">
            <v>52604513</v>
          </cell>
        </row>
        <row r="380">
          <cell r="L380">
            <v>51838052</v>
          </cell>
          <cell r="M380">
            <v>51838052</v>
          </cell>
        </row>
        <row r="381">
          <cell r="L381">
            <v>52068569</v>
          </cell>
          <cell r="M381">
            <v>52068569</v>
          </cell>
        </row>
        <row r="382">
          <cell r="L382">
            <v>52005045</v>
          </cell>
          <cell r="M382">
            <v>52005045</v>
          </cell>
        </row>
        <row r="383">
          <cell r="L383">
            <v>48309566</v>
          </cell>
          <cell r="M383">
            <v>48309566</v>
          </cell>
        </row>
        <row r="384">
          <cell r="L384">
            <v>51803616</v>
          </cell>
          <cell r="M384">
            <v>51803616</v>
          </cell>
        </row>
        <row r="385">
          <cell r="L385">
            <v>51004799</v>
          </cell>
          <cell r="M385">
            <v>51004799</v>
          </cell>
        </row>
        <row r="386">
          <cell r="L386">
            <v>91599803</v>
          </cell>
          <cell r="M386">
            <v>91599803</v>
          </cell>
        </row>
        <row r="387">
          <cell r="L387">
            <v>48368259</v>
          </cell>
          <cell r="M387">
            <v>48368259</v>
          </cell>
        </row>
        <row r="388">
          <cell r="L388">
            <v>51593301</v>
          </cell>
          <cell r="M388">
            <v>51593301</v>
          </cell>
        </row>
        <row r="389">
          <cell r="L389">
            <v>52553836</v>
          </cell>
          <cell r="M389">
            <v>52553836</v>
          </cell>
        </row>
        <row r="390">
          <cell r="L390">
            <v>48284579</v>
          </cell>
          <cell r="M390">
            <v>48284579</v>
          </cell>
        </row>
        <row r="391">
          <cell r="L391">
            <v>48319569</v>
          </cell>
          <cell r="M391">
            <v>48319569</v>
          </cell>
        </row>
        <row r="392">
          <cell r="L392">
            <v>51610288</v>
          </cell>
          <cell r="M392">
            <v>51610288</v>
          </cell>
        </row>
        <row r="393">
          <cell r="L393">
            <v>91045370</v>
          </cell>
          <cell r="M393">
            <v>91045370</v>
          </cell>
        </row>
        <row r="394">
          <cell r="L394">
            <v>48318085</v>
          </cell>
          <cell r="M394">
            <v>48318085</v>
          </cell>
        </row>
        <row r="395">
          <cell r="L395">
            <v>52370039</v>
          </cell>
          <cell r="M395">
            <v>52370039</v>
          </cell>
        </row>
        <row r="396">
          <cell r="L396">
            <v>48375769</v>
          </cell>
          <cell r="M396">
            <v>48375769</v>
          </cell>
        </row>
        <row r="397">
          <cell r="L397">
            <v>48284339</v>
          </cell>
          <cell r="M397">
            <v>48284339</v>
          </cell>
        </row>
        <row r="398">
          <cell r="L398">
            <v>48074326</v>
          </cell>
          <cell r="M398">
            <v>48074326</v>
          </cell>
        </row>
        <row r="399">
          <cell r="L399">
            <v>48368822</v>
          </cell>
          <cell r="M399">
            <v>48368822</v>
          </cell>
        </row>
        <row r="400">
          <cell r="L400">
            <v>48112356</v>
          </cell>
          <cell r="M400">
            <v>48112356</v>
          </cell>
        </row>
        <row r="401">
          <cell r="L401">
            <v>48289830</v>
          </cell>
          <cell r="M401">
            <v>48289830</v>
          </cell>
        </row>
        <row r="402">
          <cell r="L402">
            <v>91069098</v>
          </cell>
          <cell r="M402">
            <v>91069098</v>
          </cell>
        </row>
        <row r="403">
          <cell r="L403">
            <v>52070348</v>
          </cell>
          <cell r="M403">
            <v>52070348</v>
          </cell>
        </row>
        <row r="404">
          <cell r="L404">
            <v>52373060</v>
          </cell>
          <cell r="M404">
            <v>52373060</v>
          </cell>
        </row>
        <row r="405">
          <cell r="L405">
            <v>48376600</v>
          </cell>
          <cell r="M405">
            <v>48376600</v>
          </cell>
        </row>
        <row r="406">
          <cell r="L406">
            <v>48049824</v>
          </cell>
          <cell r="M406">
            <v>48049824</v>
          </cell>
        </row>
        <row r="407">
          <cell r="L407">
            <v>52109050</v>
          </cell>
          <cell r="M407">
            <v>52109050</v>
          </cell>
        </row>
        <row r="408">
          <cell r="L408">
            <v>52595606</v>
          </cell>
          <cell r="M408">
            <v>52595606</v>
          </cell>
        </row>
        <row r="409">
          <cell r="L409">
            <v>48310051</v>
          </cell>
          <cell r="M409">
            <v>48310051</v>
          </cell>
        </row>
        <row r="410">
          <cell r="L410">
            <v>48310318</v>
          </cell>
          <cell r="M410">
            <v>48310318</v>
          </cell>
        </row>
        <row r="411">
          <cell r="L411">
            <v>51789530</v>
          </cell>
          <cell r="M411">
            <v>51789530</v>
          </cell>
        </row>
        <row r="412">
          <cell r="L412">
            <v>48337810</v>
          </cell>
          <cell r="M412">
            <v>48337810</v>
          </cell>
        </row>
        <row r="413">
          <cell r="L413">
            <v>48358260</v>
          </cell>
          <cell r="M413">
            <v>48358260</v>
          </cell>
        </row>
        <row r="414">
          <cell r="L414">
            <v>48311075</v>
          </cell>
          <cell r="M414">
            <v>48311075</v>
          </cell>
        </row>
        <row r="415">
          <cell r="L415">
            <v>52025275</v>
          </cell>
          <cell r="M415">
            <v>52025275</v>
          </cell>
        </row>
        <row r="416">
          <cell r="L416">
            <v>52279084</v>
          </cell>
          <cell r="M416">
            <v>52279084</v>
          </cell>
        </row>
        <row r="417">
          <cell r="L417">
            <v>52272019</v>
          </cell>
          <cell r="M417">
            <v>52272019</v>
          </cell>
        </row>
        <row r="418">
          <cell r="L418">
            <v>51583817</v>
          </cell>
          <cell r="M418">
            <v>51583817</v>
          </cell>
        </row>
        <row r="419">
          <cell r="L419">
            <v>51574630</v>
          </cell>
          <cell r="M419">
            <v>51574630</v>
          </cell>
        </row>
        <row r="420">
          <cell r="L420">
            <v>52292613</v>
          </cell>
          <cell r="M420">
            <v>52292613</v>
          </cell>
        </row>
        <row r="421">
          <cell r="L421">
            <v>51800601</v>
          </cell>
          <cell r="M421">
            <v>51800601</v>
          </cell>
        </row>
        <row r="422">
          <cell r="L422">
            <v>48375866</v>
          </cell>
          <cell r="M422">
            <v>48375866</v>
          </cell>
        </row>
        <row r="423">
          <cell r="L423">
            <v>48041116</v>
          </cell>
          <cell r="M423">
            <v>48041116</v>
          </cell>
        </row>
        <row r="424">
          <cell r="L424">
            <v>48368888</v>
          </cell>
          <cell r="M424">
            <v>48368888</v>
          </cell>
        </row>
        <row r="425">
          <cell r="L425">
            <v>48025623</v>
          </cell>
          <cell r="M425">
            <v>48025623</v>
          </cell>
        </row>
        <row r="426">
          <cell r="L426">
            <v>51624297</v>
          </cell>
          <cell r="M426">
            <v>51624297</v>
          </cell>
        </row>
        <row r="427">
          <cell r="L427">
            <v>51789317</v>
          </cell>
          <cell r="M427">
            <v>51789317</v>
          </cell>
        </row>
        <row r="428">
          <cell r="L428">
            <v>48376558</v>
          </cell>
          <cell r="M428">
            <v>48376558</v>
          </cell>
        </row>
        <row r="429">
          <cell r="L429">
            <v>51572633</v>
          </cell>
          <cell r="M429">
            <v>51572633</v>
          </cell>
        </row>
        <row r="430">
          <cell r="L430">
            <v>52348368</v>
          </cell>
          <cell r="M430">
            <v>52348368</v>
          </cell>
        </row>
        <row r="431">
          <cell r="L431">
            <v>52579345</v>
          </cell>
          <cell r="M431">
            <v>52579345</v>
          </cell>
        </row>
        <row r="432">
          <cell r="L432">
            <v>52374063</v>
          </cell>
          <cell r="M432">
            <v>52374063</v>
          </cell>
        </row>
        <row r="433">
          <cell r="L433">
            <v>52543781</v>
          </cell>
          <cell r="M433">
            <v>52543781</v>
          </cell>
        </row>
        <row r="434">
          <cell r="L434">
            <v>48107006</v>
          </cell>
          <cell r="M434">
            <v>48107006</v>
          </cell>
        </row>
        <row r="435">
          <cell r="L435">
            <v>52551352</v>
          </cell>
          <cell r="M435">
            <v>52551352</v>
          </cell>
        </row>
        <row r="436">
          <cell r="L436">
            <v>90872124</v>
          </cell>
          <cell r="M436">
            <v>90872124</v>
          </cell>
        </row>
        <row r="437">
          <cell r="L437">
            <v>52352593</v>
          </cell>
          <cell r="M437">
            <v>52352593</v>
          </cell>
        </row>
        <row r="438">
          <cell r="L438">
            <v>52307639</v>
          </cell>
          <cell r="M438">
            <v>52307639</v>
          </cell>
        </row>
        <row r="439">
          <cell r="L439">
            <v>48282867</v>
          </cell>
          <cell r="M439">
            <v>48282867</v>
          </cell>
        </row>
        <row r="440">
          <cell r="L440">
            <v>52111573</v>
          </cell>
          <cell r="M440">
            <v>52111573</v>
          </cell>
        </row>
        <row r="441">
          <cell r="L441">
            <v>48311055</v>
          </cell>
          <cell r="M441">
            <v>48311055</v>
          </cell>
        </row>
        <row r="442">
          <cell r="L442">
            <v>52515374</v>
          </cell>
          <cell r="M442">
            <v>52515374</v>
          </cell>
        </row>
        <row r="443">
          <cell r="L443">
            <v>38596350</v>
          </cell>
          <cell r="M443">
            <v>38596350</v>
          </cell>
        </row>
        <row r="444">
          <cell r="L444">
            <v>48283048</v>
          </cell>
          <cell r="M444">
            <v>48283048</v>
          </cell>
        </row>
        <row r="445">
          <cell r="L445">
            <v>48345853</v>
          </cell>
          <cell r="M445">
            <v>48345853</v>
          </cell>
        </row>
        <row r="446">
          <cell r="L446">
            <v>52606303</v>
          </cell>
          <cell r="M446">
            <v>52606303</v>
          </cell>
        </row>
        <row r="447">
          <cell r="L447">
            <v>48369355</v>
          </cell>
          <cell r="M447">
            <v>48369355</v>
          </cell>
        </row>
        <row r="448">
          <cell r="L448">
            <v>51574022</v>
          </cell>
          <cell r="M448">
            <v>51574022</v>
          </cell>
        </row>
        <row r="449">
          <cell r="L449">
            <v>51770117</v>
          </cell>
          <cell r="M449">
            <v>51770117</v>
          </cell>
        </row>
        <row r="450">
          <cell r="L450">
            <v>51615530</v>
          </cell>
          <cell r="M450">
            <v>51615530</v>
          </cell>
        </row>
        <row r="451">
          <cell r="L451">
            <v>48312051</v>
          </cell>
          <cell r="M451">
            <v>48312051</v>
          </cell>
        </row>
        <row r="452">
          <cell r="L452">
            <v>52383261</v>
          </cell>
          <cell r="M452">
            <v>52383261</v>
          </cell>
        </row>
        <row r="453">
          <cell r="L453">
            <v>48071082</v>
          </cell>
          <cell r="M453">
            <v>48071082</v>
          </cell>
        </row>
        <row r="454">
          <cell r="L454">
            <v>52809310</v>
          </cell>
          <cell r="M454">
            <v>52809310</v>
          </cell>
        </row>
        <row r="455">
          <cell r="L455">
            <v>48045586</v>
          </cell>
          <cell r="M455">
            <v>48045586</v>
          </cell>
        </row>
        <row r="456">
          <cell r="L456">
            <v>48074329</v>
          </cell>
          <cell r="M456">
            <v>48074329</v>
          </cell>
        </row>
        <row r="457">
          <cell r="L457">
            <v>52114307</v>
          </cell>
          <cell r="M457">
            <v>52114307</v>
          </cell>
        </row>
        <row r="458">
          <cell r="L458">
            <v>48341282</v>
          </cell>
          <cell r="M458">
            <v>48341282</v>
          </cell>
        </row>
        <row r="459">
          <cell r="L459">
            <v>51828061</v>
          </cell>
          <cell r="M459">
            <v>51828061</v>
          </cell>
        </row>
        <row r="460">
          <cell r="L460">
            <v>48369071</v>
          </cell>
          <cell r="M460">
            <v>48369071</v>
          </cell>
        </row>
        <row r="461">
          <cell r="L461">
            <v>48070836</v>
          </cell>
          <cell r="M461">
            <v>48070836</v>
          </cell>
        </row>
        <row r="462">
          <cell r="L462">
            <v>48376541</v>
          </cell>
          <cell r="M462">
            <v>48376541</v>
          </cell>
        </row>
        <row r="463">
          <cell r="L463">
            <v>48326019</v>
          </cell>
          <cell r="M463">
            <v>48326019</v>
          </cell>
        </row>
        <row r="464">
          <cell r="L464">
            <v>51777523</v>
          </cell>
          <cell r="M464">
            <v>51777523</v>
          </cell>
        </row>
        <row r="465">
          <cell r="L465">
            <v>48083376</v>
          </cell>
          <cell r="M465">
            <v>48083376</v>
          </cell>
        </row>
        <row r="466">
          <cell r="L466">
            <v>52308577</v>
          </cell>
          <cell r="M466">
            <v>52308577</v>
          </cell>
        </row>
        <row r="467">
          <cell r="L467">
            <v>52774542</v>
          </cell>
          <cell r="M467">
            <v>52774542</v>
          </cell>
        </row>
        <row r="468">
          <cell r="L468">
            <v>52373870</v>
          </cell>
          <cell r="M468">
            <v>52373870</v>
          </cell>
        </row>
        <row r="469">
          <cell r="L469">
            <v>48312363</v>
          </cell>
          <cell r="M469">
            <v>48312363</v>
          </cell>
        </row>
        <row r="470">
          <cell r="L470">
            <v>48070278</v>
          </cell>
          <cell r="M470">
            <v>48070278</v>
          </cell>
        </row>
        <row r="471">
          <cell r="L471">
            <v>52376778</v>
          </cell>
          <cell r="M471">
            <v>52376778</v>
          </cell>
        </row>
        <row r="472">
          <cell r="L472">
            <v>48075007</v>
          </cell>
          <cell r="M472">
            <v>48075007</v>
          </cell>
        </row>
        <row r="473">
          <cell r="L473">
            <v>52569560</v>
          </cell>
          <cell r="M473">
            <v>52569560</v>
          </cell>
        </row>
        <row r="474">
          <cell r="L474">
            <v>52513620</v>
          </cell>
          <cell r="M474">
            <v>52513620</v>
          </cell>
        </row>
        <row r="475">
          <cell r="L475">
            <v>52856127</v>
          </cell>
          <cell r="M475">
            <v>52856127</v>
          </cell>
        </row>
        <row r="476">
          <cell r="L476">
            <v>52106120</v>
          </cell>
          <cell r="M476">
            <v>52106120</v>
          </cell>
        </row>
        <row r="477">
          <cell r="L477">
            <v>51842611</v>
          </cell>
          <cell r="M477">
            <v>51842611</v>
          </cell>
        </row>
        <row r="478">
          <cell r="L478">
            <v>52359093</v>
          </cell>
          <cell r="M478">
            <v>52359093</v>
          </cell>
        </row>
        <row r="479">
          <cell r="L479">
            <v>52355269</v>
          </cell>
          <cell r="M479">
            <v>52355269</v>
          </cell>
        </row>
        <row r="480">
          <cell r="L480">
            <v>48317819</v>
          </cell>
          <cell r="M480">
            <v>48317819</v>
          </cell>
        </row>
        <row r="481">
          <cell r="L481">
            <v>48312382</v>
          </cell>
          <cell r="M481">
            <v>48312382</v>
          </cell>
        </row>
        <row r="482">
          <cell r="L482">
            <v>48369530</v>
          </cell>
          <cell r="M482">
            <v>48369530</v>
          </cell>
        </row>
        <row r="483">
          <cell r="L483">
            <v>51869633</v>
          </cell>
          <cell r="M483">
            <v>51869633</v>
          </cell>
        </row>
        <row r="484">
          <cell r="L484">
            <v>48368599</v>
          </cell>
          <cell r="M484">
            <v>48368599</v>
          </cell>
        </row>
        <row r="485">
          <cell r="L485">
            <v>51874813</v>
          </cell>
          <cell r="M485">
            <v>51874813</v>
          </cell>
        </row>
        <row r="486">
          <cell r="L486">
            <v>51798769</v>
          </cell>
          <cell r="M486">
            <v>51798769</v>
          </cell>
        </row>
        <row r="487">
          <cell r="L487">
            <v>48309614</v>
          </cell>
          <cell r="M487">
            <v>48309614</v>
          </cell>
        </row>
        <row r="488">
          <cell r="L488">
            <v>48369263</v>
          </cell>
          <cell r="M488" t="str">
            <v>45320884-48369263</v>
          </cell>
        </row>
        <row r="489">
          <cell r="L489">
            <v>48368526</v>
          </cell>
          <cell r="M489">
            <v>48368526</v>
          </cell>
        </row>
        <row r="490">
          <cell r="L490">
            <v>52015603</v>
          </cell>
          <cell r="M490">
            <v>52015603</v>
          </cell>
        </row>
        <row r="491">
          <cell r="L491">
            <v>48062605</v>
          </cell>
          <cell r="M491">
            <v>48062605</v>
          </cell>
        </row>
        <row r="492">
          <cell r="L492">
            <v>48345636</v>
          </cell>
          <cell r="M492">
            <v>48345636</v>
          </cell>
        </row>
        <row r="493">
          <cell r="L493">
            <v>51870100</v>
          </cell>
          <cell r="M493">
            <v>51870100</v>
          </cell>
        </row>
        <row r="494">
          <cell r="L494">
            <v>52552606</v>
          </cell>
          <cell r="M494">
            <v>52552606</v>
          </cell>
        </row>
        <row r="495">
          <cell r="L495">
            <v>48367042</v>
          </cell>
          <cell r="M495">
            <v>48367042</v>
          </cell>
        </row>
        <row r="496">
          <cell r="L496">
            <v>52018778</v>
          </cell>
          <cell r="M496">
            <v>52018778</v>
          </cell>
        </row>
        <row r="497">
          <cell r="L497">
            <v>48319625</v>
          </cell>
          <cell r="M497">
            <v>48319625</v>
          </cell>
        </row>
        <row r="498">
          <cell r="L498">
            <v>48043348</v>
          </cell>
          <cell r="M498">
            <v>48043348</v>
          </cell>
        </row>
        <row r="499">
          <cell r="L499">
            <v>52518025</v>
          </cell>
          <cell r="M499">
            <v>52518025</v>
          </cell>
        </row>
        <row r="500">
          <cell r="L500">
            <v>52833893</v>
          </cell>
          <cell r="M500">
            <v>52833893</v>
          </cell>
        </row>
        <row r="501">
          <cell r="L501">
            <v>48370059</v>
          </cell>
          <cell r="M501">
            <v>48370059</v>
          </cell>
        </row>
        <row r="502">
          <cell r="L502">
            <v>48318588</v>
          </cell>
          <cell r="M502">
            <v>48318588</v>
          </cell>
        </row>
        <row r="503">
          <cell r="L503">
            <v>48312015</v>
          </cell>
          <cell r="M503">
            <v>48312015</v>
          </cell>
        </row>
        <row r="504">
          <cell r="L504">
            <v>48368098</v>
          </cell>
          <cell r="M504">
            <v>48368098</v>
          </cell>
        </row>
        <row r="505">
          <cell r="L505">
            <v>48066082</v>
          </cell>
          <cell r="M505">
            <v>48066082</v>
          </cell>
        </row>
        <row r="506">
          <cell r="L506">
            <v>48312312</v>
          </cell>
          <cell r="M506">
            <v>48312312</v>
          </cell>
        </row>
        <row r="507">
          <cell r="L507">
            <v>48102624</v>
          </cell>
          <cell r="M507">
            <v>48102624</v>
          </cell>
        </row>
        <row r="508">
          <cell r="L508">
            <v>52029057</v>
          </cell>
          <cell r="M508">
            <v>52029057</v>
          </cell>
        </row>
        <row r="509">
          <cell r="L509">
            <v>48098623</v>
          </cell>
          <cell r="M509">
            <v>48098623</v>
          </cell>
        </row>
        <row r="510">
          <cell r="L510">
            <v>48375118</v>
          </cell>
          <cell r="M510">
            <v>48375118</v>
          </cell>
        </row>
        <row r="511">
          <cell r="L511">
            <v>52048090</v>
          </cell>
          <cell r="M511">
            <v>52048090</v>
          </cell>
        </row>
        <row r="512">
          <cell r="L512">
            <v>48049284</v>
          </cell>
          <cell r="M512">
            <v>48049284</v>
          </cell>
        </row>
        <row r="513">
          <cell r="L513">
            <v>48367888</v>
          </cell>
          <cell r="M513">
            <v>48367888</v>
          </cell>
        </row>
        <row r="514">
          <cell r="L514">
            <v>48066860</v>
          </cell>
          <cell r="M514">
            <v>48066860</v>
          </cell>
        </row>
        <row r="515">
          <cell r="L515">
            <v>48311633</v>
          </cell>
          <cell r="M515">
            <v>48311633</v>
          </cell>
        </row>
        <row r="516">
          <cell r="L516">
            <v>48309561</v>
          </cell>
          <cell r="M516">
            <v>48309561</v>
          </cell>
        </row>
        <row r="517">
          <cell r="L517">
            <v>48074319</v>
          </cell>
          <cell r="M517">
            <v>48074319</v>
          </cell>
        </row>
        <row r="518">
          <cell r="L518">
            <v>48367080</v>
          </cell>
          <cell r="M518">
            <v>48367080</v>
          </cell>
        </row>
        <row r="519">
          <cell r="L519">
            <v>48019021</v>
          </cell>
          <cell r="M519">
            <v>48019021</v>
          </cell>
        </row>
        <row r="520">
          <cell r="L520">
            <v>48078001</v>
          </cell>
          <cell r="M520">
            <v>48078001</v>
          </cell>
        </row>
        <row r="521">
          <cell r="L521">
            <v>48317595</v>
          </cell>
          <cell r="M521">
            <v>48317595</v>
          </cell>
        </row>
        <row r="522">
          <cell r="L522">
            <v>48043339</v>
          </cell>
          <cell r="M522">
            <v>48043339</v>
          </cell>
        </row>
        <row r="523">
          <cell r="L523">
            <v>48348280</v>
          </cell>
          <cell r="M523">
            <v>48348280</v>
          </cell>
        </row>
        <row r="524">
          <cell r="L524">
            <v>48264296</v>
          </cell>
          <cell r="M524">
            <v>48264296</v>
          </cell>
        </row>
        <row r="525">
          <cell r="L525">
            <v>52062883</v>
          </cell>
          <cell r="M525">
            <v>52062883</v>
          </cell>
        </row>
        <row r="526">
          <cell r="L526">
            <v>52299026</v>
          </cell>
          <cell r="M526">
            <v>52299026</v>
          </cell>
        </row>
        <row r="527">
          <cell r="L527">
            <v>48311633</v>
          </cell>
          <cell r="M527">
            <v>48311633</v>
          </cell>
        </row>
        <row r="528">
          <cell r="L528">
            <v>48358260</v>
          </cell>
          <cell r="M528">
            <v>48358260</v>
          </cell>
        </row>
        <row r="529">
          <cell r="L529">
            <v>48049284</v>
          </cell>
          <cell r="M529">
            <v>48049284</v>
          </cell>
        </row>
        <row r="530">
          <cell r="L530">
            <v>52528323</v>
          </cell>
          <cell r="M530">
            <v>52528323</v>
          </cell>
        </row>
        <row r="531">
          <cell r="L531">
            <v>48310318</v>
          </cell>
          <cell r="M531">
            <v>48310318</v>
          </cell>
        </row>
        <row r="532">
          <cell r="L532">
            <v>51582286</v>
          </cell>
          <cell r="M532">
            <v>51582286</v>
          </cell>
        </row>
        <row r="533">
          <cell r="L533">
            <v>51610024</v>
          </cell>
          <cell r="M533">
            <v>51610024</v>
          </cell>
        </row>
        <row r="534">
          <cell r="L534">
            <v>48280065</v>
          </cell>
          <cell r="M534">
            <v>48280065</v>
          </cell>
        </row>
        <row r="535">
          <cell r="L535">
            <v>91069098</v>
          </cell>
          <cell r="M535">
            <v>91069098</v>
          </cell>
        </row>
        <row r="536">
          <cell r="L536">
            <v>48102624</v>
          </cell>
          <cell r="M536">
            <v>48102624</v>
          </cell>
        </row>
        <row r="537">
          <cell r="L537">
            <v>48036828</v>
          </cell>
          <cell r="M537">
            <v>48036828</v>
          </cell>
        </row>
        <row r="538">
          <cell r="L538">
            <v>48368071</v>
          </cell>
          <cell r="M538">
            <v>48368071</v>
          </cell>
        </row>
        <row r="539">
          <cell r="L539">
            <v>52380559</v>
          </cell>
          <cell r="M539">
            <v>52380559</v>
          </cell>
        </row>
        <row r="540">
          <cell r="L540">
            <v>48083376</v>
          </cell>
          <cell r="M540">
            <v>48083376</v>
          </cell>
        </row>
        <row r="541">
          <cell r="L541">
            <v>48312312</v>
          </cell>
          <cell r="M541">
            <v>48312312</v>
          </cell>
        </row>
        <row r="542">
          <cell r="L542">
            <v>48338317</v>
          </cell>
          <cell r="M542">
            <v>48338317</v>
          </cell>
        </row>
        <row r="543">
          <cell r="L543">
            <v>48368002</v>
          </cell>
          <cell r="M543">
            <v>48368002</v>
          </cell>
        </row>
        <row r="544">
          <cell r="L544">
            <v>48279843</v>
          </cell>
          <cell r="M544">
            <v>48279843</v>
          </cell>
        </row>
        <row r="545">
          <cell r="L545">
            <v>48078001</v>
          </cell>
          <cell r="M545">
            <v>48078001</v>
          </cell>
        </row>
        <row r="546">
          <cell r="L546">
            <v>48075799</v>
          </cell>
          <cell r="M546">
            <v>48075799</v>
          </cell>
        </row>
        <row r="547">
          <cell r="L547">
            <v>48067031</v>
          </cell>
          <cell r="M547">
            <v>48067031</v>
          </cell>
        </row>
        <row r="548">
          <cell r="L548">
            <v>51800601</v>
          </cell>
          <cell r="M548">
            <v>51800601</v>
          </cell>
        </row>
        <row r="549">
          <cell r="L549">
            <v>51540350</v>
          </cell>
          <cell r="M549">
            <v>51540350</v>
          </cell>
        </row>
        <row r="550">
          <cell r="L550">
            <v>48319523</v>
          </cell>
          <cell r="M550">
            <v>48319523</v>
          </cell>
        </row>
        <row r="551">
          <cell r="L551">
            <v>48369046</v>
          </cell>
          <cell r="M551">
            <v>48369046</v>
          </cell>
        </row>
        <row r="552">
          <cell r="L552">
            <v>52606013</v>
          </cell>
          <cell r="M552">
            <v>52606013</v>
          </cell>
        </row>
        <row r="553">
          <cell r="L553">
            <v>52552293</v>
          </cell>
          <cell r="M553">
            <v>52552293</v>
          </cell>
        </row>
        <row r="554">
          <cell r="L554">
            <v>52304553</v>
          </cell>
          <cell r="M554">
            <v>52304553</v>
          </cell>
        </row>
        <row r="555">
          <cell r="L555">
            <v>52106120</v>
          </cell>
          <cell r="M555">
            <v>52106120</v>
          </cell>
        </row>
        <row r="556">
          <cell r="L556">
            <v>48347072</v>
          </cell>
          <cell r="M556">
            <v>48347072</v>
          </cell>
        </row>
        <row r="557">
          <cell r="L557">
            <v>52330308</v>
          </cell>
          <cell r="M557">
            <v>52330308</v>
          </cell>
        </row>
        <row r="558">
          <cell r="L558">
            <v>52048090</v>
          </cell>
          <cell r="M558">
            <v>52048090</v>
          </cell>
        </row>
        <row r="559">
          <cell r="L559">
            <v>52516621</v>
          </cell>
          <cell r="M559">
            <v>52516621</v>
          </cell>
        </row>
        <row r="560">
          <cell r="L560">
            <v>52515285</v>
          </cell>
          <cell r="M560">
            <v>52515285</v>
          </cell>
        </row>
        <row r="561">
          <cell r="L561">
            <v>51789530</v>
          </cell>
          <cell r="M561">
            <v>51789530</v>
          </cell>
        </row>
        <row r="562">
          <cell r="L562">
            <v>51572633</v>
          </cell>
          <cell r="M562">
            <v>51572633</v>
          </cell>
        </row>
        <row r="563">
          <cell r="L563">
            <v>52025275</v>
          </cell>
          <cell r="M563">
            <v>52025275</v>
          </cell>
        </row>
        <row r="564">
          <cell r="L564">
            <v>48048821</v>
          </cell>
          <cell r="M564">
            <v>48048821</v>
          </cell>
        </row>
        <row r="565">
          <cell r="L565">
            <v>52601596</v>
          </cell>
          <cell r="M565">
            <v>52601596</v>
          </cell>
        </row>
        <row r="566">
          <cell r="L566">
            <v>51546124</v>
          </cell>
          <cell r="M566">
            <v>51546124</v>
          </cell>
        </row>
        <row r="567">
          <cell r="L567">
            <v>52318013</v>
          </cell>
          <cell r="M567">
            <v>52318013</v>
          </cell>
        </row>
        <row r="568">
          <cell r="L568">
            <v>48065267</v>
          </cell>
          <cell r="M568">
            <v>48065267</v>
          </cell>
        </row>
        <row r="569">
          <cell r="L569">
            <v>48369071</v>
          </cell>
          <cell r="M569">
            <v>48369071</v>
          </cell>
        </row>
        <row r="570">
          <cell r="L570">
            <v>51563827</v>
          </cell>
          <cell r="M570">
            <v>51563827</v>
          </cell>
        </row>
        <row r="571">
          <cell r="L571">
            <v>48367631</v>
          </cell>
          <cell r="M571">
            <v>48367631</v>
          </cell>
        </row>
        <row r="572">
          <cell r="L572">
            <v>48344016</v>
          </cell>
          <cell r="M572">
            <v>48344016</v>
          </cell>
        </row>
        <row r="573">
          <cell r="L573">
            <v>48265350</v>
          </cell>
          <cell r="M573">
            <v>48265350</v>
          </cell>
        </row>
        <row r="574">
          <cell r="L574">
            <v>48289830</v>
          </cell>
          <cell r="M574">
            <v>48289830</v>
          </cell>
        </row>
        <row r="575">
          <cell r="L575">
            <v>48073378</v>
          </cell>
          <cell r="M575">
            <v>48073378</v>
          </cell>
        </row>
        <row r="576">
          <cell r="L576">
            <v>48095618</v>
          </cell>
          <cell r="M576">
            <v>48095618</v>
          </cell>
        </row>
        <row r="577">
          <cell r="L577">
            <v>91103820</v>
          </cell>
          <cell r="M577">
            <v>91103820</v>
          </cell>
        </row>
        <row r="578">
          <cell r="L578">
            <v>51777523</v>
          </cell>
          <cell r="M578">
            <v>51777523</v>
          </cell>
        </row>
        <row r="579">
          <cell r="L579">
            <v>91539313</v>
          </cell>
          <cell r="M579">
            <v>91539313</v>
          </cell>
        </row>
        <row r="580">
          <cell r="L580">
            <v>48326019</v>
          </cell>
          <cell r="M580">
            <v>48326019</v>
          </cell>
        </row>
        <row r="581">
          <cell r="L581">
            <v>48345018</v>
          </cell>
          <cell r="M581">
            <v>48345018</v>
          </cell>
        </row>
        <row r="582">
          <cell r="L582">
            <v>48376541</v>
          </cell>
          <cell r="M582">
            <v>48376541</v>
          </cell>
        </row>
        <row r="583">
          <cell r="L583">
            <v>52311611</v>
          </cell>
          <cell r="M583">
            <v>52311611</v>
          </cell>
        </row>
        <row r="584">
          <cell r="L584">
            <v>51615806</v>
          </cell>
          <cell r="M584">
            <v>51615806</v>
          </cell>
        </row>
        <row r="585">
          <cell r="L585">
            <v>48094874</v>
          </cell>
          <cell r="M585">
            <v>48094874</v>
          </cell>
        </row>
        <row r="586">
          <cell r="L586">
            <v>48311854</v>
          </cell>
          <cell r="M586">
            <v>48311854</v>
          </cell>
        </row>
        <row r="587">
          <cell r="L587">
            <v>52082038</v>
          </cell>
          <cell r="M587">
            <v>52082038</v>
          </cell>
        </row>
        <row r="588">
          <cell r="L588">
            <v>52263616</v>
          </cell>
          <cell r="M588">
            <v>52263616</v>
          </cell>
        </row>
        <row r="589">
          <cell r="L589">
            <v>48041520</v>
          </cell>
          <cell r="M589">
            <v>48041520</v>
          </cell>
        </row>
        <row r="590">
          <cell r="L590">
            <v>52514304</v>
          </cell>
          <cell r="M590">
            <v>52514304</v>
          </cell>
        </row>
        <row r="591">
          <cell r="L591">
            <v>48118093</v>
          </cell>
          <cell r="M591">
            <v>48118093</v>
          </cell>
        </row>
        <row r="592">
          <cell r="L592">
            <v>48056891</v>
          </cell>
          <cell r="M592">
            <v>48056891</v>
          </cell>
        </row>
        <row r="593">
          <cell r="L593">
            <v>48317556</v>
          </cell>
          <cell r="M593">
            <v>48317556</v>
          </cell>
        </row>
        <row r="594">
          <cell r="L594">
            <v>91273547</v>
          </cell>
          <cell r="M594">
            <v>91273547</v>
          </cell>
        </row>
        <row r="595">
          <cell r="L595">
            <v>48110864</v>
          </cell>
          <cell r="M595">
            <v>48110864</v>
          </cell>
        </row>
        <row r="596">
          <cell r="L596">
            <v>48045586</v>
          </cell>
          <cell r="M596">
            <v>48045586</v>
          </cell>
        </row>
        <row r="597">
          <cell r="L597">
            <v>52606299</v>
          </cell>
          <cell r="M597">
            <v>52606299</v>
          </cell>
        </row>
        <row r="598">
          <cell r="L598">
            <v>48065112</v>
          </cell>
          <cell r="M598">
            <v>48065112</v>
          </cell>
        </row>
        <row r="599">
          <cell r="L599">
            <v>48275840</v>
          </cell>
          <cell r="M599">
            <v>48275840</v>
          </cell>
        </row>
        <row r="600">
          <cell r="L600">
            <v>51828061</v>
          </cell>
          <cell r="M600">
            <v>51828061</v>
          </cell>
        </row>
        <row r="601">
          <cell r="L601">
            <v>51610841</v>
          </cell>
          <cell r="M601">
            <v>51610841</v>
          </cell>
        </row>
        <row r="602">
          <cell r="L602">
            <v>52569560</v>
          </cell>
          <cell r="M602">
            <v>52569560</v>
          </cell>
        </row>
        <row r="603">
          <cell r="L603">
            <v>52353637</v>
          </cell>
          <cell r="M603">
            <v>52353637</v>
          </cell>
        </row>
        <row r="604">
          <cell r="L604">
            <v>51638621</v>
          </cell>
          <cell r="M604">
            <v>51638621</v>
          </cell>
        </row>
        <row r="605">
          <cell r="L605">
            <v>52794877</v>
          </cell>
          <cell r="M605">
            <v>52794877</v>
          </cell>
        </row>
        <row r="606">
          <cell r="L606">
            <v>52560314</v>
          </cell>
          <cell r="M606">
            <v>52560314</v>
          </cell>
        </row>
        <row r="607">
          <cell r="L607">
            <v>91599803</v>
          </cell>
          <cell r="M607">
            <v>91599803</v>
          </cell>
        </row>
        <row r="608">
          <cell r="L608">
            <v>51842611</v>
          </cell>
          <cell r="M608">
            <v>51842611</v>
          </cell>
        </row>
        <row r="609">
          <cell r="L609">
            <v>48039531</v>
          </cell>
          <cell r="M609">
            <v>48039531</v>
          </cell>
        </row>
        <row r="610">
          <cell r="L610">
            <v>52043090</v>
          </cell>
          <cell r="M610">
            <v>52043090</v>
          </cell>
        </row>
        <row r="611">
          <cell r="L611">
            <v>48348369</v>
          </cell>
          <cell r="M611">
            <v>48348369</v>
          </cell>
        </row>
        <row r="612">
          <cell r="L612">
            <v>52833893</v>
          </cell>
          <cell r="M612">
            <v>52833893</v>
          </cell>
        </row>
        <row r="613">
          <cell r="L613">
            <v>52264608</v>
          </cell>
          <cell r="M613">
            <v>52264608</v>
          </cell>
        </row>
        <row r="614">
          <cell r="L614">
            <v>48360580</v>
          </cell>
          <cell r="M614">
            <v>48360580</v>
          </cell>
        </row>
        <row r="615">
          <cell r="L615">
            <v>52553836</v>
          </cell>
          <cell r="M615">
            <v>52553836</v>
          </cell>
        </row>
        <row r="616">
          <cell r="L616">
            <v>48317595</v>
          </cell>
          <cell r="M616">
            <v>48317595</v>
          </cell>
        </row>
        <row r="617">
          <cell r="L617">
            <v>48375366</v>
          </cell>
          <cell r="M617">
            <v>48375366</v>
          </cell>
        </row>
        <row r="618">
          <cell r="L618">
            <v>48318085</v>
          </cell>
          <cell r="M618">
            <v>48318085</v>
          </cell>
        </row>
        <row r="619">
          <cell r="L619">
            <v>48065632</v>
          </cell>
          <cell r="M619">
            <v>48065632</v>
          </cell>
        </row>
        <row r="620">
          <cell r="L620">
            <v>51834292</v>
          </cell>
          <cell r="M620">
            <v>51834292</v>
          </cell>
        </row>
        <row r="621">
          <cell r="L621">
            <v>52809310</v>
          </cell>
          <cell r="M621">
            <v>52809310</v>
          </cell>
        </row>
        <row r="622">
          <cell r="L622">
            <v>48312302</v>
          </cell>
          <cell r="M622">
            <v>48312302</v>
          </cell>
        </row>
        <row r="623">
          <cell r="L623">
            <v>48369263</v>
          </cell>
          <cell r="M623" t="str">
            <v>45320884-48369263</v>
          </cell>
        </row>
        <row r="624">
          <cell r="L624">
            <v>51564870</v>
          </cell>
          <cell r="M624">
            <v>51564870</v>
          </cell>
        </row>
        <row r="625">
          <cell r="L625">
            <v>52374063</v>
          </cell>
          <cell r="M625">
            <v>52374063</v>
          </cell>
        </row>
        <row r="626">
          <cell r="L626">
            <v>48283048</v>
          </cell>
          <cell r="M626">
            <v>48283048</v>
          </cell>
        </row>
        <row r="627">
          <cell r="L627">
            <v>48376523</v>
          </cell>
          <cell r="M627">
            <v>48376523</v>
          </cell>
        </row>
        <row r="628">
          <cell r="L628">
            <v>48309614</v>
          </cell>
          <cell r="M628">
            <v>48309614</v>
          </cell>
        </row>
        <row r="629">
          <cell r="L629">
            <v>48059822</v>
          </cell>
          <cell r="M629">
            <v>48059822</v>
          </cell>
        </row>
        <row r="630">
          <cell r="L630">
            <v>48345636</v>
          </cell>
          <cell r="M630">
            <v>48345636</v>
          </cell>
        </row>
        <row r="631">
          <cell r="L631">
            <v>51610288</v>
          </cell>
          <cell r="M631">
            <v>51610288</v>
          </cell>
        </row>
        <row r="632">
          <cell r="L632">
            <v>48375092</v>
          </cell>
          <cell r="M632">
            <v>48375092</v>
          </cell>
        </row>
        <row r="633">
          <cell r="L633">
            <v>48073790</v>
          </cell>
          <cell r="M633">
            <v>48073790</v>
          </cell>
        </row>
        <row r="634">
          <cell r="L634">
            <v>48116325</v>
          </cell>
          <cell r="M634">
            <v>48116325</v>
          </cell>
        </row>
        <row r="635">
          <cell r="L635">
            <v>52306545</v>
          </cell>
          <cell r="M635">
            <v>52306545</v>
          </cell>
        </row>
        <row r="636">
          <cell r="L636">
            <v>52795583</v>
          </cell>
          <cell r="M636">
            <v>52795583</v>
          </cell>
        </row>
        <row r="637">
          <cell r="L637">
            <v>52029057</v>
          </cell>
          <cell r="M637">
            <v>52029057</v>
          </cell>
        </row>
        <row r="638">
          <cell r="L638">
            <v>52378890</v>
          </cell>
          <cell r="M638">
            <v>52378890</v>
          </cell>
        </row>
        <row r="639">
          <cell r="L639">
            <v>52277810</v>
          </cell>
          <cell r="M639">
            <v>52277810</v>
          </cell>
        </row>
        <row r="640">
          <cell r="L640">
            <v>52308577</v>
          </cell>
          <cell r="M640">
            <v>52308577</v>
          </cell>
        </row>
        <row r="641">
          <cell r="L641">
            <v>48345639</v>
          </cell>
          <cell r="M641">
            <v>48345639</v>
          </cell>
        </row>
        <row r="642">
          <cell r="L642">
            <v>48320275</v>
          </cell>
          <cell r="M642">
            <v>48320275</v>
          </cell>
        </row>
        <row r="643">
          <cell r="L643">
            <v>52256284</v>
          </cell>
          <cell r="M643">
            <v>52256284</v>
          </cell>
        </row>
        <row r="644">
          <cell r="L644">
            <v>91035521</v>
          </cell>
          <cell r="M644">
            <v>91035521</v>
          </cell>
        </row>
        <row r="645">
          <cell r="L645">
            <v>51769312</v>
          </cell>
          <cell r="M645">
            <v>51769312</v>
          </cell>
        </row>
        <row r="646">
          <cell r="L646">
            <v>91519558</v>
          </cell>
          <cell r="M646">
            <v>91519558</v>
          </cell>
        </row>
        <row r="647">
          <cell r="L647">
            <v>52015603</v>
          </cell>
          <cell r="M647">
            <v>52015603</v>
          </cell>
        </row>
        <row r="648">
          <cell r="L648">
            <v>48068374</v>
          </cell>
          <cell r="M648">
            <v>48068374</v>
          </cell>
        </row>
        <row r="649">
          <cell r="L649">
            <v>51812321</v>
          </cell>
          <cell r="M649" t="str">
            <v>52795260-51812321</v>
          </cell>
        </row>
        <row r="650">
          <cell r="L650">
            <v>51587375</v>
          </cell>
          <cell r="M650">
            <v>51587375</v>
          </cell>
        </row>
        <row r="651">
          <cell r="L651">
            <v>52307883</v>
          </cell>
          <cell r="M651">
            <v>52307883</v>
          </cell>
        </row>
        <row r="652">
          <cell r="L652">
            <v>48375264</v>
          </cell>
          <cell r="M652">
            <v>48375264</v>
          </cell>
        </row>
        <row r="653">
          <cell r="L653">
            <v>52367519</v>
          </cell>
          <cell r="M653">
            <v>52367519</v>
          </cell>
        </row>
        <row r="654">
          <cell r="L654">
            <v>52370590</v>
          </cell>
          <cell r="M654">
            <v>52370590</v>
          </cell>
        </row>
        <row r="655">
          <cell r="L655">
            <v>52604513</v>
          </cell>
          <cell r="M655">
            <v>52604513</v>
          </cell>
        </row>
        <row r="656">
          <cell r="L656">
            <v>48066279</v>
          </cell>
          <cell r="M656">
            <v>48066279</v>
          </cell>
        </row>
        <row r="657">
          <cell r="L657">
            <v>48367558</v>
          </cell>
          <cell r="M657">
            <v>48367558</v>
          </cell>
        </row>
        <row r="658">
          <cell r="L658">
            <v>52774542</v>
          </cell>
          <cell r="M658">
            <v>52774542</v>
          </cell>
        </row>
        <row r="659">
          <cell r="L659">
            <v>52381123</v>
          </cell>
          <cell r="M659">
            <v>52381123</v>
          </cell>
        </row>
        <row r="660">
          <cell r="L660">
            <v>52315376</v>
          </cell>
          <cell r="M660">
            <v>52315376</v>
          </cell>
        </row>
        <row r="661">
          <cell r="L661">
            <v>52586853</v>
          </cell>
          <cell r="M661">
            <v>52586853</v>
          </cell>
        </row>
        <row r="662">
          <cell r="L662">
            <v>48311035</v>
          </cell>
          <cell r="M662">
            <v>48311035</v>
          </cell>
        </row>
        <row r="663">
          <cell r="L663">
            <v>51838052</v>
          </cell>
          <cell r="M663">
            <v>51838052</v>
          </cell>
        </row>
        <row r="664">
          <cell r="L664">
            <v>51543593</v>
          </cell>
          <cell r="M664">
            <v>51543593</v>
          </cell>
        </row>
        <row r="665">
          <cell r="L665">
            <v>48312363</v>
          </cell>
          <cell r="M665">
            <v>48312363</v>
          </cell>
        </row>
        <row r="666">
          <cell r="L666">
            <v>48312005</v>
          </cell>
          <cell r="M666">
            <v>48312005</v>
          </cell>
        </row>
        <row r="667">
          <cell r="L667">
            <v>51564790</v>
          </cell>
          <cell r="M667">
            <v>51564790</v>
          </cell>
        </row>
        <row r="668">
          <cell r="L668">
            <v>48337810</v>
          </cell>
          <cell r="M668">
            <v>48337810</v>
          </cell>
        </row>
        <row r="669">
          <cell r="L669">
            <v>52856127</v>
          </cell>
          <cell r="M669">
            <v>52856127</v>
          </cell>
        </row>
        <row r="670">
          <cell r="L670">
            <v>48311521</v>
          </cell>
          <cell r="M670">
            <v>48311521</v>
          </cell>
        </row>
        <row r="671">
          <cell r="L671">
            <v>52373060</v>
          </cell>
          <cell r="M671">
            <v>52373060</v>
          </cell>
        </row>
        <row r="672">
          <cell r="L672">
            <v>91353834</v>
          </cell>
          <cell r="M672">
            <v>91353834</v>
          </cell>
        </row>
        <row r="673">
          <cell r="L673">
            <v>48357363</v>
          </cell>
          <cell r="M673">
            <v>48357363</v>
          </cell>
        </row>
        <row r="674">
          <cell r="L674">
            <v>91052303</v>
          </cell>
          <cell r="M674">
            <v>91052303</v>
          </cell>
        </row>
        <row r="675">
          <cell r="L675">
            <v>48375519</v>
          </cell>
          <cell r="M675">
            <v>48375519</v>
          </cell>
        </row>
        <row r="676">
          <cell r="L676">
            <v>48112356</v>
          </cell>
          <cell r="M676">
            <v>48112356</v>
          </cell>
        </row>
        <row r="677">
          <cell r="L677">
            <v>52109050</v>
          </cell>
          <cell r="M677">
            <v>52109050</v>
          </cell>
        </row>
        <row r="678">
          <cell r="L678">
            <v>52292613</v>
          </cell>
          <cell r="M678">
            <v>52292613</v>
          </cell>
        </row>
        <row r="679">
          <cell r="L679">
            <v>52518025</v>
          </cell>
          <cell r="M679">
            <v>52518025</v>
          </cell>
        </row>
        <row r="680">
          <cell r="L680">
            <v>48049824</v>
          </cell>
          <cell r="M680">
            <v>48049824</v>
          </cell>
        </row>
        <row r="681">
          <cell r="L681">
            <v>48319625</v>
          </cell>
          <cell r="M681">
            <v>48319625</v>
          </cell>
        </row>
        <row r="682">
          <cell r="L682">
            <v>52279084</v>
          </cell>
          <cell r="M682">
            <v>52279084</v>
          </cell>
        </row>
        <row r="683">
          <cell r="L683">
            <v>48312051</v>
          </cell>
          <cell r="M683">
            <v>48312051</v>
          </cell>
        </row>
        <row r="684">
          <cell r="L684">
            <v>48345853</v>
          </cell>
          <cell r="M684">
            <v>48345853</v>
          </cell>
        </row>
        <row r="685">
          <cell r="L685">
            <v>52551352</v>
          </cell>
          <cell r="M685">
            <v>52551352</v>
          </cell>
        </row>
        <row r="686">
          <cell r="L686">
            <v>52091890</v>
          </cell>
          <cell r="M686">
            <v>52091890</v>
          </cell>
        </row>
        <row r="687">
          <cell r="L687">
            <v>51571059</v>
          </cell>
          <cell r="M687">
            <v>51571059</v>
          </cell>
        </row>
        <row r="688">
          <cell r="L688">
            <v>51574022</v>
          </cell>
          <cell r="M688">
            <v>51574022</v>
          </cell>
        </row>
        <row r="689">
          <cell r="L689">
            <v>51796094</v>
          </cell>
          <cell r="M689">
            <v>51796094</v>
          </cell>
        </row>
        <row r="690">
          <cell r="L690">
            <v>48041369</v>
          </cell>
          <cell r="M690">
            <v>48041369</v>
          </cell>
        </row>
        <row r="691">
          <cell r="L691">
            <v>48041550</v>
          </cell>
          <cell r="M691">
            <v>48041550</v>
          </cell>
        </row>
        <row r="692">
          <cell r="L692">
            <v>51574630</v>
          </cell>
          <cell r="M692">
            <v>51574630</v>
          </cell>
        </row>
        <row r="693">
          <cell r="L693">
            <v>48107006</v>
          </cell>
          <cell r="M693">
            <v>48107006</v>
          </cell>
        </row>
        <row r="694">
          <cell r="L694">
            <v>48368526</v>
          </cell>
          <cell r="M694">
            <v>48368526</v>
          </cell>
        </row>
        <row r="695">
          <cell r="L695">
            <v>52376778</v>
          </cell>
          <cell r="M695">
            <v>52376778</v>
          </cell>
        </row>
        <row r="696">
          <cell r="L696">
            <v>52373870</v>
          </cell>
          <cell r="M696">
            <v>52373870</v>
          </cell>
        </row>
        <row r="697">
          <cell r="L697">
            <v>48042120</v>
          </cell>
          <cell r="M697">
            <v>48042120</v>
          </cell>
        </row>
        <row r="698">
          <cell r="L698">
            <v>52595606</v>
          </cell>
          <cell r="M698">
            <v>52595606</v>
          </cell>
        </row>
        <row r="699">
          <cell r="L699">
            <v>48074329</v>
          </cell>
          <cell r="M699">
            <v>48074329</v>
          </cell>
        </row>
        <row r="700">
          <cell r="L700">
            <v>48070836</v>
          </cell>
          <cell r="M700">
            <v>48070836</v>
          </cell>
        </row>
        <row r="701">
          <cell r="L701">
            <v>48073351</v>
          </cell>
          <cell r="M701">
            <v>48073351</v>
          </cell>
        </row>
        <row r="702">
          <cell r="L702">
            <v>48279845</v>
          </cell>
          <cell r="M702">
            <v>48279845</v>
          </cell>
        </row>
        <row r="703">
          <cell r="L703">
            <v>48306341</v>
          </cell>
          <cell r="M703">
            <v>48306341</v>
          </cell>
        </row>
        <row r="704">
          <cell r="L704">
            <v>48280344</v>
          </cell>
          <cell r="M704">
            <v>48280344</v>
          </cell>
        </row>
        <row r="705">
          <cell r="L705">
            <v>48367080</v>
          </cell>
          <cell r="M705">
            <v>48367080</v>
          </cell>
        </row>
        <row r="706">
          <cell r="L706">
            <v>48341282</v>
          </cell>
          <cell r="M706">
            <v>48341282</v>
          </cell>
        </row>
        <row r="707">
          <cell r="L707">
            <v>48095875</v>
          </cell>
          <cell r="M707">
            <v>48095875</v>
          </cell>
        </row>
        <row r="708">
          <cell r="L708">
            <v>52543074</v>
          </cell>
          <cell r="M708">
            <v>52543074</v>
          </cell>
        </row>
        <row r="709">
          <cell r="L709">
            <v>52360855</v>
          </cell>
          <cell r="M709">
            <v>52360855</v>
          </cell>
        </row>
        <row r="710">
          <cell r="L710">
            <v>52577346</v>
          </cell>
          <cell r="M710">
            <v>52577346</v>
          </cell>
        </row>
        <row r="711">
          <cell r="L711">
            <v>48375861</v>
          </cell>
          <cell r="M711">
            <v>48375861</v>
          </cell>
        </row>
        <row r="712">
          <cell r="L712">
            <v>52554637</v>
          </cell>
          <cell r="M712">
            <v>52554637</v>
          </cell>
        </row>
        <row r="713">
          <cell r="L713">
            <v>51825058</v>
          </cell>
          <cell r="M713" t="str">
            <v>51825085-51825058</v>
          </cell>
        </row>
        <row r="714">
          <cell r="L714">
            <v>52005045</v>
          </cell>
          <cell r="M714">
            <v>52005045</v>
          </cell>
        </row>
        <row r="715">
          <cell r="L715">
            <v>52308879</v>
          </cell>
          <cell r="M715">
            <v>52308879</v>
          </cell>
        </row>
        <row r="716">
          <cell r="L716">
            <v>48376600</v>
          </cell>
          <cell r="M716">
            <v>48376600</v>
          </cell>
        </row>
        <row r="717">
          <cell r="L717">
            <v>48072890</v>
          </cell>
          <cell r="M717" t="str">
            <v>91585526-48072890</v>
          </cell>
        </row>
        <row r="718">
          <cell r="L718">
            <v>48041116</v>
          </cell>
          <cell r="M718">
            <v>48041116</v>
          </cell>
        </row>
        <row r="719">
          <cell r="L719">
            <v>48043348</v>
          </cell>
          <cell r="M719">
            <v>48043348</v>
          </cell>
        </row>
        <row r="720">
          <cell r="L720">
            <v>52543781</v>
          </cell>
          <cell r="M720">
            <v>52543781</v>
          </cell>
        </row>
        <row r="721">
          <cell r="L721">
            <v>48025623</v>
          </cell>
          <cell r="M721">
            <v>48025623</v>
          </cell>
        </row>
        <row r="722">
          <cell r="L722">
            <v>48284339</v>
          </cell>
          <cell r="M722">
            <v>48284339</v>
          </cell>
        </row>
        <row r="723">
          <cell r="L723">
            <v>48062605</v>
          </cell>
          <cell r="M723">
            <v>48062605</v>
          </cell>
        </row>
        <row r="724">
          <cell r="L724">
            <v>51774587</v>
          </cell>
          <cell r="M724">
            <v>51774587</v>
          </cell>
        </row>
        <row r="725">
          <cell r="L725">
            <v>48282867</v>
          </cell>
          <cell r="M725">
            <v>48282867</v>
          </cell>
        </row>
        <row r="726">
          <cell r="L726">
            <v>52283570</v>
          </cell>
          <cell r="M726">
            <v>52283570</v>
          </cell>
        </row>
        <row r="727">
          <cell r="L727">
            <v>48321545</v>
          </cell>
          <cell r="M727">
            <v>48321545</v>
          </cell>
        </row>
        <row r="728">
          <cell r="L728">
            <v>51620351</v>
          </cell>
          <cell r="M728">
            <v>51620351</v>
          </cell>
        </row>
        <row r="729">
          <cell r="L729">
            <v>52100108</v>
          </cell>
          <cell r="M729">
            <v>52100108</v>
          </cell>
        </row>
        <row r="730">
          <cell r="L730">
            <v>48076894</v>
          </cell>
          <cell r="M730">
            <v>48076894</v>
          </cell>
        </row>
        <row r="731">
          <cell r="L731">
            <v>48367042</v>
          </cell>
          <cell r="M731">
            <v>48367042</v>
          </cell>
        </row>
        <row r="732">
          <cell r="L732">
            <v>48369355</v>
          </cell>
          <cell r="M732">
            <v>48369355</v>
          </cell>
        </row>
        <row r="733">
          <cell r="L733">
            <v>52515374</v>
          </cell>
          <cell r="M733">
            <v>52515374</v>
          </cell>
        </row>
        <row r="734">
          <cell r="L734">
            <v>51770117</v>
          </cell>
          <cell r="M734">
            <v>51770117</v>
          </cell>
        </row>
        <row r="735">
          <cell r="L735">
            <v>48066110</v>
          </cell>
          <cell r="M735">
            <v>48066110</v>
          </cell>
        </row>
        <row r="736">
          <cell r="L736">
            <v>52383261</v>
          </cell>
          <cell r="M736">
            <v>52383261</v>
          </cell>
        </row>
        <row r="737">
          <cell r="L737">
            <v>52312355</v>
          </cell>
          <cell r="M737">
            <v>52312355</v>
          </cell>
        </row>
        <row r="738">
          <cell r="L738">
            <v>48043339</v>
          </cell>
          <cell r="M738">
            <v>48043339</v>
          </cell>
        </row>
        <row r="739">
          <cell r="L739">
            <v>48318588</v>
          </cell>
          <cell r="M739">
            <v>48318588</v>
          </cell>
        </row>
        <row r="740">
          <cell r="L740">
            <v>48050007</v>
          </cell>
          <cell r="M740">
            <v>48050007</v>
          </cell>
        </row>
        <row r="741">
          <cell r="L741">
            <v>52355269</v>
          </cell>
          <cell r="M741">
            <v>52355269</v>
          </cell>
        </row>
        <row r="742">
          <cell r="L742">
            <v>52302040</v>
          </cell>
          <cell r="M742">
            <v>52302040</v>
          </cell>
        </row>
        <row r="743">
          <cell r="L743">
            <v>51610817</v>
          </cell>
          <cell r="M743">
            <v>51610817</v>
          </cell>
        </row>
        <row r="744">
          <cell r="L744">
            <v>51803616</v>
          </cell>
          <cell r="M744">
            <v>51803616</v>
          </cell>
        </row>
        <row r="745">
          <cell r="L745">
            <v>52114307</v>
          </cell>
          <cell r="M745">
            <v>52114307</v>
          </cell>
        </row>
        <row r="746">
          <cell r="L746">
            <v>52380051</v>
          </cell>
          <cell r="M746">
            <v>52380051</v>
          </cell>
        </row>
        <row r="747">
          <cell r="L747">
            <v>52551619</v>
          </cell>
          <cell r="M747">
            <v>52551619</v>
          </cell>
        </row>
        <row r="748">
          <cell r="L748">
            <v>51789317</v>
          </cell>
          <cell r="M748">
            <v>51789317</v>
          </cell>
        </row>
        <row r="749">
          <cell r="L749">
            <v>48376558</v>
          </cell>
          <cell r="M749">
            <v>48376558</v>
          </cell>
        </row>
        <row r="750">
          <cell r="L750">
            <v>51593301</v>
          </cell>
          <cell r="M750">
            <v>51593301</v>
          </cell>
        </row>
        <row r="751">
          <cell r="L751">
            <v>52070348</v>
          </cell>
          <cell r="M751">
            <v>52070348</v>
          </cell>
        </row>
        <row r="752">
          <cell r="L752">
            <v>52333270</v>
          </cell>
          <cell r="M752">
            <v>52333270</v>
          </cell>
        </row>
        <row r="753">
          <cell r="L753">
            <v>52308895</v>
          </cell>
          <cell r="M753">
            <v>52308895</v>
          </cell>
        </row>
        <row r="754">
          <cell r="L754">
            <v>48319569</v>
          </cell>
          <cell r="M754">
            <v>48319569</v>
          </cell>
        </row>
        <row r="755">
          <cell r="L755">
            <v>48071082</v>
          </cell>
          <cell r="M755">
            <v>48071082</v>
          </cell>
        </row>
        <row r="756">
          <cell r="L756">
            <v>52068569</v>
          </cell>
          <cell r="M756">
            <v>52068569</v>
          </cell>
        </row>
        <row r="757">
          <cell r="L757">
            <v>91563769</v>
          </cell>
          <cell r="M757">
            <v>91563769</v>
          </cell>
        </row>
        <row r="758">
          <cell r="L758">
            <v>52326122</v>
          </cell>
          <cell r="M758">
            <v>52326122</v>
          </cell>
        </row>
        <row r="759">
          <cell r="L759">
            <v>48309630</v>
          </cell>
          <cell r="M759">
            <v>48309630</v>
          </cell>
        </row>
        <row r="760">
          <cell r="L760">
            <v>48284579</v>
          </cell>
          <cell r="M760">
            <v>48284579</v>
          </cell>
        </row>
        <row r="761">
          <cell r="L761">
            <v>48075313</v>
          </cell>
          <cell r="M761">
            <v>48075313</v>
          </cell>
        </row>
        <row r="762">
          <cell r="L762">
            <v>48280023</v>
          </cell>
          <cell r="M762">
            <v>48280023</v>
          </cell>
        </row>
        <row r="763">
          <cell r="L763">
            <v>48074326</v>
          </cell>
          <cell r="M763">
            <v>48074326</v>
          </cell>
        </row>
        <row r="764">
          <cell r="L764">
            <v>48059005</v>
          </cell>
          <cell r="M764">
            <v>48059005</v>
          </cell>
        </row>
        <row r="765">
          <cell r="L765">
            <v>48054807</v>
          </cell>
          <cell r="M765">
            <v>48054807</v>
          </cell>
        </row>
        <row r="766">
          <cell r="L766">
            <v>48346033</v>
          </cell>
          <cell r="M766">
            <v>48346033</v>
          </cell>
        </row>
        <row r="767">
          <cell r="L767">
            <v>48367104</v>
          </cell>
          <cell r="M767">
            <v>48367104</v>
          </cell>
        </row>
        <row r="768">
          <cell r="L768">
            <v>48076003</v>
          </cell>
          <cell r="M768">
            <v>48076003</v>
          </cell>
        </row>
        <row r="769">
          <cell r="L769">
            <v>48368098</v>
          </cell>
          <cell r="M769">
            <v>48368098</v>
          </cell>
        </row>
        <row r="770">
          <cell r="L770">
            <v>48368050</v>
          </cell>
          <cell r="M770">
            <v>48368050</v>
          </cell>
        </row>
        <row r="771">
          <cell r="L771">
            <v>52009547</v>
          </cell>
          <cell r="M771">
            <v>52009547</v>
          </cell>
        </row>
        <row r="772">
          <cell r="L772">
            <v>52373838</v>
          </cell>
          <cell r="M772">
            <v>52373838</v>
          </cell>
        </row>
        <row r="773">
          <cell r="L773">
            <v>48060611</v>
          </cell>
          <cell r="M773">
            <v>48060611</v>
          </cell>
        </row>
        <row r="774">
          <cell r="L774">
            <v>52031125</v>
          </cell>
          <cell r="M774">
            <v>52031125</v>
          </cell>
        </row>
        <row r="775">
          <cell r="L775">
            <v>48309566</v>
          </cell>
          <cell r="M775">
            <v>48309566</v>
          </cell>
        </row>
        <row r="776">
          <cell r="L776">
            <v>52348368</v>
          </cell>
          <cell r="M776">
            <v>52348368</v>
          </cell>
        </row>
        <row r="777">
          <cell r="L777">
            <v>48110861</v>
          </cell>
          <cell r="M777">
            <v>48110861</v>
          </cell>
        </row>
        <row r="778">
          <cell r="L778">
            <v>48368259</v>
          </cell>
          <cell r="M778">
            <v>48368259</v>
          </cell>
        </row>
        <row r="779">
          <cell r="L779">
            <v>48319324</v>
          </cell>
          <cell r="M779">
            <v>48319324</v>
          </cell>
        </row>
        <row r="780">
          <cell r="L780">
            <v>52770551</v>
          </cell>
          <cell r="M780">
            <v>52770551</v>
          </cell>
        </row>
        <row r="781">
          <cell r="L781">
            <v>48317819</v>
          </cell>
          <cell r="M781">
            <v>48317819</v>
          </cell>
        </row>
        <row r="782">
          <cell r="L782">
            <v>51874813</v>
          </cell>
          <cell r="M782">
            <v>51874813</v>
          </cell>
        </row>
        <row r="783">
          <cell r="L783">
            <v>48370059</v>
          </cell>
          <cell r="M783">
            <v>48370059</v>
          </cell>
        </row>
        <row r="784">
          <cell r="L784">
            <v>51835513</v>
          </cell>
          <cell r="M784">
            <v>51835513</v>
          </cell>
        </row>
        <row r="785">
          <cell r="L785">
            <v>48050829</v>
          </cell>
          <cell r="M785">
            <v>48050829</v>
          </cell>
        </row>
        <row r="786">
          <cell r="L786">
            <v>51624297</v>
          </cell>
          <cell r="M786">
            <v>51624297</v>
          </cell>
        </row>
        <row r="787">
          <cell r="L787">
            <v>52359093</v>
          </cell>
          <cell r="M787">
            <v>52359093</v>
          </cell>
        </row>
        <row r="788">
          <cell r="L788">
            <v>51586077</v>
          </cell>
          <cell r="M788">
            <v>51586077</v>
          </cell>
        </row>
        <row r="789">
          <cell r="L789">
            <v>52579345</v>
          </cell>
          <cell r="M789">
            <v>52579345</v>
          </cell>
        </row>
        <row r="790">
          <cell r="L790">
            <v>52018778</v>
          </cell>
          <cell r="M790">
            <v>52018778</v>
          </cell>
        </row>
        <row r="791">
          <cell r="L791">
            <v>51615530</v>
          </cell>
          <cell r="M791">
            <v>51615530</v>
          </cell>
        </row>
        <row r="792">
          <cell r="L792">
            <v>52307639</v>
          </cell>
          <cell r="M792">
            <v>52307639</v>
          </cell>
        </row>
        <row r="793">
          <cell r="L793">
            <v>48334822</v>
          </cell>
          <cell r="M793">
            <v>48334822</v>
          </cell>
        </row>
        <row r="794">
          <cell r="L794">
            <v>48280264</v>
          </cell>
          <cell r="M794">
            <v>48280264</v>
          </cell>
        </row>
        <row r="795">
          <cell r="L795">
            <v>48360800</v>
          </cell>
          <cell r="M795">
            <v>48360800</v>
          </cell>
        </row>
        <row r="796">
          <cell r="L796">
            <v>48312382</v>
          </cell>
          <cell r="M796">
            <v>48312382</v>
          </cell>
        </row>
        <row r="797">
          <cell r="L797">
            <v>48369550</v>
          </cell>
          <cell r="M797">
            <v>48369550</v>
          </cell>
        </row>
        <row r="798">
          <cell r="L798">
            <v>52272019</v>
          </cell>
          <cell r="M798">
            <v>52272019</v>
          </cell>
        </row>
        <row r="799">
          <cell r="L799">
            <v>48319032</v>
          </cell>
          <cell r="M799">
            <v>48319032</v>
          </cell>
        </row>
        <row r="800">
          <cell r="L800">
            <v>48095306</v>
          </cell>
          <cell r="M800" t="str">
            <v>51783790-48095306</v>
          </cell>
        </row>
        <row r="801">
          <cell r="L801">
            <v>48328355</v>
          </cell>
          <cell r="M801">
            <v>48328355</v>
          </cell>
        </row>
        <row r="802">
          <cell r="L802">
            <v>48066586</v>
          </cell>
          <cell r="M802">
            <v>48066586</v>
          </cell>
        </row>
        <row r="803">
          <cell r="L803">
            <v>48317595</v>
          </cell>
          <cell r="M803">
            <v>48317595</v>
          </cell>
        </row>
        <row r="804">
          <cell r="L804">
            <v>48074325</v>
          </cell>
          <cell r="M804">
            <v>48074325</v>
          </cell>
        </row>
        <row r="805">
          <cell r="L805">
            <v>48118305</v>
          </cell>
          <cell r="M805">
            <v>48118305</v>
          </cell>
        </row>
        <row r="806">
          <cell r="L806">
            <v>48074319</v>
          </cell>
          <cell r="M806">
            <v>48074319</v>
          </cell>
        </row>
        <row r="807">
          <cell r="L807">
            <v>48080117</v>
          </cell>
          <cell r="M807">
            <v>48080117</v>
          </cell>
        </row>
        <row r="808">
          <cell r="L808">
            <v>52306545</v>
          </cell>
          <cell r="M808">
            <v>52306545</v>
          </cell>
        </row>
        <row r="809">
          <cell r="L809">
            <v>48367888</v>
          </cell>
          <cell r="M809">
            <v>48367888</v>
          </cell>
        </row>
        <row r="810">
          <cell r="L810">
            <v>48066082</v>
          </cell>
          <cell r="M810">
            <v>48066082</v>
          </cell>
        </row>
        <row r="811">
          <cell r="L811">
            <v>52524005</v>
          </cell>
          <cell r="M811">
            <v>52524005</v>
          </cell>
        </row>
        <row r="812">
          <cell r="L812">
            <v>48345639</v>
          </cell>
          <cell r="M812">
            <v>48345639</v>
          </cell>
        </row>
        <row r="813">
          <cell r="L813">
            <v>48116325</v>
          </cell>
          <cell r="M813">
            <v>48116325</v>
          </cell>
        </row>
        <row r="814">
          <cell r="L814">
            <v>48367080</v>
          </cell>
          <cell r="M814">
            <v>48367080</v>
          </cell>
        </row>
        <row r="815">
          <cell r="L815">
            <v>51323061</v>
          </cell>
          <cell r="M815">
            <v>51323061</v>
          </cell>
        </row>
        <row r="816">
          <cell r="L816">
            <v>982126055990564</v>
          </cell>
          <cell r="M816">
            <v>982126055990564</v>
          </cell>
        </row>
        <row r="817">
          <cell r="L817">
            <v>982126055990439</v>
          </cell>
          <cell r="M817">
            <v>982126055990439</v>
          </cell>
        </row>
        <row r="818">
          <cell r="L818">
            <v>982126055990532</v>
          </cell>
          <cell r="M818">
            <v>982126055990532</v>
          </cell>
        </row>
        <row r="819">
          <cell r="L819">
            <v>48066219</v>
          </cell>
          <cell r="M819">
            <v>48066219</v>
          </cell>
        </row>
        <row r="820">
          <cell r="L820">
            <v>982126055990568</v>
          </cell>
          <cell r="M820">
            <v>982126055990568</v>
          </cell>
        </row>
        <row r="821">
          <cell r="L821">
            <v>982126055990450</v>
          </cell>
          <cell r="M821">
            <v>982126055990450</v>
          </cell>
        </row>
        <row r="822">
          <cell r="L822">
            <v>982126055990513</v>
          </cell>
          <cell r="M822">
            <v>982126055990513</v>
          </cell>
        </row>
        <row r="823">
          <cell r="L823">
            <v>982126055990528</v>
          </cell>
          <cell r="M823">
            <v>982126055990528</v>
          </cell>
        </row>
        <row r="824">
          <cell r="L824">
            <v>982126055990487</v>
          </cell>
          <cell r="M824">
            <v>982126055990487</v>
          </cell>
        </row>
        <row r="825">
          <cell r="L825">
            <v>982126055990459</v>
          </cell>
          <cell r="M825">
            <v>982126055990459</v>
          </cell>
        </row>
        <row r="826">
          <cell r="L826">
            <v>982126055990530</v>
          </cell>
          <cell r="M826">
            <v>982126055990530</v>
          </cell>
        </row>
        <row r="827">
          <cell r="L827">
            <v>982126055990426</v>
          </cell>
          <cell r="M827">
            <v>982126055990426</v>
          </cell>
        </row>
        <row r="828">
          <cell r="L828">
            <v>982126055990438</v>
          </cell>
          <cell r="M828">
            <v>982126055990438</v>
          </cell>
        </row>
        <row r="829">
          <cell r="L829">
            <v>982126055990548</v>
          </cell>
          <cell r="M829">
            <v>982126055990548</v>
          </cell>
        </row>
        <row r="830">
          <cell r="L830">
            <v>52360855</v>
          </cell>
          <cell r="M830">
            <v>52360855</v>
          </cell>
        </row>
        <row r="831">
          <cell r="L831">
            <v>982126055990493</v>
          </cell>
          <cell r="M831">
            <v>982126055990493</v>
          </cell>
        </row>
        <row r="832">
          <cell r="L832">
            <v>52312355</v>
          </cell>
          <cell r="M832">
            <v>52312355</v>
          </cell>
        </row>
        <row r="833">
          <cell r="L833">
            <v>982126055990557</v>
          </cell>
          <cell r="M833">
            <v>982126055990557</v>
          </cell>
        </row>
        <row r="834">
          <cell r="L834">
            <v>982126055990499</v>
          </cell>
          <cell r="M834">
            <v>982126055990499</v>
          </cell>
        </row>
        <row r="835">
          <cell r="L835">
            <v>982126055990430</v>
          </cell>
          <cell r="M835">
            <v>982126055990430</v>
          </cell>
        </row>
        <row r="836">
          <cell r="L836">
            <v>982126055990526</v>
          </cell>
          <cell r="M836">
            <v>982126055990526</v>
          </cell>
        </row>
        <row r="837">
          <cell r="L837">
            <v>982126055990460</v>
          </cell>
          <cell r="M837">
            <v>982126055990460</v>
          </cell>
        </row>
        <row r="838">
          <cell r="L838">
            <v>982126055990560</v>
          </cell>
          <cell r="M838">
            <v>982126055990560</v>
          </cell>
        </row>
        <row r="839">
          <cell r="L839">
            <v>52370590</v>
          </cell>
          <cell r="M839">
            <v>52370590</v>
          </cell>
        </row>
        <row r="840">
          <cell r="L840">
            <v>982126055990535</v>
          </cell>
          <cell r="M840">
            <v>982126055990535</v>
          </cell>
        </row>
        <row r="841">
          <cell r="L841">
            <v>48110864</v>
          </cell>
          <cell r="M841">
            <v>48110864</v>
          </cell>
        </row>
        <row r="842">
          <cell r="L842">
            <v>91353834</v>
          </cell>
          <cell r="M842">
            <v>91353834</v>
          </cell>
        </row>
        <row r="843">
          <cell r="L843">
            <v>48074329</v>
          </cell>
          <cell r="M843">
            <v>48074329</v>
          </cell>
        </row>
        <row r="844">
          <cell r="L844">
            <v>48319523</v>
          </cell>
          <cell r="M844">
            <v>48319523</v>
          </cell>
        </row>
        <row r="845">
          <cell r="L845">
            <v>48369530</v>
          </cell>
          <cell r="M845">
            <v>48369530</v>
          </cell>
        </row>
        <row r="846">
          <cell r="L846">
            <v>48312051</v>
          </cell>
          <cell r="M846">
            <v>48312051</v>
          </cell>
        </row>
        <row r="847">
          <cell r="L847">
            <v>51799354</v>
          </cell>
          <cell r="M847">
            <v>51799354</v>
          </cell>
        </row>
        <row r="848">
          <cell r="L848">
            <v>982126055990467</v>
          </cell>
          <cell r="M848">
            <v>982126055990467</v>
          </cell>
        </row>
        <row r="849">
          <cell r="L849">
            <v>52307883</v>
          </cell>
          <cell r="M849">
            <v>52307883</v>
          </cell>
        </row>
        <row r="850">
          <cell r="L850">
            <v>48369798</v>
          </cell>
          <cell r="M850">
            <v>48369798</v>
          </cell>
        </row>
        <row r="851">
          <cell r="L851">
            <v>48050007</v>
          </cell>
          <cell r="M851">
            <v>48050007</v>
          </cell>
        </row>
        <row r="852">
          <cell r="L852">
            <v>48073351</v>
          </cell>
          <cell r="M852">
            <v>48073351</v>
          </cell>
        </row>
        <row r="853">
          <cell r="L853">
            <v>48072890</v>
          </cell>
          <cell r="M853" t="str">
            <v>91585526-48072890</v>
          </cell>
        </row>
        <row r="854">
          <cell r="L854">
            <v>48043348</v>
          </cell>
          <cell r="M854">
            <v>48043348</v>
          </cell>
        </row>
        <row r="855">
          <cell r="L855">
            <v>48375866</v>
          </cell>
          <cell r="M855">
            <v>48375866</v>
          </cell>
        </row>
        <row r="856">
          <cell r="L856">
            <v>982126055990522</v>
          </cell>
          <cell r="M856">
            <v>982126055990522</v>
          </cell>
        </row>
        <row r="857">
          <cell r="L857">
            <v>48376558</v>
          </cell>
          <cell r="M857">
            <v>48376558</v>
          </cell>
        </row>
        <row r="858">
          <cell r="L858">
            <v>52070348</v>
          </cell>
          <cell r="M858">
            <v>52070348</v>
          </cell>
        </row>
        <row r="859">
          <cell r="L859">
            <v>48070836</v>
          </cell>
          <cell r="M859">
            <v>48070836</v>
          </cell>
        </row>
        <row r="860">
          <cell r="L860">
            <v>52515285</v>
          </cell>
          <cell r="M860">
            <v>52515285</v>
          </cell>
        </row>
        <row r="861">
          <cell r="L861">
            <v>51789530</v>
          </cell>
          <cell r="M861">
            <v>51789530</v>
          </cell>
        </row>
        <row r="862">
          <cell r="L862">
            <v>48041452</v>
          </cell>
          <cell r="M862">
            <v>48041452</v>
          </cell>
        </row>
        <row r="863">
          <cell r="L863">
            <v>48041369</v>
          </cell>
          <cell r="M863">
            <v>48041369</v>
          </cell>
        </row>
        <row r="864">
          <cell r="L864">
            <v>52091890</v>
          </cell>
          <cell r="M864">
            <v>52091890</v>
          </cell>
        </row>
        <row r="865">
          <cell r="L865">
            <v>52624847</v>
          </cell>
          <cell r="M865">
            <v>52624847</v>
          </cell>
        </row>
        <row r="866">
          <cell r="L866">
            <v>48368259</v>
          </cell>
          <cell r="M866">
            <v>48368259</v>
          </cell>
        </row>
        <row r="867">
          <cell r="L867">
            <v>52109088</v>
          </cell>
          <cell r="M867">
            <v>52109088</v>
          </cell>
        </row>
        <row r="868">
          <cell r="L868">
            <v>48060611</v>
          </cell>
          <cell r="M868">
            <v>48060611</v>
          </cell>
        </row>
        <row r="869">
          <cell r="L869">
            <v>51587375</v>
          </cell>
          <cell r="M869">
            <v>51587375</v>
          </cell>
        </row>
        <row r="870">
          <cell r="L870">
            <v>52109050</v>
          </cell>
          <cell r="M870">
            <v>52109050</v>
          </cell>
        </row>
        <row r="871">
          <cell r="L871">
            <v>982126055990441</v>
          </cell>
          <cell r="M871" t="str">
            <v>72605850-982126055990441</v>
          </cell>
        </row>
        <row r="872">
          <cell r="L872">
            <v>48075799</v>
          </cell>
          <cell r="M872">
            <v>48075799</v>
          </cell>
        </row>
        <row r="873">
          <cell r="L873">
            <v>91539313</v>
          </cell>
          <cell r="M873">
            <v>91539313</v>
          </cell>
        </row>
        <row r="874">
          <cell r="L874">
            <v>51800601</v>
          </cell>
          <cell r="M874">
            <v>51800601</v>
          </cell>
        </row>
        <row r="875">
          <cell r="L875">
            <v>48073378</v>
          </cell>
          <cell r="M875">
            <v>48073378</v>
          </cell>
        </row>
        <row r="876">
          <cell r="L876">
            <v>48369046</v>
          </cell>
          <cell r="M876">
            <v>48369046</v>
          </cell>
        </row>
        <row r="877">
          <cell r="L877">
            <v>48345018</v>
          </cell>
          <cell r="M877">
            <v>48345018</v>
          </cell>
        </row>
        <row r="878">
          <cell r="L878">
            <v>52373870</v>
          </cell>
          <cell r="M878">
            <v>52373870</v>
          </cell>
        </row>
        <row r="879">
          <cell r="L879">
            <v>48049284</v>
          </cell>
          <cell r="M879">
            <v>48049284</v>
          </cell>
        </row>
        <row r="880">
          <cell r="L880">
            <v>52363110</v>
          </cell>
          <cell r="M880">
            <v>52363110</v>
          </cell>
        </row>
        <row r="881">
          <cell r="L881">
            <v>48358260</v>
          </cell>
          <cell r="M881">
            <v>48358260</v>
          </cell>
        </row>
        <row r="882">
          <cell r="L882">
            <v>48059005</v>
          </cell>
          <cell r="M882">
            <v>48059005</v>
          </cell>
        </row>
        <row r="883">
          <cell r="L883">
            <v>51543593</v>
          </cell>
          <cell r="M883">
            <v>51543593</v>
          </cell>
        </row>
        <row r="884">
          <cell r="L884">
            <v>48027604</v>
          </cell>
          <cell r="M884">
            <v>48027604</v>
          </cell>
        </row>
        <row r="885">
          <cell r="L885">
            <v>48078001</v>
          </cell>
          <cell r="M885">
            <v>48078001</v>
          </cell>
        </row>
        <row r="886">
          <cell r="L886">
            <v>48326019</v>
          </cell>
          <cell r="M886">
            <v>48326019</v>
          </cell>
        </row>
        <row r="887">
          <cell r="L887">
            <v>52376778</v>
          </cell>
          <cell r="M887">
            <v>52376778</v>
          </cell>
        </row>
        <row r="888">
          <cell r="L888">
            <v>52514304</v>
          </cell>
          <cell r="M888">
            <v>52514304</v>
          </cell>
        </row>
        <row r="889">
          <cell r="L889">
            <v>48039531</v>
          </cell>
          <cell r="M889">
            <v>48039531</v>
          </cell>
        </row>
        <row r="890">
          <cell r="L890">
            <v>48317556</v>
          </cell>
          <cell r="M890">
            <v>48317556</v>
          </cell>
        </row>
        <row r="891">
          <cell r="L891">
            <v>48033622</v>
          </cell>
          <cell r="M891">
            <v>48033622</v>
          </cell>
        </row>
        <row r="892">
          <cell r="L892">
            <v>48321545</v>
          </cell>
          <cell r="M892">
            <v>48321545</v>
          </cell>
        </row>
        <row r="893">
          <cell r="L893">
            <v>48107006</v>
          </cell>
          <cell r="M893">
            <v>48107006</v>
          </cell>
        </row>
        <row r="894">
          <cell r="L894">
            <v>48280344</v>
          </cell>
          <cell r="M894">
            <v>48280344</v>
          </cell>
        </row>
        <row r="895">
          <cell r="L895">
            <v>52367519</v>
          </cell>
          <cell r="M895">
            <v>52367519</v>
          </cell>
        </row>
        <row r="896">
          <cell r="L896">
            <v>48110861</v>
          </cell>
          <cell r="M896">
            <v>48110861</v>
          </cell>
        </row>
        <row r="897">
          <cell r="L897">
            <v>48025623</v>
          </cell>
          <cell r="M897">
            <v>48025623</v>
          </cell>
        </row>
        <row r="898">
          <cell r="L898">
            <v>52526290</v>
          </cell>
          <cell r="M898">
            <v>52526290</v>
          </cell>
        </row>
        <row r="899">
          <cell r="L899">
            <v>52606303</v>
          </cell>
          <cell r="M899">
            <v>52606303</v>
          </cell>
        </row>
        <row r="900">
          <cell r="L900">
            <v>51574022</v>
          </cell>
          <cell r="M900">
            <v>51574022</v>
          </cell>
        </row>
        <row r="901">
          <cell r="L901">
            <v>982126055990389</v>
          </cell>
          <cell r="M901">
            <v>982126055990389</v>
          </cell>
        </row>
        <row r="902">
          <cell r="L902">
            <v>982126055990383</v>
          </cell>
          <cell r="M902">
            <v>982126055990383</v>
          </cell>
        </row>
        <row r="903">
          <cell r="L903">
            <v>982126055990491</v>
          </cell>
          <cell r="M903">
            <v>982126055990491</v>
          </cell>
        </row>
        <row r="904">
          <cell r="L904">
            <v>982126055990481</v>
          </cell>
          <cell r="M904">
            <v>982126055990481</v>
          </cell>
        </row>
        <row r="905">
          <cell r="L905">
            <v>48367631</v>
          </cell>
          <cell r="M905">
            <v>48367631</v>
          </cell>
        </row>
        <row r="906">
          <cell r="L906">
            <v>52543781</v>
          </cell>
          <cell r="M906">
            <v>52543781</v>
          </cell>
        </row>
        <row r="907">
          <cell r="L907">
            <v>52376069</v>
          </cell>
          <cell r="M907">
            <v>52376069</v>
          </cell>
        </row>
        <row r="908">
          <cell r="L908">
            <v>982126055990440</v>
          </cell>
          <cell r="M908">
            <v>982126055990440</v>
          </cell>
        </row>
        <row r="909">
          <cell r="L909">
            <v>48317819</v>
          </cell>
          <cell r="M909">
            <v>48317819</v>
          </cell>
        </row>
        <row r="910">
          <cell r="L910">
            <v>52308879</v>
          </cell>
          <cell r="M910">
            <v>52308879</v>
          </cell>
        </row>
        <row r="911">
          <cell r="L911">
            <v>982126055990382</v>
          </cell>
          <cell r="M911">
            <v>982126055990382</v>
          </cell>
        </row>
        <row r="912">
          <cell r="L912">
            <v>51539383</v>
          </cell>
          <cell r="M912">
            <v>51539383</v>
          </cell>
        </row>
        <row r="913">
          <cell r="L913">
            <v>982126055990429</v>
          </cell>
          <cell r="M913">
            <v>982126055990429</v>
          </cell>
        </row>
        <row r="914">
          <cell r="L914">
            <v>48065267</v>
          </cell>
          <cell r="M914">
            <v>48065267</v>
          </cell>
        </row>
        <row r="915">
          <cell r="L915">
            <v>982126055990466</v>
          </cell>
          <cell r="M915">
            <v>982126055990466</v>
          </cell>
        </row>
        <row r="916">
          <cell r="L916">
            <v>982126055990541</v>
          </cell>
          <cell r="M916">
            <v>982126055990541</v>
          </cell>
        </row>
        <row r="917">
          <cell r="L917">
            <v>48311035</v>
          </cell>
          <cell r="M917">
            <v>48311035</v>
          </cell>
        </row>
        <row r="918">
          <cell r="L918">
            <v>52031125</v>
          </cell>
          <cell r="M918">
            <v>52031125</v>
          </cell>
        </row>
        <row r="919">
          <cell r="L919">
            <v>982126055990492</v>
          </cell>
          <cell r="M919">
            <v>982126055990492</v>
          </cell>
        </row>
        <row r="920">
          <cell r="L920">
            <v>52015603</v>
          </cell>
          <cell r="M920">
            <v>52015603</v>
          </cell>
        </row>
        <row r="921">
          <cell r="L921">
            <v>52543074</v>
          </cell>
          <cell r="M921">
            <v>52543074</v>
          </cell>
        </row>
        <row r="922">
          <cell r="L922">
            <v>982126055990465</v>
          </cell>
          <cell r="M922">
            <v>982126055990465</v>
          </cell>
        </row>
        <row r="923">
          <cell r="L923">
            <v>52577346</v>
          </cell>
          <cell r="M923">
            <v>52577346</v>
          </cell>
        </row>
        <row r="924">
          <cell r="L924">
            <v>52601323</v>
          </cell>
          <cell r="M924">
            <v>52601323</v>
          </cell>
        </row>
        <row r="925">
          <cell r="L925">
            <v>51774587</v>
          </cell>
          <cell r="M925">
            <v>51774587</v>
          </cell>
        </row>
        <row r="926">
          <cell r="L926">
            <v>52100108</v>
          </cell>
          <cell r="M926">
            <v>52100108</v>
          </cell>
        </row>
        <row r="927">
          <cell r="L927">
            <v>48279843</v>
          </cell>
          <cell r="M927">
            <v>48279843</v>
          </cell>
        </row>
        <row r="928">
          <cell r="L928">
            <v>48357363</v>
          </cell>
          <cell r="M928">
            <v>48357363</v>
          </cell>
        </row>
        <row r="929">
          <cell r="L929">
            <v>48367042</v>
          </cell>
          <cell r="M929">
            <v>48367042</v>
          </cell>
        </row>
        <row r="930">
          <cell r="L930">
            <v>48375861</v>
          </cell>
          <cell r="M930">
            <v>48375861</v>
          </cell>
        </row>
        <row r="931">
          <cell r="L931">
            <v>51838052</v>
          </cell>
          <cell r="M931">
            <v>51838052</v>
          </cell>
        </row>
        <row r="932">
          <cell r="L932">
            <v>52302040</v>
          </cell>
          <cell r="M932">
            <v>52302040</v>
          </cell>
        </row>
        <row r="933">
          <cell r="L933">
            <v>48070278</v>
          </cell>
          <cell r="M933">
            <v>48070278</v>
          </cell>
        </row>
        <row r="934">
          <cell r="L934">
            <v>48368526</v>
          </cell>
          <cell r="M934">
            <v>48368526</v>
          </cell>
        </row>
        <row r="935">
          <cell r="L935">
            <v>51582286</v>
          </cell>
          <cell r="M935">
            <v>51582286</v>
          </cell>
        </row>
        <row r="936">
          <cell r="L936">
            <v>51610024</v>
          </cell>
          <cell r="M936">
            <v>51610024</v>
          </cell>
        </row>
        <row r="937">
          <cell r="L937">
            <v>51776826</v>
          </cell>
          <cell r="M937">
            <v>51776826</v>
          </cell>
        </row>
        <row r="938">
          <cell r="L938">
            <v>48075007</v>
          </cell>
          <cell r="M938">
            <v>48075007</v>
          </cell>
        </row>
        <row r="939">
          <cell r="L939">
            <v>51615530</v>
          </cell>
          <cell r="M939">
            <v>51615530</v>
          </cell>
        </row>
        <row r="940">
          <cell r="L940">
            <v>982126055990507</v>
          </cell>
          <cell r="M940">
            <v>982126055990507</v>
          </cell>
        </row>
        <row r="941">
          <cell r="L941">
            <v>51571059</v>
          </cell>
          <cell r="M941">
            <v>51571059</v>
          </cell>
        </row>
        <row r="942">
          <cell r="L942">
            <v>38596350</v>
          </cell>
          <cell r="M942">
            <v>38596350</v>
          </cell>
        </row>
        <row r="943">
          <cell r="L943">
            <v>51620351</v>
          </cell>
          <cell r="M943">
            <v>51620351</v>
          </cell>
        </row>
        <row r="944">
          <cell r="L944">
            <v>48360800</v>
          </cell>
          <cell r="M944">
            <v>48360800</v>
          </cell>
        </row>
        <row r="945">
          <cell r="L945">
            <v>48280279</v>
          </cell>
          <cell r="M945">
            <v>48280279</v>
          </cell>
        </row>
        <row r="946">
          <cell r="L946">
            <v>52606013</v>
          </cell>
          <cell r="M946">
            <v>52606013</v>
          </cell>
        </row>
        <row r="947">
          <cell r="L947">
            <v>52380051</v>
          </cell>
          <cell r="M947">
            <v>52380051</v>
          </cell>
        </row>
        <row r="948">
          <cell r="L948">
            <v>52373838</v>
          </cell>
          <cell r="M948">
            <v>52373838</v>
          </cell>
        </row>
        <row r="949">
          <cell r="L949">
            <v>982126055990461</v>
          </cell>
          <cell r="M949">
            <v>982126055990461</v>
          </cell>
        </row>
        <row r="950">
          <cell r="L950">
            <v>48368271</v>
          </cell>
          <cell r="M950">
            <v>48368271</v>
          </cell>
        </row>
        <row r="951">
          <cell r="L951">
            <v>982126055990488</v>
          </cell>
          <cell r="M951">
            <v>982126055990488</v>
          </cell>
        </row>
        <row r="952">
          <cell r="L952">
            <v>48283075</v>
          </cell>
          <cell r="M952">
            <v>48283075</v>
          </cell>
        </row>
        <row r="953">
          <cell r="L953">
            <v>48095618</v>
          </cell>
          <cell r="M953">
            <v>48095618</v>
          </cell>
        </row>
        <row r="954">
          <cell r="L954">
            <v>52029057</v>
          </cell>
          <cell r="M954">
            <v>52029057</v>
          </cell>
        </row>
        <row r="955">
          <cell r="L955">
            <v>982126055990439</v>
          </cell>
          <cell r="M955">
            <v>982126055990439</v>
          </cell>
        </row>
        <row r="956">
          <cell r="L956">
            <v>982126055990480</v>
          </cell>
          <cell r="M956">
            <v>982126055990480</v>
          </cell>
        </row>
        <row r="957">
          <cell r="L957">
            <v>51769312</v>
          </cell>
          <cell r="M957">
            <v>51769312</v>
          </cell>
        </row>
        <row r="958">
          <cell r="L958">
            <v>52381123</v>
          </cell>
          <cell r="M958">
            <v>52381123</v>
          </cell>
        </row>
        <row r="959">
          <cell r="L959">
            <v>982126055990502</v>
          </cell>
          <cell r="M959">
            <v>982126055990502</v>
          </cell>
        </row>
        <row r="960">
          <cell r="L960">
            <v>51593301</v>
          </cell>
          <cell r="M960">
            <v>51593301</v>
          </cell>
        </row>
        <row r="961">
          <cell r="L961">
            <v>982126055990410</v>
          </cell>
          <cell r="M961">
            <v>982126055990410</v>
          </cell>
        </row>
        <row r="962">
          <cell r="L962">
            <v>982126055990453</v>
          </cell>
          <cell r="M962">
            <v>982126055990453</v>
          </cell>
        </row>
        <row r="963">
          <cell r="L963">
            <v>52263616</v>
          </cell>
          <cell r="M963">
            <v>52263616</v>
          </cell>
        </row>
        <row r="964">
          <cell r="L964">
            <v>48310318</v>
          </cell>
          <cell r="M964">
            <v>48310318</v>
          </cell>
        </row>
        <row r="965">
          <cell r="L965">
            <v>52279084</v>
          </cell>
          <cell r="M965">
            <v>52279084</v>
          </cell>
        </row>
        <row r="966">
          <cell r="L966">
            <v>51570790</v>
          </cell>
          <cell r="M966">
            <v>51570790</v>
          </cell>
        </row>
        <row r="967">
          <cell r="L967">
            <v>51803616</v>
          </cell>
          <cell r="M967">
            <v>51803616</v>
          </cell>
        </row>
        <row r="968">
          <cell r="L968">
            <v>982126055990416</v>
          </cell>
          <cell r="M968">
            <v>982126055990416</v>
          </cell>
        </row>
        <row r="969">
          <cell r="L969">
            <v>51617082</v>
          </cell>
          <cell r="M969">
            <v>51617082</v>
          </cell>
        </row>
        <row r="970">
          <cell r="L970">
            <v>982126055990436</v>
          </cell>
          <cell r="M970">
            <v>982126055990436</v>
          </cell>
        </row>
        <row r="971">
          <cell r="L971">
            <v>982126055990477</v>
          </cell>
          <cell r="M971">
            <v>982126055990477</v>
          </cell>
        </row>
        <row r="972">
          <cell r="L972">
            <v>982126055990510</v>
          </cell>
          <cell r="M972">
            <v>982126055990510</v>
          </cell>
        </row>
        <row r="973">
          <cell r="L973">
            <v>982126055990544</v>
          </cell>
          <cell r="M973">
            <v>982126055990544</v>
          </cell>
        </row>
        <row r="974">
          <cell r="L974">
            <v>982126055990392</v>
          </cell>
          <cell r="M974">
            <v>982126055990392</v>
          </cell>
        </row>
        <row r="975">
          <cell r="L975">
            <v>982126055990381</v>
          </cell>
          <cell r="M975">
            <v>982126055990381</v>
          </cell>
        </row>
        <row r="976">
          <cell r="L976">
            <v>982126055990521</v>
          </cell>
          <cell r="M976">
            <v>982126055990521</v>
          </cell>
        </row>
        <row r="977">
          <cell r="L977">
            <v>982126055990515</v>
          </cell>
          <cell r="M977">
            <v>982126055990515</v>
          </cell>
        </row>
        <row r="978">
          <cell r="L978">
            <v>982126055990456</v>
          </cell>
          <cell r="M978">
            <v>982126055990456</v>
          </cell>
        </row>
        <row r="979">
          <cell r="L979">
            <v>982126055990455</v>
          </cell>
          <cell r="M979">
            <v>982126055990455</v>
          </cell>
        </row>
        <row r="980">
          <cell r="L980">
            <v>48283048</v>
          </cell>
          <cell r="M980">
            <v>48283048</v>
          </cell>
        </row>
        <row r="981">
          <cell r="L981">
            <v>52554637</v>
          </cell>
          <cell r="M981">
            <v>52554637</v>
          </cell>
        </row>
        <row r="982">
          <cell r="L982">
            <v>982126055990406</v>
          </cell>
          <cell r="M982">
            <v>982126055990406</v>
          </cell>
        </row>
        <row r="983">
          <cell r="L983">
            <v>52383261</v>
          </cell>
          <cell r="M983">
            <v>52383261</v>
          </cell>
        </row>
        <row r="984">
          <cell r="L984">
            <v>48345853</v>
          </cell>
          <cell r="M984">
            <v>48345853</v>
          </cell>
        </row>
        <row r="985">
          <cell r="L985">
            <v>51610817</v>
          </cell>
          <cell r="M985">
            <v>51610817</v>
          </cell>
        </row>
        <row r="986">
          <cell r="L986">
            <v>982126055990387</v>
          </cell>
          <cell r="M986">
            <v>982126055990387</v>
          </cell>
        </row>
        <row r="987">
          <cell r="L987">
            <v>48306341</v>
          </cell>
          <cell r="M987">
            <v>48306341</v>
          </cell>
        </row>
        <row r="988">
          <cell r="L988">
            <v>982126055990400</v>
          </cell>
          <cell r="M988">
            <v>982126055990400</v>
          </cell>
        </row>
        <row r="989">
          <cell r="L989">
            <v>982126055990454</v>
          </cell>
          <cell r="M989">
            <v>982126055990454</v>
          </cell>
        </row>
        <row r="990">
          <cell r="L990">
            <v>52348368</v>
          </cell>
          <cell r="M990">
            <v>52348368</v>
          </cell>
        </row>
        <row r="991">
          <cell r="L991">
            <v>982126055990540</v>
          </cell>
          <cell r="M991">
            <v>982126055990540</v>
          </cell>
        </row>
        <row r="992">
          <cell r="L992">
            <v>982126055990446</v>
          </cell>
          <cell r="M992">
            <v>982126055990446</v>
          </cell>
        </row>
        <row r="993">
          <cell r="L993">
            <v>982126055990527</v>
          </cell>
          <cell r="M993">
            <v>982126055990527</v>
          </cell>
        </row>
        <row r="994">
          <cell r="L994">
            <v>982126055990573</v>
          </cell>
          <cell r="M994">
            <v>982126055990573</v>
          </cell>
        </row>
        <row r="995">
          <cell r="L995">
            <v>982126055990549</v>
          </cell>
          <cell r="M995">
            <v>982126055990549</v>
          </cell>
        </row>
        <row r="996">
          <cell r="L996">
            <v>982126055990415</v>
          </cell>
          <cell r="M996">
            <v>982126055990415</v>
          </cell>
        </row>
        <row r="997">
          <cell r="L997">
            <v>982126055990500</v>
          </cell>
          <cell r="M997">
            <v>982126055990500</v>
          </cell>
        </row>
        <row r="998">
          <cell r="L998">
            <v>982126055990448</v>
          </cell>
          <cell r="M998">
            <v>982126055990448</v>
          </cell>
        </row>
        <row r="999">
          <cell r="L999">
            <v>982126055990437</v>
          </cell>
          <cell r="M999">
            <v>982126055990437</v>
          </cell>
        </row>
        <row r="1000">
          <cell r="L1000">
            <v>982126055990537</v>
          </cell>
          <cell r="M1000">
            <v>982126055990537</v>
          </cell>
        </row>
        <row r="1001">
          <cell r="L1001">
            <v>982126055990435</v>
          </cell>
          <cell r="M1001">
            <v>982126055990435</v>
          </cell>
        </row>
        <row r="1002">
          <cell r="L1002">
            <v>982126055990445</v>
          </cell>
          <cell r="M1002">
            <v>982126055990445</v>
          </cell>
        </row>
        <row r="1003">
          <cell r="L1003">
            <v>982126055990478</v>
          </cell>
          <cell r="M1003">
            <v>982126055990478</v>
          </cell>
        </row>
        <row r="1004">
          <cell r="L1004">
            <v>51631834</v>
          </cell>
          <cell r="M1004">
            <v>51631834</v>
          </cell>
        </row>
        <row r="1005">
          <cell r="L1005">
            <v>48344016</v>
          </cell>
          <cell r="M1005">
            <v>48344016</v>
          </cell>
        </row>
        <row r="1006">
          <cell r="L1006">
            <v>91285006</v>
          </cell>
          <cell r="M1006">
            <v>91285006</v>
          </cell>
        </row>
        <row r="1007">
          <cell r="L1007">
            <v>48065632</v>
          </cell>
          <cell r="M1007">
            <v>48065632</v>
          </cell>
        </row>
        <row r="1008">
          <cell r="L1008">
            <v>52375574</v>
          </cell>
          <cell r="M1008">
            <v>52375574</v>
          </cell>
        </row>
        <row r="1009">
          <cell r="L1009">
            <v>48285553</v>
          </cell>
          <cell r="M1009">
            <v>48285553</v>
          </cell>
        </row>
        <row r="1010">
          <cell r="L1010">
            <v>982126055990451</v>
          </cell>
          <cell r="M1010">
            <v>982126055990451</v>
          </cell>
        </row>
        <row r="1011">
          <cell r="L1011">
            <v>48076003</v>
          </cell>
          <cell r="M1011">
            <v>48076003</v>
          </cell>
        </row>
        <row r="1012">
          <cell r="L1012">
            <v>48318595</v>
          </cell>
          <cell r="M1012">
            <v>48318595</v>
          </cell>
        </row>
        <row r="1013">
          <cell r="L1013">
            <v>48346033</v>
          </cell>
          <cell r="M1013">
            <v>48346033</v>
          </cell>
        </row>
        <row r="1014">
          <cell r="L1014">
            <v>982126055990523</v>
          </cell>
          <cell r="M1014">
            <v>982126055990523</v>
          </cell>
        </row>
        <row r="1015">
          <cell r="L1015">
            <v>982126055990401</v>
          </cell>
          <cell r="M1015">
            <v>982126055990401</v>
          </cell>
        </row>
        <row r="1016">
          <cell r="L1016">
            <v>982126055990463</v>
          </cell>
          <cell r="M1016">
            <v>982126055990463</v>
          </cell>
        </row>
        <row r="1017">
          <cell r="L1017">
            <v>982126055990452</v>
          </cell>
          <cell r="M1017">
            <v>982126055990452</v>
          </cell>
        </row>
        <row r="1018">
          <cell r="L1018">
            <v>982126055990490</v>
          </cell>
          <cell r="M1018">
            <v>982126055990490</v>
          </cell>
        </row>
        <row r="1019">
          <cell r="L1019">
            <v>982126055990474</v>
          </cell>
          <cell r="M1019">
            <v>982126055990474</v>
          </cell>
        </row>
        <row r="1020">
          <cell r="L1020">
            <v>982126055990512</v>
          </cell>
          <cell r="M1020">
            <v>982126055990512</v>
          </cell>
        </row>
        <row r="1021">
          <cell r="L1021">
            <v>982126055990471</v>
          </cell>
          <cell r="M1021">
            <v>982126055990471</v>
          </cell>
        </row>
        <row r="1022">
          <cell r="L1022">
            <v>982126055990424</v>
          </cell>
          <cell r="M1022">
            <v>982126055990424</v>
          </cell>
        </row>
        <row r="1023">
          <cell r="L1023">
            <v>982126055990475</v>
          </cell>
          <cell r="M1023">
            <v>982126055990475</v>
          </cell>
        </row>
        <row r="1024">
          <cell r="L1024">
            <v>982126055990470</v>
          </cell>
          <cell r="M1024">
            <v>982126055990470</v>
          </cell>
        </row>
        <row r="1025">
          <cell r="L1025">
            <v>91045370</v>
          </cell>
          <cell r="M1025">
            <v>91045370</v>
          </cell>
        </row>
        <row r="1026">
          <cell r="L1026">
            <v>52018778</v>
          </cell>
          <cell r="M1026">
            <v>52018778</v>
          </cell>
        </row>
        <row r="1027">
          <cell r="L1027">
            <v>52292613</v>
          </cell>
          <cell r="M1027">
            <v>52292613</v>
          </cell>
        </row>
        <row r="1028">
          <cell r="L1028">
            <v>48282867</v>
          </cell>
          <cell r="M1028">
            <v>48282867</v>
          </cell>
        </row>
        <row r="1029">
          <cell r="L1029">
            <v>51624297</v>
          </cell>
          <cell r="M1029">
            <v>51624297</v>
          </cell>
        </row>
        <row r="1030">
          <cell r="L1030">
            <v>982126055990498</v>
          </cell>
          <cell r="M1030">
            <v>982126055990498</v>
          </cell>
        </row>
        <row r="1031">
          <cell r="L1031">
            <v>982126055990570</v>
          </cell>
          <cell r="M1031">
            <v>982126055990570</v>
          </cell>
        </row>
        <row r="1032">
          <cell r="L1032">
            <v>982126055990394</v>
          </cell>
          <cell r="M1032">
            <v>982126055990394</v>
          </cell>
        </row>
        <row r="1033">
          <cell r="L1033">
            <v>982126055990556</v>
          </cell>
          <cell r="M1033">
            <v>982126055990556</v>
          </cell>
        </row>
        <row r="1034">
          <cell r="L1034">
            <v>982126055990422</v>
          </cell>
          <cell r="M1034">
            <v>982126055990422</v>
          </cell>
        </row>
        <row r="1035">
          <cell r="L1035">
            <v>982126055990505</v>
          </cell>
          <cell r="M1035">
            <v>982126055990505</v>
          </cell>
        </row>
        <row r="1036">
          <cell r="L1036">
            <v>982126055990447</v>
          </cell>
          <cell r="M1036">
            <v>982126055990447</v>
          </cell>
        </row>
        <row r="1037">
          <cell r="L1037">
            <v>982126055990419</v>
          </cell>
          <cell r="M1037">
            <v>982126055990419</v>
          </cell>
        </row>
        <row r="1038">
          <cell r="L1038">
            <v>982126055990531</v>
          </cell>
          <cell r="M1038">
            <v>982126055990531</v>
          </cell>
        </row>
        <row r="1039">
          <cell r="L1039">
            <v>51638621</v>
          </cell>
          <cell r="M1039">
            <v>51638621</v>
          </cell>
        </row>
        <row r="1040">
          <cell r="L1040">
            <v>52353637</v>
          </cell>
          <cell r="M1040">
            <v>52353637</v>
          </cell>
        </row>
        <row r="1041">
          <cell r="L1041">
            <v>48375092</v>
          </cell>
          <cell r="M1041">
            <v>48375092</v>
          </cell>
        </row>
        <row r="1042">
          <cell r="L1042">
            <v>982126055990402</v>
          </cell>
          <cell r="M1042">
            <v>982126055990402</v>
          </cell>
        </row>
        <row r="1043">
          <cell r="L1043">
            <v>982126055990242</v>
          </cell>
          <cell r="M1043">
            <v>982126055990242</v>
          </cell>
        </row>
        <row r="1044">
          <cell r="L1044">
            <v>982126055990506</v>
          </cell>
          <cell r="M1044">
            <v>982126055990506</v>
          </cell>
        </row>
        <row r="1045">
          <cell r="L1045">
            <v>51842611</v>
          </cell>
          <cell r="M1045">
            <v>51842611</v>
          </cell>
        </row>
        <row r="1046">
          <cell r="L1046">
            <v>48319569</v>
          </cell>
          <cell r="M1046">
            <v>48319569</v>
          </cell>
        </row>
        <row r="1047">
          <cell r="L1047">
            <v>51564870</v>
          </cell>
          <cell r="M1047">
            <v>51564870</v>
          </cell>
        </row>
        <row r="1048">
          <cell r="L1048">
            <v>91599803</v>
          </cell>
          <cell r="M1048">
            <v>91599803</v>
          </cell>
        </row>
        <row r="1049">
          <cell r="L1049">
            <v>48043339</v>
          </cell>
          <cell r="M1049">
            <v>48043339</v>
          </cell>
        </row>
        <row r="1050">
          <cell r="L1050">
            <v>52516844</v>
          </cell>
          <cell r="M1050">
            <v>52516844</v>
          </cell>
        </row>
        <row r="1051">
          <cell r="L1051">
            <v>52025329</v>
          </cell>
          <cell r="M1051">
            <v>52025329</v>
          </cell>
        </row>
        <row r="1052">
          <cell r="L1052">
            <v>52370039</v>
          </cell>
          <cell r="M1052">
            <v>52370039</v>
          </cell>
        </row>
        <row r="1053">
          <cell r="L1053">
            <v>982126055990567</v>
          </cell>
          <cell r="M1053">
            <v>982126055990567</v>
          </cell>
        </row>
        <row r="1054">
          <cell r="L1054">
            <v>52569560</v>
          </cell>
          <cell r="M1054">
            <v>52569560</v>
          </cell>
        </row>
        <row r="1055">
          <cell r="L1055">
            <v>91563769</v>
          </cell>
          <cell r="M1055">
            <v>91563769</v>
          </cell>
        </row>
        <row r="1056">
          <cell r="L1056">
            <v>52271330</v>
          </cell>
          <cell r="M1056">
            <v>52271330</v>
          </cell>
        </row>
        <row r="1057">
          <cell r="L1057">
            <v>52326122</v>
          </cell>
          <cell r="M1057">
            <v>52326122</v>
          </cell>
        </row>
        <row r="1058">
          <cell r="L1058">
            <v>91035314</v>
          </cell>
          <cell r="M1058">
            <v>91035314</v>
          </cell>
        </row>
        <row r="1059">
          <cell r="L1059">
            <v>52043090</v>
          </cell>
          <cell r="M1059">
            <v>52043090</v>
          </cell>
        </row>
        <row r="1060">
          <cell r="L1060">
            <v>982126055990483</v>
          </cell>
          <cell r="M1060">
            <v>982126055990483</v>
          </cell>
        </row>
        <row r="1061">
          <cell r="L1061">
            <v>51834292</v>
          </cell>
          <cell r="M1061">
            <v>51834292</v>
          </cell>
        </row>
        <row r="1062">
          <cell r="L1062">
            <v>52068569</v>
          </cell>
          <cell r="M1062">
            <v>52068569</v>
          </cell>
        </row>
        <row r="1063">
          <cell r="L1063">
            <v>982126055990398</v>
          </cell>
          <cell r="M1063">
            <v>982126055990398</v>
          </cell>
        </row>
        <row r="1064">
          <cell r="L1064">
            <v>48318085</v>
          </cell>
          <cell r="M1064">
            <v>48318085</v>
          </cell>
        </row>
        <row r="1065">
          <cell r="L1065">
            <v>982126055990486</v>
          </cell>
          <cell r="M1065">
            <v>982126055990486</v>
          </cell>
        </row>
        <row r="1066">
          <cell r="L1066">
            <v>982126055990420</v>
          </cell>
          <cell r="M1066">
            <v>982126055990420</v>
          </cell>
        </row>
        <row r="1067">
          <cell r="L1067">
            <v>48311119</v>
          </cell>
          <cell r="M1067">
            <v>48311119</v>
          </cell>
        </row>
        <row r="1068">
          <cell r="L1068">
            <v>982126055990408</v>
          </cell>
          <cell r="M1068">
            <v>982126055990408</v>
          </cell>
        </row>
        <row r="1069">
          <cell r="L1069">
            <v>982126055990479</v>
          </cell>
          <cell r="M1069">
            <v>982126055990479</v>
          </cell>
        </row>
        <row r="1070">
          <cell r="L1070">
            <v>52512027</v>
          </cell>
          <cell r="M1070">
            <v>52512027</v>
          </cell>
        </row>
        <row r="1071">
          <cell r="L1071">
            <v>52308577</v>
          </cell>
          <cell r="M1071">
            <v>52308577</v>
          </cell>
        </row>
        <row r="1072">
          <cell r="L1072">
            <v>48073790</v>
          </cell>
          <cell r="M1072">
            <v>48073790</v>
          </cell>
        </row>
        <row r="1073">
          <cell r="L1073">
            <v>48054807</v>
          </cell>
          <cell r="M1073">
            <v>48054807</v>
          </cell>
        </row>
        <row r="1074">
          <cell r="L1074">
            <v>48312382</v>
          </cell>
          <cell r="M1074">
            <v>48312382</v>
          </cell>
        </row>
        <row r="1075">
          <cell r="L1075">
            <v>51812321</v>
          </cell>
          <cell r="M1075" t="str">
            <v>52795260-51812321</v>
          </cell>
        </row>
        <row r="1076">
          <cell r="L1076">
            <v>51825058</v>
          </cell>
          <cell r="M1076" t="str">
            <v>51825085-51825058</v>
          </cell>
        </row>
        <row r="1077">
          <cell r="L1077">
            <v>91035521</v>
          </cell>
          <cell r="M1077">
            <v>91035521</v>
          </cell>
        </row>
        <row r="1078">
          <cell r="L1078">
            <v>52355269</v>
          </cell>
          <cell r="M1078">
            <v>52355269</v>
          </cell>
        </row>
        <row r="1079">
          <cell r="L1079">
            <v>48368002</v>
          </cell>
          <cell r="M1079">
            <v>48368002</v>
          </cell>
        </row>
        <row r="1080">
          <cell r="L1080">
            <v>52774542</v>
          </cell>
          <cell r="M1080">
            <v>52774542</v>
          </cell>
        </row>
        <row r="1081">
          <cell r="L1081">
            <v>48067031</v>
          </cell>
          <cell r="M1081">
            <v>48067031</v>
          </cell>
        </row>
        <row r="1082">
          <cell r="L1082">
            <v>48337810</v>
          </cell>
          <cell r="M1082">
            <v>48337810</v>
          </cell>
        </row>
        <row r="1083">
          <cell r="L1083">
            <v>51572633</v>
          </cell>
          <cell r="M1083">
            <v>51572633</v>
          </cell>
        </row>
        <row r="1084">
          <cell r="L1084">
            <v>48376541</v>
          </cell>
          <cell r="M1084">
            <v>48376541</v>
          </cell>
        </row>
        <row r="1085">
          <cell r="L1085">
            <v>48369071</v>
          </cell>
          <cell r="M1085">
            <v>48369071</v>
          </cell>
        </row>
        <row r="1086">
          <cell r="L1086">
            <v>48045586</v>
          </cell>
          <cell r="M1086">
            <v>48045586</v>
          </cell>
        </row>
        <row r="1087">
          <cell r="L1087">
            <v>48036828</v>
          </cell>
          <cell r="M1087">
            <v>48036828</v>
          </cell>
        </row>
        <row r="1088">
          <cell r="L1088">
            <v>48312036</v>
          </cell>
          <cell r="M1088">
            <v>48312036</v>
          </cell>
        </row>
        <row r="1089">
          <cell r="L1089">
            <v>48066860</v>
          </cell>
          <cell r="M1089">
            <v>48066860</v>
          </cell>
        </row>
        <row r="1090">
          <cell r="L1090">
            <v>52106120</v>
          </cell>
          <cell r="M1090">
            <v>52106120</v>
          </cell>
        </row>
        <row r="1091">
          <cell r="L1091">
            <v>91072838</v>
          </cell>
          <cell r="M1091">
            <v>91072838</v>
          </cell>
        </row>
        <row r="1092">
          <cell r="L1092">
            <v>52380559</v>
          </cell>
          <cell r="M1092">
            <v>52380559</v>
          </cell>
        </row>
        <row r="1093">
          <cell r="L1093">
            <v>51563827</v>
          </cell>
          <cell r="M1093">
            <v>51563827</v>
          </cell>
        </row>
        <row r="1094">
          <cell r="L1094">
            <v>52516621</v>
          </cell>
          <cell r="M1094">
            <v>52516621</v>
          </cell>
        </row>
        <row r="1095">
          <cell r="L1095">
            <v>48065112</v>
          </cell>
          <cell r="M1095">
            <v>48065112</v>
          </cell>
        </row>
        <row r="1096">
          <cell r="L1096">
            <v>48312312</v>
          </cell>
          <cell r="M1096">
            <v>48312312</v>
          </cell>
        </row>
        <row r="1097">
          <cell r="L1097">
            <v>91069098</v>
          </cell>
          <cell r="M1097">
            <v>91069098</v>
          </cell>
        </row>
        <row r="1098">
          <cell r="L1098">
            <v>48083376</v>
          </cell>
          <cell r="M1098">
            <v>48083376</v>
          </cell>
        </row>
        <row r="1099">
          <cell r="L1099">
            <v>48075313</v>
          </cell>
          <cell r="M1099">
            <v>48075313</v>
          </cell>
        </row>
        <row r="1100">
          <cell r="L1100">
            <v>48019021</v>
          </cell>
          <cell r="M1100">
            <v>48019021</v>
          </cell>
        </row>
        <row r="1101">
          <cell r="L1101">
            <v>52315376</v>
          </cell>
          <cell r="M1101">
            <v>52315376</v>
          </cell>
        </row>
        <row r="1102">
          <cell r="L1102">
            <v>52062883</v>
          </cell>
          <cell r="M1102">
            <v>52062883</v>
          </cell>
        </row>
        <row r="1103">
          <cell r="L1103">
            <v>52770551</v>
          </cell>
          <cell r="M1103">
            <v>52770551</v>
          </cell>
        </row>
        <row r="1104">
          <cell r="L1104">
            <v>982126055990514</v>
          </cell>
          <cell r="M1104">
            <v>982126055990514</v>
          </cell>
        </row>
        <row r="1105">
          <cell r="L1105">
            <v>982126055990397</v>
          </cell>
          <cell r="M1105">
            <v>982126055990397</v>
          </cell>
        </row>
        <row r="1106">
          <cell r="L1106">
            <v>51610841</v>
          </cell>
          <cell r="M1106">
            <v>51610841</v>
          </cell>
        </row>
        <row r="1107">
          <cell r="L1107">
            <v>48265350</v>
          </cell>
          <cell r="M1107">
            <v>48265350</v>
          </cell>
        </row>
        <row r="1108">
          <cell r="L1108">
            <v>51789317</v>
          </cell>
          <cell r="M1108">
            <v>51789317</v>
          </cell>
        </row>
        <row r="1109">
          <cell r="L1109">
            <v>982126055990434</v>
          </cell>
          <cell r="M1109">
            <v>982126055990434</v>
          </cell>
        </row>
        <row r="1110">
          <cell r="L1110">
            <v>982126055990403</v>
          </cell>
          <cell r="M1110">
            <v>982126055990403</v>
          </cell>
        </row>
        <row r="1111">
          <cell r="L1111">
            <v>982126055990423</v>
          </cell>
          <cell r="M1111">
            <v>982126055990423</v>
          </cell>
        </row>
        <row r="1112">
          <cell r="L1112">
            <v>52308895</v>
          </cell>
          <cell r="M1112">
            <v>52308895</v>
          </cell>
        </row>
        <row r="1113">
          <cell r="L1113">
            <v>48311355</v>
          </cell>
          <cell r="M1113">
            <v>48311355</v>
          </cell>
        </row>
        <row r="1114">
          <cell r="L1114">
            <v>48310051</v>
          </cell>
          <cell r="M1114">
            <v>48310051</v>
          </cell>
        </row>
        <row r="1115">
          <cell r="L1115">
            <v>48367104</v>
          </cell>
          <cell r="M1115">
            <v>48367104</v>
          </cell>
        </row>
        <row r="1116">
          <cell r="L1116">
            <v>48369355</v>
          </cell>
          <cell r="M1116">
            <v>48369355</v>
          </cell>
        </row>
        <row r="1117">
          <cell r="L1117">
            <v>982126055990503</v>
          </cell>
          <cell r="M1117">
            <v>982126055990503</v>
          </cell>
        </row>
        <row r="1118">
          <cell r="L1118">
            <v>48284339</v>
          </cell>
          <cell r="M1118">
            <v>48284339</v>
          </cell>
        </row>
        <row r="1119">
          <cell r="L1119">
            <v>982126055990539</v>
          </cell>
          <cell r="M1119">
            <v>982126055990539</v>
          </cell>
        </row>
        <row r="1120">
          <cell r="L1120">
            <v>982126055990414</v>
          </cell>
          <cell r="M1120">
            <v>982126055990414</v>
          </cell>
        </row>
        <row r="1121">
          <cell r="L1121">
            <v>48041116</v>
          </cell>
          <cell r="M1121">
            <v>48041116</v>
          </cell>
        </row>
        <row r="1122">
          <cell r="L1122">
            <v>52309273</v>
          </cell>
          <cell r="M1122">
            <v>52309273</v>
          </cell>
        </row>
        <row r="1123">
          <cell r="L1123">
            <v>48284579</v>
          </cell>
          <cell r="M1123">
            <v>48284579</v>
          </cell>
        </row>
        <row r="1124">
          <cell r="L1124">
            <v>982126055990520</v>
          </cell>
          <cell r="M1124">
            <v>982126055990520</v>
          </cell>
        </row>
        <row r="1125">
          <cell r="L1125">
            <v>52120362</v>
          </cell>
          <cell r="M1125">
            <v>52120362</v>
          </cell>
        </row>
        <row r="1126">
          <cell r="L1126">
            <v>52628076</v>
          </cell>
          <cell r="M1126">
            <v>52628076</v>
          </cell>
        </row>
        <row r="1127">
          <cell r="L1127">
            <v>982126055990472</v>
          </cell>
          <cell r="M1127">
            <v>982126055990472</v>
          </cell>
        </row>
        <row r="1128">
          <cell r="L1128">
            <v>48112356</v>
          </cell>
          <cell r="M1128">
            <v>48112356</v>
          </cell>
        </row>
        <row r="1129">
          <cell r="L1129">
            <v>48312302</v>
          </cell>
          <cell r="M1129">
            <v>48312302</v>
          </cell>
        </row>
        <row r="1130">
          <cell r="L1130">
            <v>51792335</v>
          </cell>
          <cell r="M1130">
            <v>51792335</v>
          </cell>
        </row>
        <row r="1131">
          <cell r="L1131">
            <v>48369263</v>
          </cell>
          <cell r="M1131" t="str">
            <v>45320884-48369263</v>
          </cell>
        </row>
        <row r="1132">
          <cell r="L1132">
            <v>48376600</v>
          </cell>
          <cell r="M1132">
            <v>48376600</v>
          </cell>
        </row>
        <row r="1133">
          <cell r="L1133">
            <v>52374063</v>
          </cell>
          <cell r="M1133">
            <v>52374063</v>
          </cell>
        </row>
        <row r="1134">
          <cell r="L1134">
            <v>51770117</v>
          </cell>
          <cell r="M1134">
            <v>51770117</v>
          </cell>
        </row>
        <row r="1135">
          <cell r="L1135">
            <v>982126055990449</v>
          </cell>
          <cell r="M1135">
            <v>982126055990449</v>
          </cell>
        </row>
        <row r="1136">
          <cell r="L1136">
            <v>52579345</v>
          </cell>
          <cell r="M1136">
            <v>52579345</v>
          </cell>
        </row>
        <row r="1137">
          <cell r="L1137">
            <v>52552606</v>
          </cell>
          <cell r="M1137">
            <v>52552606</v>
          </cell>
        </row>
        <row r="1138">
          <cell r="L1138">
            <v>48312015</v>
          </cell>
          <cell r="M1138">
            <v>48312015</v>
          </cell>
        </row>
        <row r="1139">
          <cell r="L1139">
            <v>52604513</v>
          </cell>
          <cell r="M1139">
            <v>52604513</v>
          </cell>
        </row>
        <row r="1140">
          <cell r="L1140">
            <v>52277810</v>
          </cell>
          <cell r="M1140">
            <v>52277810</v>
          </cell>
        </row>
        <row r="1141">
          <cell r="L1141">
            <v>48376547</v>
          </cell>
          <cell r="M1141">
            <v>48376547</v>
          </cell>
        </row>
        <row r="1142">
          <cell r="L1142">
            <v>982126055990409</v>
          </cell>
          <cell r="M1142">
            <v>982126055990409</v>
          </cell>
        </row>
        <row r="1143">
          <cell r="L1143">
            <v>48068374</v>
          </cell>
          <cell r="M1143">
            <v>48068374</v>
          </cell>
        </row>
        <row r="1144">
          <cell r="L1144">
            <v>48311521</v>
          </cell>
          <cell r="M1144">
            <v>48311521</v>
          </cell>
        </row>
        <row r="1145">
          <cell r="L1145">
            <v>51540350</v>
          </cell>
          <cell r="M1145">
            <v>51540350</v>
          </cell>
        </row>
        <row r="1146">
          <cell r="L1146">
            <v>982126055990509</v>
          </cell>
          <cell r="M1146">
            <v>982126055990509</v>
          </cell>
        </row>
        <row r="1147">
          <cell r="L1147">
            <v>48319625</v>
          </cell>
          <cell r="M1147">
            <v>48319625</v>
          </cell>
        </row>
        <row r="1148">
          <cell r="L1148">
            <v>52518025</v>
          </cell>
          <cell r="M1148">
            <v>52518025</v>
          </cell>
        </row>
        <row r="1149">
          <cell r="L1149">
            <v>91052303</v>
          </cell>
          <cell r="M1149">
            <v>91052303</v>
          </cell>
        </row>
        <row r="1150">
          <cell r="L1150">
            <v>52373060</v>
          </cell>
          <cell r="M1150">
            <v>52373060</v>
          </cell>
        </row>
        <row r="1151">
          <cell r="L1151">
            <v>982126055990395</v>
          </cell>
          <cell r="M1151">
            <v>982126055990395</v>
          </cell>
        </row>
        <row r="1152">
          <cell r="L1152">
            <v>982126055990465</v>
          </cell>
          <cell r="M1152">
            <v>982126055990465</v>
          </cell>
        </row>
        <row r="1153">
          <cell r="L1153">
            <v>982126055990524</v>
          </cell>
          <cell r="M1153">
            <v>982126055990524</v>
          </cell>
        </row>
        <row r="1154">
          <cell r="L1154">
            <v>982126055990419</v>
          </cell>
          <cell r="M1154">
            <v>982126055990419</v>
          </cell>
        </row>
        <row r="1155">
          <cell r="L1155">
            <v>982126055990508</v>
          </cell>
          <cell r="M1155">
            <v>982126055990508</v>
          </cell>
        </row>
        <row r="1156">
          <cell r="L1156">
            <v>982126055990484</v>
          </cell>
          <cell r="M1156">
            <v>982126055990484</v>
          </cell>
        </row>
        <row r="1157">
          <cell r="L1157">
            <v>982126055990458</v>
          </cell>
          <cell r="M1157">
            <v>982126055990458</v>
          </cell>
        </row>
        <row r="1158">
          <cell r="L1158">
            <v>982126055990494</v>
          </cell>
          <cell r="M1158">
            <v>982126055990494</v>
          </cell>
        </row>
        <row r="1159">
          <cell r="L1159">
            <v>52052120</v>
          </cell>
          <cell r="M1159">
            <v>52052120</v>
          </cell>
        </row>
        <row r="1160">
          <cell r="L1160">
            <v>982126055990405</v>
          </cell>
          <cell r="M1160">
            <v>982126055990405</v>
          </cell>
        </row>
        <row r="1161">
          <cell r="L1161">
            <v>982126055990427</v>
          </cell>
          <cell r="M1161">
            <v>982126055990427</v>
          </cell>
        </row>
        <row r="1162">
          <cell r="L1162">
            <v>52009547</v>
          </cell>
          <cell r="M1162">
            <v>52009547</v>
          </cell>
        </row>
        <row r="1163">
          <cell r="L1163">
            <v>982126055990572</v>
          </cell>
          <cell r="M1163">
            <v>982126055990572</v>
          </cell>
        </row>
        <row r="1164">
          <cell r="L1164">
            <v>48066110</v>
          </cell>
          <cell r="M1164">
            <v>48066110</v>
          </cell>
        </row>
        <row r="1165">
          <cell r="L1165">
            <v>52794877</v>
          </cell>
          <cell r="M1165">
            <v>52794877</v>
          </cell>
        </row>
        <row r="1166">
          <cell r="L1166">
            <v>982126055990466</v>
          </cell>
          <cell r="M1166">
            <v>982126055990466</v>
          </cell>
        </row>
        <row r="1167">
          <cell r="L1167">
            <v>51610288</v>
          </cell>
          <cell r="M1167">
            <v>51610288</v>
          </cell>
        </row>
        <row r="1168">
          <cell r="L1168">
            <v>51586077</v>
          </cell>
          <cell r="M1168">
            <v>51586077</v>
          </cell>
        </row>
        <row r="1169">
          <cell r="L1169">
            <v>52264608</v>
          </cell>
          <cell r="M1169">
            <v>52264608</v>
          </cell>
        </row>
        <row r="1170">
          <cell r="L1170">
            <v>52560314</v>
          </cell>
          <cell r="M1170">
            <v>52560314</v>
          </cell>
        </row>
        <row r="1171">
          <cell r="L1171">
            <v>982126055990511</v>
          </cell>
          <cell r="M1171">
            <v>982126055990511</v>
          </cell>
        </row>
        <row r="1172">
          <cell r="L1172">
            <v>48320275</v>
          </cell>
          <cell r="M1172">
            <v>48320275</v>
          </cell>
        </row>
        <row r="1173">
          <cell r="L1173">
            <v>982126055990545</v>
          </cell>
          <cell r="M1173">
            <v>982126055990545</v>
          </cell>
        </row>
        <row r="1174">
          <cell r="L1174">
            <v>982126055990443</v>
          </cell>
          <cell r="M1174">
            <v>982126055990443</v>
          </cell>
        </row>
        <row r="1175">
          <cell r="L1175">
            <v>982126055990476</v>
          </cell>
          <cell r="M1175">
            <v>982126055990476</v>
          </cell>
        </row>
        <row r="1176">
          <cell r="L1176">
            <v>52551619</v>
          </cell>
          <cell r="M1176">
            <v>52551619</v>
          </cell>
        </row>
        <row r="1177">
          <cell r="L1177">
            <v>52553836</v>
          </cell>
          <cell r="M1177">
            <v>52553836</v>
          </cell>
        </row>
        <row r="1178">
          <cell r="L1178">
            <v>52833893</v>
          </cell>
          <cell r="M1178">
            <v>52833893</v>
          </cell>
        </row>
        <row r="1179">
          <cell r="L1179">
            <v>51633877</v>
          </cell>
          <cell r="M1179">
            <v>51633877</v>
          </cell>
        </row>
        <row r="1180">
          <cell r="L1180">
            <v>48348369</v>
          </cell>
          <cell r="M1180">
            <v>48348369</v>
          </cell>
        </row>
        <row r="1181">
          <cell r="L1181">
            <v>72569077</v>
          </cell>
          <cell r="M1181">
            <v>72569077</v>
          </cell>
        </row>
        <row r="1182">
          <cell r="L1182">
            <v>48376523</v>
          </cell>
          <cell r="M1182">
            <v>48376523</v>
          </cell>
        </row>
        <row r="1183">
          <cell r="L1183">
            <v>982126055990538</v>
          </cell>
          <cell r="M1183">
            <v>982126055990538</v>
          </cell>
        </row>
        <row r="1184">
          <cell r="L1184">
            <v>51591045</v>
          </cell>
          <cell r="M1184">
            <v>51591045</v>
          </cell>
        </row>
        <row r="1185">
          <cell r="L1185">
            <v>982126055990397</v>
          </cell>
          <cell r="M1185" t="str">
            <v>982126055990397</v>
          </cell>
        </row>
        <row r="1186">
          <cell r="L1186">
            <v>91045370</v>
          </cell>
          <cell r="M1186">
            <v>91045370</v>
          </cell>
        </row>
        <row r="1187">
          <cell r="L1187">
            <v>51777523</v>
          </cell>
          <cell r="M1187">
            <v>51777523</v>
          </cell>
        </row>
        <row r="1188">
          <cell r="L1188">
            <v>48070836</v>
          </cell>
          <cell r="M1188">
            <v>48070836</v>
          </cell>
        </row>
        <row r="1189">
          <cell r="L1189">
            <v>48289830</v>
          </cell>
          <cell r="M1189">
            <v>48289830</v>
          </cell>
        </row>
        <row r="1190">
          <cell r="L1190">
            <v>48073378</v>
          </cell>
          <cell r="M1190">
            <v>48073378</v>
          </cell>
        </row>
        <row r="1191">
          <cell r="L1191">
            <v>48043348</v>
          </cell>
          <cell r="M1191">
            <v>48043348</v>
          </cell>
        </row>
        <row r="1192">
          <cell r="L1192">
            <v>51825058</v>
          </cell>
          <cell r="M1192" t="str">
            <v>51825085-51825058</v>
          </cell>
        </row>
        <row r="1193">
          <cell r="L1193">
            <v>51563827</v>
          </cell>
          <cell r="M1193">
            <v>51563827</v>
          </cell>
        </row>
        <row r="1194">
          <cell r="L1194">
            <v>48312005</v>
          </cell>
          <cell r="M1194">
            <v>48312005</v>
          </cell>
        </row>
        <row r="1195">
          <cell r="L1195">
            <v>48369071</v>
          </cell>
          <cell r="M1195">
            <v>48369071</v>
          </cell>
        </row>
        <row r="1196">
          <cell r="L1196">
            <v>48376541</v>
          </cell>
          <cell r="M1196">
            <v>48376541</v>
          </cell>
        </row>
        <row r="1197">
          <cell r="L1197">
            <v>982126055990440</v>
          </cell>
          <cell r="M1197" t="str">
            <v>982126055990440</v>
          </cell>
        </row>
        <row r="1198">
          <cell r="L1198">
            <v>982126055990441</v>
          </cell>
          <cell r="M1198" t="str">
            <v>72605850-982126055990441</v>
          </cell>
        </row>
        <row r="1199">
          <cell r="L1199">
            <v>982126055990491</v>
          </cell>
          <cell r="M1199" t="str">
            <v>982126055990491</v>
          </cell>
        </row>
        <row r="1200">
          <cell r="L1200">
            <v>982126055990416</v>
          </cell>
          <cell r="M1200" t="str">
            <v>982126055990416</v>
          </cell>
        </row>
        <row r="1201">
          <cell r="L1201">
            <v>48319523</v>
          </cell>
          <cell r="M1201">
            <v>48319523</v>
          </cell>
        </row>
        <row r="1202">
          <cell r="L1202">
            <v>48326019</v>
          </cell>
          <cell r="M1202">
            <v>48326019</v>
          </cell>
        </row>
        <row r="1203">
          <cell r="L1203">
            <v>91539313</v>
          </cell>
          <cell r="M1203">
            <v>91539313</v>
          </cell>
        </row>
        <row r="1204">
          <cell r="L1204">
            <v>982126055990493</v>
          </cell>
          <cell r="M1204" t="str">
            <v>982126055990493</v>
          </cell>
        </row>
        <row r="1205">
          <cell r="L1205">
            <v>51789530</v>
          </cell>
          <cell r="M1205">
            <v>51789530</v>
          </cell>
        </row>
        <row r="1206">
          <cell r="L1206">
            <v>52376778</v>
          </cell>
          <cell r="M1206">
            <v>52376778</v>
          </cell>
        </row>
        <row r="1207">
          <cell r="L1207">
            <v>48368526</v>
          </cell>
          <cell r="M1207">
            <v>48368526</v>
          </cell>
        </row>
        <row r="1208">
          <cell r="L1208">
            <v>982126055990406</v>
          </cell>
          <cell r="M1208" t="str">
            <v>982126055990406</v>
          </cell>
        </row>
        <row r="1209">
          <cell r="L1209">
            <v>52304553</v>
          </cell>
          <cell r="M1209">
            <v>52304553</v>
          </cell>
        </row>
        <row r="1210">
          <cell r="L1210">
            <v>52020609</v>
          </cell>
          <cell r="M1210">
            <v>52020609</v>
          </cell>
        </row>
        <row r="1211">
          <cell r="L1211">
            <v>52106120</v>
          </cell>
          <cell r="M1211">
            <v>52106120</v>
          </cell>
        </row>
        <row r="1212">
          <cell r="L1212">
            <v>982126055990439</v>
          </cell>
          <cell r="M1212" t="str">
            <v>982126055990439</v>
          </cell>
        </row>
        <row r="1213">
          <cell r="L1213">
            <v>48110802</v>
          </cell>
          <cell r="M1213" t="str">
            <v>52257112-48110802</v>
          </cell>
        </row>
        <row r="1214">
          <cell r="L1214">
            <v>52352593</v>
          </cell>
          <cell r="M1214">
            <v>52352593</v>
          </cell>
        </row>
        <row r="1215">
          <cell r="L1215">
            <v>982126055990401</v>
          </cell>
          <cell r="M1215" t="str">
            <v>982126055990401</v>
          </cell>
        </row>
        <row r="1216">
          <cell r="L1216">
            <v>51572633</v>
          </cell>
          <cell r="M1216">
            <v>51572633</v>
          </cell>
        </row>
        <row r="1217">
          <cell r="L1217">
            <v>52279084</v>
          </cell>
          <cell r="M1217">
            <v>52279084</v>
          </cell>
        </row>
        <row r="1218">
          <cell r="L1218">
            <v>982126055990528</v>
          </cell>
          <cell r="M1218" t="str">
            <v>982126055990528</v>
          </cell>
        </row>
        <row r="1219">
          <cell r="L1219">
            <v>48321545</v>
          </cell>
          <cell r="M1219">
            <v>48321545</v>
          </cell>
        </row>
        <row r="1220">
          <cell r="L1220">
            <v>982126055990532</v>
          </cell>
          <cell r="M1220" t="str">
            <v>982126055990532</v>
          </cell>
        </row>
        <row r="1221">
          <cell r="L1221">
            <v>52100108</v>
          </cell>
          <cell r="M1221">
            <v>52100108</v>
          </cell>
        </row>
        <row r="1222">
          <cell r="L1222">
            <v>48367042</v>
          </cell>
          <cell r="M1222">
            <v>48367042</v>
          </cell>
        </row>
        <row r="1223">
          <cell r="L1223">
            <v>48369355</v>
          </cell>
          <cell r="M1223">
            <v>48369355</v>
          </cell>
        </row>
        <row r="1224">
          <cell r="L1224">
            <v>52299026</v>
          </cell>
          <cell r="M1224">
            <v>52299026</v>
          </cell>
        </row>
        <row r="1225">
          <cell r="L1225">
            <v>48066279</v>
          </cell>
          <cell r="M1225">
            <v>48066279</v>
          </cell>
        </row>
        <row r="1226">
          <cell r="L1226">
            <v>48075799</v>
          </cell>
          <cell r="M1226">
            <v>48075799</v>
          </cell>
        </row>
        <row r="1227">
          <cell r="L1227">
            <v>48080117</v>
          </cell>
          <cell r="M1227">
            <v>48080117</v>
          </cell>
        </row>
        <row r="1228">
          <cell r="L1228">
            <v>48049284</v>
          </cell>
          <cell r="M1228">
            <v>48049284</v>
          </cell>
        </row>
        <row r="1229">
          <cell r="L1229">
            <v>48036828</v>
          </cell>
          <cell r="M1229">
            <v>48036828</v>
          </cell>
        </row>
        <row r="1230">
          <cell r="L1230">
            <v>48280065</v>
          </cell>
          <cell r="M1230">
            <v>48280065</v>
          </cell>
        </row>
        <row r="1231">
          <cell r="L1231">
            <v>48019021</v>
          </cell>
          <cell r="M1231">
            <v>48019021</v>
          </cell>
        </row>
        <row r="1232">
          <cell r="L1232">
            <v>48369550</v>
          </cell>
          <cell r="M1232">
            <v>48369550</v>
          </cell>
        </row>
        <row r="1233">
          <cell r="L1233">
            <v>48275840</v>
          </cell>
          <cell r="M1233">
            <v>48275840</v>
          </cell>
        </row>
        <row r="1234">
          <cell r="L1234">
            <v>48065112</v>
          </cell>
          <cell r="M1234">
            <v>48065112</v>
          </cell>
        </row>
        <row r="1235">
          <cell r="L1235">
            <v>52606013</v>
          </cell>
          <cell r="M1235">
            <v>52606013</v>
          </cell>
        </row>
        <row r="1236">
          <cell r="L1236">
            <v>48066860</v>
          </cell>
          <cell r="M1236">
            <v>48066860</v>
          </cell>
        </row>
        <row r="1237">
          <cell r="L1237">
            <v>48367612</v>
          </cell>
          <cell r="M1237">
            <v>48367612</v>
          </cell>
        </row>
        <row r="1238">
          <cell r="L1238">
            <v>48074326</v>
          </cell>
          <cell r="M1238">
            <v>48074326</v>
          </cell>
        </row>
        <row r="1239">
          <cell r="L1239">
            <v>48062101</v>
          </cell>
          <cell r="M1239">
            <v>48062101</v>
          </cell>
        </row>
        <row r="1240">
          <cell r="L1240">
            <v>48102624</v>
          </cell>
          <cell r="M1240">
            <v>48102624</v>
          </cell>
        </row>
        <row r="1241">
          <cell r="L1241">
            <v>48337810</v>
          </cell>
          <cell r="M1241">
            <v>48337810</v>
          </cell>
        </row>
        <row r="1242">
          <cell r="L1242">
            <v>48366071</v>
          </cell>
          <cell r="M1242">
            <v>48366071</v>
          </cell>
        </row>
        <row r="1243">
          <cell r="L1243">
            <v>48062605</v>
          </cell>
          <cell r="M1243">
            <v>48062605</v>
          </cell>
        </row>
        <row r="1244">
          <cell r="L1244">
            <v>52091890</v>
          </cell>
          <cell r="M1244">
            <v>52091890</v>
          </cell>
        </row>
        <row r="1245">
          <cell r="L1245">
            <v>48074329</v>
          </cell>
          <cell r="M1245">
            <v>48074329</v>
          </cell>
        </row>
        <row r="1246">
          <cell r="L1246">
            <v>48368599</v>
          </cell>
          <cell r="M1246">
            <v>48368599</v>
          </cell>
        </row>
        <row r="1247">
          <cell r="L1247">
            <v>48070278</v>
          </cell>
          <cell r="M1247">
            <v>48070278</v>
          </cell>
        </row>
        <row r="1248">
          <cell r="L1248">
            <v>51774587</v>
          </cell>
          <cell r="M1248">
            <v>51774587</v>
          </cell>
        </row>
        <row r="1249">
          <cell r="L1249">
            <v>52333270</v>
          </cell>
          <cell r="M1249">
            <v>52333270</v>
          </cell>
        </row>
        <row r="1250">
          <cell r="L1250">
            <v>48066082</v>
          </cell>
          <cell r="M1250">
            <v>48066082</v>
          </cell>
        </row>
        <row r="1251">
          <cell r="L1251">
            <v>91077283</v>
          </cell>
          <cell r="M1251">
            <v>91077283</v>
          </cell>
        </row>
        <row r="1252">
          <cell r="L1252">
            <v>982126055990444</v>
          </cell>
          <cell r="M1252" t="str">
            <v>982126055990444</v>
          </cell>
        </row>
        <row r="1253">
          <cell r="L1253">
            <v>982126055990434</v>
          </cell>
          <cell r="M1253" t="str">
            <v>982126055990434</v>
          </cell>
        </row>
        <row r="1254">
          <cell r="L1254">
            <v>51564790</v>
          </cell>
          <cell r="M1254">
            <v>51564790</v>
          </cell>
        </row>
        <row r="1255">
          <cell r="L1255">
            <v>52624847</v>
          </cell>
          <cell r="M1255">
            <v>52624847</v>
          </cell>
        </row>
        <row r="1256">
          <cell r="L1256">
            <v>48041550</v>
          </cell>
          <cell r="M1256">
            <v>48041550</v>
          </cell>
        </row>
        <row r="1257">
          <cell r="L1257">
            <v>52606299</v>
          </cell>
          <cell r="M1257">
            <v>52606299</v>
          </cell>
        </row>
        <row r="1258">
          <cell r="L1258">
            <v>52283570</v>
          </cell>
          <cell r="M1258">
            <v>52283570</v>
          </cell>
        </row>
        <row r="1259">
          <cell r="L1259">
            <v>48376600</v>
          </cell>
          <cell r="M1259">
            <v>48376600</v>
          </cell>
        </row>
        <row r="1260">
          <cell r="L1260">
            <v>52543781</v>
          </cell>
          <cell r="M1260">
            <v>52543781</v>
          </cell>
        </row>
        <row r="1261">
          <cell r="L1261">
            <v>48060611</v>
          </cell>
          <cell r="M1261">
            <v>48060611</v>
          </cell>
        </row>
        <row r="1262">
          <cell r="L1262">
            <v>48118093</v>
          </cell>
          <cell r="M1262">
            <v>48118093</v>
          </cell>
        </row>
        <row r="1263">
          <cell r="L1263">
            <v>91058594</v>
          </cell>
          <cell r="M1263">
            <v>91058594</v>
          </cell>
        </row>
        <row r="1264">
          <cell r="L1264">
            <v>48317556</v>
          </cell>
          <cell r="M1264">
            <v>48317556</v>
          </cell>
        </row>
        <row r="1265">
          <cell r="L1265">
            <v>51792335</v>
          </cell>
          <cell r="M1265">
            <v>51792335</v>
          </cell>
        </row>
        <row r="1266">
          <cell r="L1266">
            <v>51582286</v>
          </cell>
          <cell r="M1266">
            <v>51582286</v>
          </cell>
        </row>
        <row r="1267">
          <cell r="L1267">
            <v>51574022</v>
          </cell>
          <cell r="M1267">
            <v>51574022</v>
          </cell>
        </row>
        <row r="1268">
          <cell r="L1268">
            <v>52515374</v>
          </cell>
          <cell r="M1268">
            <v>52515374</v>
          </cell>
        </row>
        <row r="1269">
          <cell r="L1269">
            <v>982126055990468</v>
          </cell>
          <cell r="M1269" t="str">
            <v>982126055990468</v>
          </cell>
        </row>
        <row r="1270">
          <cell r="L1270">
            <v>51571059</v>
          </cell>
          <cell r="M1270">
            <v>51571059</v>
          </cell>
        </row>
        <row r="1271">
          <cell r="L1271">
            <v>48345639</v>
          </cell>
          <cell r="M1271">
            <v>48345639</v>
          </cell>
        </row>
        <row r="1272">
          <cell r="L1272">
            <v>48312382</v>
          </cell>
          <cell r="M1272">
            <v>48312382</v>
          </cell>
        </row>
        <row r="1273">
          <cell r="L1273">
            <v>51812321</v>
          </cell>
          <cell r="M1273" t="str">
            <v>52795260-51812321</v>
          </cell>
        </row>
        <row r="1274">
          <cell r="L1274">
            <v>52524003</v>
          </cell>
          <cell r="M1274">
            <v>52524003</v>
          </cell>
        </row>
        <row r="1275">
          <cell r="L1275">
            <v>51803616</v>
          </cell>
          <cell r="M1275">
            <v>51803616</v>
          </cell>
        </row>
        <row r="1276">
          <cell r="L1276">
            <v>48265350</v>
          </cell>
          <cell r="M1276">
            <v>48265350</v>
          </cell>
        </row>
        <row r="1277">
          <cell r="L1277">
            <v>52256284</v>
          </cell>
          <cell r="M1277">
            <v>52256284</v>
          </cell>
        </row>
        <row r="1278">
          <cell r="L1278">
            <v>52277810</v>
          </cell>
          <cell r="M1278">
            <v>52277810</v>
          </cell>
        </row>
        <row r="1279">
          <cell r="L1279">
            <v>982126055990465</v>
          </cell>
          <cell r="M1279" t="str">
            <v>982126055990465</v>
          </cell>
        </row>
        <row r="1280">
          <cell r="L1280">
            <v>48054807</v>
          </cell>
          <cell r="M1280">
            <v>48054807</v>
          </cell>
        </row>
        <row r="1281">
          <cell r="L1281">
            <v>52795583</v>
          </cell>
          <cell r="M1281">
            <v>52795583</v>
          </cell>
        </row>
        <row r="1282">
          <cell r="L1282">
            <v>52512027</v>
          </cell>
          <cell r="M1282">
            <v>52512027</v>
          </cell>
        </row>
        <row r="1283">
          <cell r="L1283">
            <v>48369530</v>
          </cell>
          <cell r="M1283">
            <v>48369530</v>
          </cell>
        </row>
        <row r="1284">
          <cell r="L1284">
            <v>52381123</v>
          </cell>
          <cell r="M1284">
            <v>52381123</v>
          </cell>
        </row>
        <row r="1285">
          <cell r="L1285">
            <v>52029057</v>
          </cell>
          <cell r="M1285">
            <v>52029057</v>
          </cell>
        </row>
        <row r="1286">
          <cell r="L1286">
            <v>52604513</v>
          </cell>
          <cell r="M1286">
            <v>52604513</v>
          </cell>
        </row>
        <row r="1287">
          <cell r="L1287">
            <v>52543074</v>
          </cell>
          <cell r="M1287">
            <v>52543074</v>
          </cell>
        </row>
        <row r="1288">
          <cell r="L1288">
            <v>52378890</v>
          </cell>
          <cell r="M1288">
            <v>52378890</v>
          </cell>
        </row>
        <row r="1289">
          <cell r="L1289">
            <v>51617082</v>
          </cell>
          <cell r="M1289">
            <v>51617082</v>
          </cell>
        </row>
        <row r="1290">
          <cell r="L1290">
            <v>982126055990499</v>
          </cell>
          <cell r="M1290" t="str">
            <v>982126055990499</v>
          </cell>
        </row>
        <row r="1291">
          <cell r="L1291">
            <v>48093351</v>
          </cell>
          <cell r="M1291">
            <v>48093351</v>
          </cell>
        </row>
        <row r="1292">
          <cell r="L1292">
            <v>982126055990405</v>
          </cell>
          <cell r="M1292" t="str">
            <v>982126055990405</v>
          </cell>
        </row>
        <row r="1293">
          <cell r="L1293">
            <v>51828061</v>
          </cell>
          <cell r="M1293">
            <v>51828061</v>
          </cell>
        </row>
        <row r="1294">
          <cell r="L1294">
            <v>982126055990489</v>
          </cell>
          <cell r="M1294" t="str">
            <v>982126055990489</v>
          </cell>
        </row>
        <row r="1295">
          <cell r="L1295">
            <v>52015603</v>
          </cell>
          <cell r="M1295">
            <v>52015603</v>
          </cell>
        </row>
        <row r="1296">
          <cell r="L1296">
            <v>52370590</v>
          </cell>
          <cell r="M1296">
            <v>52370590</v>
          </cell>
        </row>
        <row r="1297">
          <cell r="L1297">
            <v>982126055990494</v>
          </cell>
          <cell r="M1297" t="str">
            <v>982126055990494</v>
          </cell>
        </row>
        <row r="1298">
          <cell r="L1298">
            <v>982126055990459</v>
          </cell>
          <cell r="M1298" t="str">
            <v>982126055990459</v>
          </cell>
        </row>
        <row r="1299">
          <cell r="L1299">
            <v>52257295</v>
          </cell>
          <cell r="M1299">
            <v>52257295</v>
          </cell>
        </row>
        <row r="1300">
          <cell r="L1300">
            <v>52367519</v>
          </cell>
          <cell r="M1300">
            <v>52367519</v>
          </cell>
        </row>
        <row r="1301">
          <cell r="L1301">
            <v>982126055990510</v>
          </cell>
          <cell r="M1301" t="str">
            <v>982126055990510</v>
          </cell>
        </row>
        <row r="1302">
          <cell r="L1302">
            <v>982126055990523</v>
          </cell>
          <cell r="M1302" t="str">
            <v>982126055990523</v>
          </cell>
        </row>
        <row r="1303">
          <cell r="L1303">
            <v>982126055990395</v>
          </cell>
          <cell r="M1303" t="str">
            <v>982126055990395</v>
          </cell>
        </row>
        <row r="1304">
          <cell r="L1304">
            <v>52373838</v>
          </cell>
          <cell r="M1304">
            <v>52373838</v>
          </cell>
        </row>
        <row r="1305">
          <cell r="L1305">
            <v>982126055990446</v>
          </cell>
          <cell r="M1305" t="str">
            <v>982126055990446</v>
          </cell>
        </row>
        <row r="1306">
          <cell r="L1306">
            <v>982126055990477</v>
          </cell>
          <cell r="M1306" t="str">
            <v>982126055990477</v>
          </cell>
        </row>
        <row r="1307">
          <cell r="L1307">
            <v>52577346</v>
          </cell>
          <cell r="M1307">
            <v>52577346</v>
          </cell>
        </row>
        <row r="1308">
          <cell r="L1308">
            <v>52109088</v>
          </cell>
          <cell r="M1308">
            <v>52109088</v>
          </cell>
        </row>
        <row r="1309">
          <cell r="L1309">
            <v>982126055990570</v>
          </cell>
          <cell r="M1309" t="str">
            <v>982126055990570</v>
          </cell>
        </row>
        <row r="1310">
          <cell r="L1310">
            <v>982126055990474</v>
          </cell>
          <cell r="M1310" t="str">
            <v>982126055990474</v>
          </cell>
        </row>
        <row r="1311">
          <cell r="L1311">
            <v>982126055990475</v>
          </cell>
          <cell r="M1311" t="str">
            <v>982126055990475</v>
          </cell>
        </row>
        <row r="1312">
          <cell r="L1312">
            <v>52031125</v>
          </cell>
          <cell r="M1312">
            <v>52031125</v>
          </cell>
        </row>
        <row r="1313">
          <cell r="L1313">
            <v>982126055990415</v>
          </cell>
          <cell r="M1313" t="str">
            <v>982126055990415</v>
          </cell>
        </row>
        <row r="1314">
          <cell r="L1314">
            <v>48068374</v>
          </cell>
          <cell r="M1314">
            <v>48068374</v>
          </cell>
        </row>
        <row r="1315">
          <cell r="L1315">
            <v>982126055990530</v>
          </cell>
          <cell r="M1315" t="str">
            <v>982126055990530</v>
          </cell>
        </row>
        <row r="1316">
          <cell r="L1316">
            <v>982126055990463</v>
          </cell>
          <cell r="M1316" t="str">
            <v>982126055990463</v>
          </cell>
        </row>
        <row r="1317">
          <cell r="L1317">
            <v>52307883</v>
          </cell>
          <cell r="M1317">
            <v>52307883</v>
          </cell>
        </row>
        <row r="1318">
          <cell r="L1318">
            <v>52312355</v>
          </cell>
          <cell r="M1318">
            <v>52312355</v>
          </cell>
        </row>
        <row r="1319">
          <cell r="L1319">
            <v>982126055990403</v>
          </cell>
          <cell r="M1319" t="str">
            <v>982126055990403</v>
          </cell>
        </row>
        <row r="1320">
          <cell r="L1320">
            <v>52380051</v>
          </cell>
          <cell r="M1320">
            <v>52380051</v>
          </cell>
        </row>
        <row r="1321">
          <cell r="L1321">
            <v>982126055990513</v>
          </cell>
          <cell r="M1321" t="str">
            <v>982126055990513</v>
          </cell>
        </row>
        <row r="1322">
          <cell r="L1322">
            <v>982126055990556</v>
          </cell>
          <cell r="M1322" t="str">
            <v>982126055990556</v>
          </cell>
        </row>
        <row r="1323">
          <cell r="L1323">
            <v>982126055990447</v>
          </cell>
          <cell r="M1323" t="str">
            <v>982126055990447</v>
          </cell>
        </row>
        <row r="1324">
          <cell r="L1324">
            <v>982126055990414</v>
          </cell>
          <cell r="M1324" t="str">
            <v>982126055990414</v>
          </cell>
        </row>
        <row r="1325">
          <cell r="L1325">
            <v>982126055990430</v>
          </cell>
          <cell r="M1325" t="str">
            <v>982126055990430</v>
          </cell>
        </row>
        <row r="1326">
          <cell r="L1326">
            <v>982126055990548</v>
          </cell>
          <cell r="M1326" t="str">
            <v>982126055990548</v>
          </cell>
        </row>
        <row r="1327">
          <cell r="L1327">
            <v>982126055990429</v>
          </cell>
          <cell r="M1327" t="str">
            <v>982126055990429</v>
          </cell>
        </row>
        <row r="1328">
          <cell r="L1328">
            <v>52070348</v>
          </cell>
          <cell r="M1328">
            <v>52070348</v>
          </cell>
        </row>
        <row r="1329">
          <cell r="L1329">
            <v>52601323</v>
          </cell>
          <cell r="M1329">
            <v>52601323</v>
          </cell>
        </row>
        <row r="1330">
          <cell r="L1330">
            <v>982126055990402</v>
          </cell>
          <cell r="M1330" t="str">
            <v>982126055990402</v>
          </cell>
        </row>
        <row r="1331">
          <cell r="L1331">
            <v>982126055990498</v>
          </cell>
          <cell r="M1331" t="str">
            <v>982126055990498</v>
          </cell>
        </row>
        <row r="1332">
          <cell r="L1332">
            <v>52376069</v>
          </cell>
          <cell r="M1332">
            <v>52376069</v>
          </cell>
        </row>
        <row r="1333">
          <cell r="L1333">
            <v>982126055990512</v>
          </cell>
          <cell r="M1333" t="str">
            <v>982126055990512</v>
          </cell>
        </row>
        <row r="1334">
          <cell r="L1334">
            <v>52554637</v>
          </cell>
          <cell r="M1334">
            <v>52554637</v>
          </cell>
        </row>
        <row r="1335">
          <cell r="L1335">
            <v>48368259</v>
          </cell>
          <cell r="M1335">
            <v>48368259</v>
          </cell>
        </row>
        <row r="1336">
          <cell r="L1336">
            <v>52770551</v>
          </cell>
          <cell r="M1336">
            <v>52770551</v>
          </cell>
        </row>
        <row r="1337">
          <cell r="L1337">
            <v>48375861</v>
          </cell>
          <cell r="M1337">
            <v>48375861</v>
          </cell>
        </row>
        <row r="1338">
          <cell r="L1338">
            <v>48280344</v>
          </cell>
          <cell r="M1338">
            <v>48280344</v>
          </cell>
        </row>
        <row r="1339">
          <cell r="L1339">
            <v>48284339</v>
          </cell>
          <cell r="M1339">
            <v>48284339</v>
          </cell>
        </row>
        <row r="1340">
          <cell r="L1340">
            <v>48072890</v>
          </cell>
          <cell r="M1340" t="str">
            <v>91585526-48072890</v>
          </cell>
        </row>
        <row r="1341">
          <cell r="L1341">
            <v>51610817</v>
          </cell>
          <cell r="M1341">
            <v>51610817</v>
          </cell>
        </row>
        <row r="1342">
          <cell r="L1342">
            <v>51570790</v>
          </cell>
          <cell r="M1342">
            <v>51570790</v>
          </cell>
        </row>
        <row r="1343">
          <cell r="L1343">
            <v>982126055990515</v>
          </cell>
          <cell r="M1343" t="str">
            <v>982126055990515</v>
          </cell>
        </row>
        <row r="1344">
          <cell r="L1344">
            <v>982126055990464</v>
          </cell>
          <cell r="M1344" t="str">
            <v>982126055990464</v>
          </cell>
        </row>
        <row r="1345">
          <cell r="L1345">
            <v>91353834</v>
          </cell>
          <cell r="M1345">
            <v>91353834</v>
          </cell>
        </row>
        <row r="1346">
          <cell r="L1346">
            <v>982126055990381</v>
          </cell>
          <cell r="M1346" t="str">
            <v>982126055990381</v>
          </cell>
        </row>
        <row r="1347">
          <cell r="L1347">
            <v>982126055990541</v>
          </cell>
          <cell r="M1347" t="str">
            <v>982126055990541</v>
          </cell>
        </row>
        <row r="1348">
          <cell r="L1348">
            <v>982126055990470</v>
          </cell>
          <cell r="M1348" t="str">
            <v>982126055990470</v>
          </cell>
        </row>
        <row r="1349">
          <cell r="L1349">
            <v>52518025</v>
          </cell>
          <cell r="M1349">
            <v>52518025</v>
          </cell>
        </row>
        <row r="1350">
          <cell r="L1350">
            <v>982126055990520</v>
          </cell>
          <cell r="M1350" t="str">
            <v>982126055990520</v>
          </cell>
        </row>
        <row r="1351">
          <cell r="L1351">
            <v>52018778</v>
          </cell>
          <cell r="M1351">
            <v>52018778</v>
          </cell>
        </row>
        <row r="1352">
          <cell r="L1352">
            <v>52302040</v>
          </cell>
          <cell r="M1352">
            <v>52302040</v>
          </cell>
        </row>
        <row r="1353">
          <cell r="L1353">
            <v>48025623</v>
          </cell>
          <cell r="M1353">
            <v>48025623</v>
          </cell>
        </row>
        <row r="1354">
          <cell r="L1354">
            <v>51789317</v>
          </cell>
          <cell r="M1354">
            <v>51789317</v>
          </cell>
        </row>
        <row r="1355">
          <cell r="L1355">
            <v>982126055990419</v>
          </cell>
          <cell r="M1355" t="str">
            <v>982126055990419</v>
          </cell>
        </row>
        <row r="1356">
          <cell r="L1356">
            <v>48345853</v>
          </cell>
          <cell r="M1356">
            <v>48345853</v>
          </cell>
        </row>
        <row r="1357">
          <cell r="L1357">
            <v>982126055990497</v>
          </cell>
          <cell r="M1357" t="str">
            <v>982126055990497</v>
          </cell>
        </row>
        <row r="1358">
          <cell r="L1358">
            <v>52579345</v>
          </cell>
          <cell r="M1358">
            <v>52579345</v>
          </cell>
        </row>
        <row r="1359">
          <cell r="L1359">
            <v>51624297</v>
          </cell>
          <cell r="M1359">
            <v>51624297</v>
          </cell>
        </row>
        <row r="1360">
          <cell r="L1360">
            <v>982126055990562</v>
          </cell>
          <cell r="M1360" t="str">
            <v>982126055990562</v>
          </cell>
        </row>
        <row r="1361">
          <cell r="L1361">
            <v>51770117</v>
          </cell>
          <cell r="M1361">
            <v>51770117</v>
          </cell>
        </row>
        <row r="1362">
          <cell r="L1362">
            <v>52307639</v>
          </cell>
          <cell r="M1362">
            <v>52307639</v>
          </cell>
        </row>
        <row r="1363">
          <cell r="L1363">
            <v>48357363</v>
          </cell>
          <cell r="M1363">
            <v>48357363</v>
          </cell>
        </row>
        <row r="1364">
          <cell r="L1364">
            <v>982126055990569</v>
          </cell>
          <cell r="M1364" t="str">
            <v>982126055990569</v>
          </cell>
        </row>
        <row r="1365">
          <cell r="L1365">
            <v>52025275</v>
          </cell>
          <cell r="M1365">
            <v>52025275</v>
          </cell>
        </row>
        <row r="1366">
          <cell r="L1366">
            <v>52515285</v>
          </cell>
          <cell r="M1366">
            <v>52515285</v>
          </cell>
        </row>
        <row r="1367">
          <cell r="L1367">
            <v>52048090</v>
          </cell>
          <cell r="M1367">
            <v>52048090</v>
          </cell>
        </row>
        <row r="1368">
          <cell r="L1368">
            <v>52292613</v>
          </cell>
          <cell r="M1368">
            <v>52292613</v>
          </cell>
        </row>
        <row r="1369">
          <cell r="L1369">
            <v>48311521</v>
          </cell>
          <cell r="M1369">
            <v>48311521</v>
          </cell>
        </row>
        <row r="1370">
          <cell r="L1370">
            <v>51838052</v>
          </cell>
          <cell r="M1370">
            <v>51838052</v>
          </cell>
        </row>
        <row r="1371">
          <cell r="L1371">
            <v>52373060</v>
          </cell>
          <cell r="M1371">
            <v>52373060</v>
          </cell>
        </row>
        <row r="1372">
          <cell r="L1372">
            <v>982126055990452</v>
          </cell>
          <cell r="M1372" t="str">
            <v>982126055990452</v>
          </cell>
        </row>
        <row r="1373">
          <cell r="L1373">
            <v>982126055990490</v>
          </cell>
          <cell r="M1373" t="str">
            <v>982126055990490</v>
          </cell>
        </row>
        <row r="1374">
          <cell r="L1374">
            <v>48369046</v>
          </cell>
          <cell r="M1374">
            <v>48369046</v>
          </cell>
        </row>
        <row r="1375">
          <cell r="L1375">
            <v>52308879</v>
          </cell>
          <cell r="M1375">
            <v>52308879</v>
          </cell>
        </row>
        <row r="1376">
          <cell r="L1376">
            <v>982126055990492</v>
          </cell>
          <cell r="M1376" t="str">
            <v>982126055990492</v>
          </cell>
        </row>
        <row r="1377">
          <cell r="L1377">
            <v>982126055990456</v>
          </cell>
          <cell r="M1377" t="str">
            <v>982126055990456</v>
          </cell>
        </row>
        <row r="1378">
          <cell r="L1378">
            <v>51004799</v>
          </cell>
          <cell r="M1378">
            <v>51004799</v>
          </cell>
        </row>
        <row r="1379">
          <cell r="L1379">
            <v>51064583</v>
          </cell>
          <cell r="M1379">
            <v>51064583</v>
          </cell>
        </row>
        <row r="1380">
          <cell r="L1380">
            <v>51610841</v>
          </cell>
          <cell r="M1380">
            <v>51610841</v>
          </cell>
        </row>
        <row r="1381">
          <cell r="L1381">
            <v>982126055990384</v>
          </cell>
          <cell r="M1381" t="str">
            <v>982126055990384</v>
          </cell>
        </row>
        <row r="1382">
          <cell r="L1382">
            <v>48368271</v>
          </cell>
          <cell r="M1382">
            <v>48368271</v>
          </cell>
        </row>
        <row r="1383">
          <cell r="L1383">
            <v>52308577</v>
          </cell>
          <cell r="M1383">
            <v>52308577</v>
          </cell>
        </row>
        <row r="1384">
          <cell r="L1384">
            <v>982126055990382</v>
          </cell>
          <cell r="M1384" t="str">
            <v>982126055990382</v>
          </cell>
        </row>
        <row r="1385">
          <cell r="L1385">
            <v>51612768</v>
          </cell>
          <cell r="M1385">
            <v>51612768</v>
          </cell>
        </row>
        <row r="1386">
          <cell r="L1386">
            <v>51587375</v>
          </cell>
          <cell r="M1386">
            <v>51587375</v>
          </cell>
        </row>
        <row r="1387">
          <cell r="L1387">
            <v>982126055990460</v>
          </cell>
          <cell r="M1387" t="str">
            <v>982126055990460</v>
          </cell>
        </row>
        <row r="1388">
          <cell r="L1388">
            <v>982126055990420</v>
          </cell>
          <cell r="M1388" t="str">
            <v>982126055990420</v>
          </cell>
        </row>
        <row r="1389">
          <cell r="L1389">
            <v>982126055990519</v>
          </cell>
          <cell r="M1389" t="str">
            <v>982126055990519</v>
          </cell>
        </row>
        <row r="1390">
          <cell r="L1390">
            <v>982126055990524</v>
          </cell>
          <cell r="M1390" t="str">
            <v>982126055990524</v>
          </cell>
        </row>
        <row r="1391">
          <cell r="L1391">
            <v>982126055990538</v>
          </cell>
          <cell r="M1391" t="str">
            <v>982126055990538</v>
          </cell>
        </row>
        <row r="1392">
          <cell r="L1392">
            <v>982126055990539</v>
          </cell>
          <cell r="M1392" t="str">
            <v>982126055990539</v>
          </cell>
        </row>
        <row r="1393">
          <cell r="L1393">
            <v>982126055990438</v>
          </cell>
          <cell r="M1393" t="str">
            <v>982126055990438</v>
          </cell>
        </row>
        <row r="1394">
          <cell r="L1394">
            <v>982126055990450</v>
          </cell>
          <cell r="M1394" t="str">
            <v>982126055990450</v>
          </cell>
        </row>
        <row r="1395">
          <cell r="L1395">
            <v>52315376</v>
          </cell>
          <cell r="M1395">
            <v>52315376</v>
          </cell>
        </row>
        <row r="1396">
          <cell r="L1396">
            <v>982126055990487</v>
          </cell>
          <cell r="M1396" t="str">
            <v>982126055990487</v>
          </cell>
        </row>
        <row r="1397">
          <cell r="L1397">
            <v>52062883</v>
          </cell>
          <cell r="M1397">
            <v>52062883</v>
          </cell>
        </row>
        <row r="1398">
          <cell r="L1398">
            <v>51593301</v>
          </cell>
          <cell r="M1398">
            <v>51593301</v>
          </cell>
        </row>
        <row r="1399">
          <cell r="L1399">
            <v>982126055990549</v>
          </cell>
          <cell r="M1399" t="str">
            <v>982126055990549</v>
          </cell>
        </row>
        <row r="1400">
          <cell r="L1400">
            <v>982126055990508</v>
          </cell>
          <cell r="M1400" t="str">
            <v>982126055990508</v>
          </cell>
        </row>
        <row r="1401">
          <cell r="L1401">
            <v>52794877</v>
          </cell>
          <cell r="M1401">
            <v>52794877</v>
          </cell>
        </row>
        <row r="1402">
          <cell r="L1402">
            <v>48110864</v>
          </cell>
          <cell r="M1402">
            <v>48110864</v>
          </cell>
        </row>
        <row r="1403">
          <cell r="L1403">
            <v>982126055990455</v>
          </cell>
          <cell r="M1403" t="str">
            <v>982126055990455</v>
          </cell>
        </row>
        <row r="1404">
          <cell r="L1404">
            <v>982126055990514</v>
          </cell>
          <cell r="M1404" t="str">
            <v>982126055990514</v>
          </cell>
        </row>
        <row r="1405">
          <cell r="L1405">
            <v>48107006</v>
          </cell>
          <cell r="M1405">
            <v>48107006</v>
          </cell>
        </row>
        <row r="1406">
          <cell r="L1406">
            <v>51799354</v>
          </cell>
          <cell r="M1406">
            <v>51799354</v>
          </cell>
        </row>
        <row r="1407">
          <cell r="L1407">
            <v>51796094</v>
          </cell>
          <cell r="M1407">
            <v>51796094</v>
          </cell>
        </row>
        <row r="1408">
          <cell r="L1408">
            <v>51615530</v>
          </cell>
          <cell r="M1408">
            <v>51615530</v>
          </cell>
        </row>
        <row r="1409">
          <cell r="L1409">
            <v>48311633</v>
          </cell>
          <cell r="M1409">
            <v>48311633</v>
          </cell>
        </row>
        <row r="1410">
          <cell r="L1410">
            <v>52355269</v>
          </cell>
          <cell r="M1410">
            <v>52355269</v>
          </cell>
        </row>
        <row r="1411">
          <cell r="L1411">
            <v>982126055990457</v>
          </cell>
          <cell r="M1411" t="str">
            <v>982126055990457</v>
          </cell>
        </row>
        <row r="1412">
          <cell r="L1412">
            <v>91103820</v>
          </cell>
          <cell r="M1412">
            <v>91103820</v>
          </cell>
        </row>
        <row r="1413">
          <cell r="L1413">
            <v>51615806</v>
          </cell>
          <cell r="M1413">
            <v>51615806</v>
          </cell>
        </row>
        <row r="1414">
          <cell r="L1414">
            <v>52109050</v>
          </cell>
          <cell r="M1414">
            <v>52109050</v>
          </cell>
        </row>
        <row r="1415">
          <cell r="L1415">
            <v>51800601</v>
          </cell>
          <cell r="M1415">
            <v>51800601</v>
          </cell>
        </row>
        <row r="1416">
          <cell r="L1416">
            <v>52052120</v>
          </cell>
          <cell r="M1416">
            <v>52052120</v>
          </cell>
        </row>
        <row r="1417">
          <cell r="L1417">
            <v>91285006</v>
          </cell>
          <cell r="M1417">
            <v>91285006</v>
          </cell>
        </row>
        <row r="1418">
          <cell r="L1418">
            <v>982126055990445</v>
          </cell>
          <cell r="M1418" t="str">
            <v>982126055990445</v>
          </cell>
        </row>
        <row r="1419">
          <cell r="L1419">
            <v>982126055990432</v>
          </cell>
          <cell r="M1419" t="str">
            <v>982126055990432</v>
          </cell>
        </row>
        <row r="1420">
          <cell r="L1420">
            <v>51631834</v>
          </cell>
          <cell r="M1420">
            <v>51631834</v>
          </cell>
        </row>
        <row r="1421">
          <cell r="L1421">
            <v>48367980</v>
          </cell>
          <cell r="M1421">
            <v>48367980</v>
          </cell>
        </row>
        <row r="1422">
          <cell r="L1422">
            <v>982126055990573</v>
          </cell>
          <cell r="M1422" t="str">
            <v>982126055990573</v>
          </cell>
        </row>
        <row r="1423">
          <cell r="L1423">
            <v>48065632</v>
          </cell>
          <cell r="M1423">
            <v>48065632</v>
          </cell>
        </row>
        <row r="1424">
          <cell r="L1424">
            <v>982126055990433</v>
          </cell>
          <cell r="M1424" t="str">
            <v>982126055990433</v>
          </cell>
        </row>
        <row r="1425">
          <cell r="L1425">
            <v>982126055990409</v>
          </cell>
          <cell r="M1425" t="str">
            <v>982126055990409</v>
          </cell>
        </row>
        <row r="1426">
          <cell r="L1426">
            <v>982126055990568</v>
          </cell>
          <cell r="M1426" t="str">
            <v>982126055990568</v>
          </cell>
        </row>
        <row r="1427">
          <cell r="L1427">
            <v>982126055990461</v>
          </cell>
          <cell r="M1427" t="str">
            <v>982126055990461</v>
          </cell>
        </row>
        <row r="1428">
          <cell r="L1428">
            <v>982126055990560</v>
          </cell>
          <cell r="M1428" t="str">
            <v>982126055990560</v>
          </cell>
        </row>
        <row r="1429">
          <cell r="L1429">
            <v>91035314</v>
          </cell>
          <cell r="M1429">
            <v>91035314</v>
          </cell>
        </row>
        <row r="1430">
          <cell r="L1430">
            <v>52271330</v>
          </cell>
          <cell r="M1430">
            <v>52271330</v>
          </cell>
        </row>
        <row r="1431">
          <cell r="L1431">
            <v>52553836</v>
          </cell>
          <cell r="M1431">
            <v>52553836</v>
          </cell>
        </row>
        <row r="1432">
          <cell r="L1432">
            <v>982126055990572</v>
          </cell>
          <cell r="M1432" t="str">
            <v>982126055990572</v>
          </cell>
        </row>
        <row r="1433">
          <cell r="L1433">
            <v>52068569</v>
          </cell>
          <cell r="M1433">
            <v>52068569</v>
          </cell>
        </row>
        <row r="1434">
          <cell r="L1434">
            <v>982126055990407</v>
          </cell>
          <cell r="M1434" t="str">
            <v>982126055990407</v>
          </cell>
        </row>
        <row r="1435">
          <cell r="L1435">
            <v>982126055990511</v>
          </cell>
          <cell r="M1435" t="str">
            <v>982126055990511</v>
          </cell>
        </row>
        <row r="1436">
          <cell r="L1436">
            <v>982126055990506</v>
          </cell>
          <cell r="M1436" t="str">
            <v>982126055990506</v>
          </cell>
        </row>
        <row r="1437">
          <cell r="L1437">
            <v>48375769</v>
          </cell>
          <cell r="M1437">
            <v>48375769</v>
          </cell>
        </row>
        <row r="1438">
          <cell r="L1438">
            <v>982126055990383</v>
          </cell>
          <cell r="M1438" t="str">
            <v>982126055990383</v>
          </cell>
        </row>
        <row r="1439">
          <cell r="L1439">
            <v>52025329</v>
          </cell>
          <cell r="M1439">
            <v>52025329</v>
          </cell>
        </row>
        <row r="1440">
          <cell r="L1440">
            <v>982126055990504</v>
          </cell>
          <cell r="M1440" t="str">
            <v>982126055990504</v>
          </cell>
        </row>
        <row r="1441">
          <cell r="L1441">
            <v>52370039</v>
          </cell>
          <cell r="M1441">
            <v>52370039</v>
          </cell>
        </row>
        <row r="1442">
          <cell r="L1442">
            <v>52833893</v>
          </cell>
          <cell r="M1442">
            <v>52833893</v>
          </cell>
        </row>
        <row r="1443">
          <cell r="L1443">
            <v>982126055990483</v>
          </cell>
          <cell r="M1443" t="str">
            <v>982126055990483</v>
          </cell>
        </row>
        <row r="1444">
          <cell r="L1444">
            <v>982126055990400</v>
          </cell>
          <cell r="M1444" t="str">
            <v>982126055990400</v>
          </cell>
        </row>
        <row r="1445">
          <cell r="L1445">
            <v>982126055990566</v>
          </cell>
          <cell r="M1445" t="str">
            <v>982126055990566</v>
          </cell>
        </row>
        <row r="1446">
          <cell r="L1446">
            <v>982126055990426</v>
          </cell>
          <cell r="M1446" t="str">
            <v>982126055990426</v>
          </cell>
        </row>
        <row r="1447">
          <cell r="L1447">
            <v>52326122</v>
          </cell>
          <cell r="M1447">
            <v>52326122</v>
          </cell>
        </row>
        <row r="1448">
          <cell r="L1448">
            <v>982126055990466</v>
          </cell>
          <cell r="M1448" t="str">
            <v>982126055990466</v>
          </cell>
        </row>
        <row r="1449">
          <cell r="L1449">
            <v>52043090</v>
          </cell>
          <cell r="M1449">
            <v>52043090</v>
          </cell>
        </row>
        <row r="1450">
          <cell r="L1450">
            <v>982126055990486</v>
          </cell>
          <cell r="M1450" t="str">
            <v>982126055990486</v>
          </cell>
        </row>
        <row r="1451">
          <cell r="L1451">
            <v>982126055990501</v>
          </cell>
          <cell r="M1451" t="str">
            <v>982126055990501</v>
          </cell>
        </row>
        <row r="1452">
          <cell r="L1452">
            <v>982126055990478</v>
          </cell>
          <cell r="M1452" t="str">
            <v>982126055990478</v>
          </cell>
        </row>
        <row r="1453">
          <cell r="L1453">
            <v>51638621</v>
          </cell>
          <cell r="M1453">
            <v>51638621</v>
          </cell>
        </row>
        <row r="1454">
          <cell r="L1454">
            <v>982126055990567</v>
          </cell>
          <cell r="M1454" t="str">
            <v>982126055990567</v>
          </cell>
        </row>
        <row r="1455">
          <cell r="L1455">
            <v>52264608</v>
          </cell>
          <cell r="M1455">
            <v>52264608</v>
          </cell>
        </row>
        <row r="1456">
          <cell r="L1456">
            <v>48071082</v>
          </cell>
          <cell r="M1456">
            <v>48071082</v>
          </cell>
        </row>
        <row r="1457">
          <cell r="L1457">
            <v>48066110</v>
          </cell>
          <cell r="M1457">
            <v>48066110</v>
          </cell>
        </row>
        <row r="1458">
          <cell r="L1458">
            <v>48360800</v>
          </cell>
          <cell r="M1458">
            <v>48360800</v>
          </cell>
        </row>
        <row r="1459">
          <cell r="L1459">
            <v>52552606</v>
          </cell>
          <cell r="M1459">
            <v>52552606</v>
          </cell>
        </row>
        <row r="1460">
          <cell r="L1460">
            <v>48309561</v>
          </cell>
          <cell r="M1460">
            <v>48309561</v>
          </cell>
        </row>
        <row r="1461">
          <cell r="L1461">
            <v>48367895</v>
          </cell>
          <cell r="M1461">
            <v>48367895</v>
          </cell>
        </row>
        <row r="1462">
          <cell r="L1462">
            <v>48367104</v>
          </cell>
          <cell r="M1462">
            <v>48367104</v>
          </cell>
        </row>
        <row r="1463">
          <cell r="L1463">
            <v>48059822</v>
          </cell>
          <cell r="M1463">
            <v>48059822</v>
          </cell>
        </row>
        <row r="1464">
          <cell r="L1464">
            <v>48264296</v>
          </cell>
          <cell r="M1464">
            <v>48264296</v>
          </cell>
        </row>
        <row r="1465">
          <cell r="L1465">
            <v>52256111</v>
          </cell>
          <cell r="M1465">
            <v>52256111</v>
          </cell>
        </row>
        <row r="1466">
          <cell r="L1466">
            <v>48317819</v>
          </cell>
          <cell r="M1466">
            <v>48317819</v>
          </cell>
        </row>
        <row r="1467">
          <cell r="L1467">
            <v>48075007</v>
          </cell>
          <cell r="M1467">
            <v>48075007</v>
          </cell>
        </row>
        <row r="1468">
          <cell r="L1468">
            <v>48309321</v>
          </cell>
          <cell r="M1468">
            <v>48309321</v>
          </cell>
        </row>
        <row r="1469">
          <cell r="L1469">
            <v>48280264</v>
          </cell>
          <cell r="M1469">
            <v>48280264</v>
          </cell>
        </row>
        <row r="1470">
          <cell r="L1470">
            <v>48280279</v>
          </cell>
          <cell r="M1470">
            <v>48280279</v>
          </cell>
        </row>
        <row r="1471">
          <cell r="L1471">
            <v>48310318</v>
          </cell>
          <cell r="M1471">
            <v>48310318</v>
          </cell>
        </row>
        <row r="1472">
          <cell r="L1472">
            <v>48346033</v>
          </cell>
          <cell r="M1472">
            <v>48346033</v>
          </cell>
        </row>
        <row r="1473">
          <cell r="L1473">
            <v>52516844</v>
          </cell>
          <cell r="M1473">
            <v>52516844</v>
          </cell>
        </row>
        <row r="1474">
          <cell r="L1474">
            <v>48309614</v>
          </cell>
          <cell r="M1474">
            <v>48309614</v>
          </cell>
        </row>
        <row r="1475">
          <cell r="L1475">
            <v>52308895</v>
          </cell>
          <cell r="M1475">
            <v>52308895</v>
          </cell>
        </row>
        <row r="1476">
          <cell r="L1476">
            <v>982126055990476</v>
          </cell>
          <cell r="M1476" t="str">
            <v>982126055990476</v>
          </cell>
        </row>
        <row r="1477">
          <cell r="L1477">
            <v>48375366</v>
          </cell>
          <cell r="M1477">
            <v>48375366</v>
          </cell>
        </row>
        <row r="1478">
          <cell r="L1478">
            <v>982126055990443</v>
          </cell>
          <cell r="M1478" t="str">
            <v>982126055990443</v>
          </cell>
        </row>
        <row r="1479">
          <cell r="L1479">
            <v>48348369</v>
          </cell>
          <cell r="M1479">
            <v>48348369</v>
          </cell>
        </row>
        <row r="1480">
          <cell r="L1480">
            <v>51633887</v>
          </cell>
          <cell r="M1480">
            <v>51633887</v>
          </cell>
        </row>
        <row r="1481">
          <cell r="L1481">
            <v>982126055990545</v>
          </cell>
          <cell r="M1481" t="str">
            <v>982126055990545</v>
          </cell>
        </row>
        <row r="1482">
          <cell r="L1482">
            <v>982126055990398</v>
          </cell>
          <cell r="M1482" t="str">
            <v>982126055990398</v>
          </cell>
        </row>
        <row r="1483">
          <cell r="L1483">
            <v>51564870</v>
          </cell>
          <cell r="M1483">
            <v>51564870</v>
          </cell>
        </row>
        <row r="1484">
          <cell r="L1484">
            <v>982126055990471</v>
          </cell>
          <cell r="M1484" t="str">
            <v>982126055990471</v>
          </cell>
        </row>
        <row r="1485">
          <cell r="L1485">
            <v>52526290</v>
          </cell>
          <cell r="M1485">
            <v>52526290</v>
          </cell>
        </row>
        <row r="1486">
          <cell r="L1486">
            <v>982126055990462</v>
          </cell>
          <cell r="M1486">
            <v>982126055990462</v>
          </cell>
        </row>
        <row r="1487">
          <cell r="L1487">
            <v>48312015</v>
          </cell>
          <cell r="M1487">
            <v>48312015</v>
          </cell>
        </row>
        <row r="1488">
          <cell r="L1488">
            <v>51835513</v>
          </cell>
          <cell r="M1488">
            <v>51835513</v>
          </cell>
        </row>
        <row r="1489">
          <cell r="L1489">
            <v>48376523</v>
          </cell>
          <cell r="M1489">
            <v>48376523</v>
          </cell>
        </row>
        <row r="1490">
          <cell r="L1490">
            <v>51869633</v>
          </cell>
          <cell r="M1490">
            <v>51869633</v>
          </cell>
        </row>
        <row r="1491">
          <cell r="L1491">
            <v>48310303</v>
          </cell>
          <cell r="M1491">
            <v>48310303</v>
          </cell>
        </row>
        <row r="1492">
          <cell r="L1492">
            <v>52551619</v>
          </cell>
          <cell r="M1492">
            <v>52551619</v>
          </cell>
        </row>
        <row r="1493">
          <cell r="L1493">
            <v>52353637</v>
          </cell>
          <cell r="M1493">
            <v>52353637</v>
          </cell>
        </row>
        <row r="1494">
          <cell r="L1494">
            <v>982126055990423</v>
          </cell>
          <cell r="M1494">
            <v>982126055990423</v>
          </cell>
        </row>
        <row r="1495">
          <cell r="L1495">
            <v>48312051</v>
          </cell>
          <cell r="M1495">
            <v>48312051</v>
          </cell>
        </row>
      </sheetData>
      <sheetData sheetId="1"/>
      <sheetData sheetId="2">
        <row r="1">
          <cell r="B1" t="str">
            <v>No. con PIT</v>
          </cell>
          <cell r="C1" t="str">
            <v>No. con PIT (final)</v>
          </cell>
          <cell r="D1" t="str">
            <v>No. con hierro</v>
          </cell>
          <cell r="E1" t="str">
            <v>Group</v>
          </cell>
          <cell r="F1" t="str">
            <v>Age</v>
          </cell>
          <cell r="G1" t="str">
            <v>Fecha</v>
          </cell>
          <cell r="H1" t="str">
            <v>Year liberated</v>
          </cell>
          <cell r="I1" t="str">
            <v>Month liberated</v>
          </cell>
          <cell r="J1" t="str">
            <v>Day liberated</v>
          </cell>
          <cell r="K1" t="str">
            <v>No. con pintura</v>
          </cell>
          <cell r="L1" t="str">
            <v>Largo curvo (cm)</v>
          </cell>
          <cell r="M1" t="str">
            <v>Ancho curvo (cm)</v>
          </cell>
          <cell r="N1" t="str">
            <v>Largo plastron (cm)</v>
          </cell>
          <cell r="O1" t="str">
            <v>Peso (g)</v>
          </cell>
        </row>
        <row r="2">
          <cell r="B2">
            <v>982126055990440</v>
          </cell>
          <cell r="C2">
            <v>982126055990440</v>
          </cell>
          <cell r="E2" t="str">
            <v>2012-2013</v>
          </cell>
          <cell r="F2">
            <v>7</v>
          </cell>
          <cell r="G2">
            <v>41983</v>
          </cell>
          <cell r="H2">
            <v>2019</v>
          </cell>
          <cell r="I2">
            <v>2</v>
          </cell>
          <cell r="J2">
            <v>27</v>
          </cell>
        </row>
        <row r="3">
          <cell r="B3">
            <v>982126055990394</v>
          </cell>
          <cell r="C3">
            <v>982126055990394</v>
          </cell>
          <cell r="E3" t="str">
            <v>2013-2014</v>
          </cell>
          <cell r="F3">
            <v>6</v>
          </cell>
          <cell r="G3">
            <v>41983</v>
          </cell>
          <cell r="H3">
            <v>2019</v>
          </cell>
          <cell r="I3">
            <v>2</v>
          </cell>
          <cell r="J3">
            <v>27</v>
          </cell>
          <cell r="K3">
            <v>1</v>
          </cell>
          <cell r="L3">
            <v>28.1</v>
          </cell>
          <cell r="M3">
            <v>28.3</v>
          </cell>
          <cell r="N3">
            <v>19.899999999999999</v>
          </cell>
          <cell r="O3">
            <v>1853</v>
          </cell>
        </row>
        <row r="4">
          <cell r="B4">
            <v>982126055990528</v>
          </cell>
          <cell r="C4">
            <v>982126055990528</v>
          </cell>
          <cell r="E4" t="str">
            <v>2013-2014</v>
          </cell>
          <cell r="F4">
            <v>6</v>
          </cell>
          <cell r="G4">
            <v>41983</v>
          </cell>
          <cell r="H4">
            <v>2019</v>
          </cell>
          <cell r="I4">
            <v>2</v>
          </cell>
          <cell r="J4">
            <v>27</v>
          </cell>
          <cell r="K4">
            <v>2</v>
          </cell>
          <cell r="L4">
            <v>26.8</v>
          </cell>
          <cell r="M4">
            <v>27.5</v>
          </cell>
          <cell r="N4">
            <v>19.2</v>
          </cell>
          <cell r="O4">
            <v>1649</v>
          </cell>
        </row>
        <row r="5">
          <cell r="B5">
            <v>982126055990433</v>
          </cell>
          <cell r="C5" t="str">
            <v>982126055990433</v>
          </cell>
          <cell r="E5" t="str">
            <v>2013-2014</v>
          </cell>
          <cell r="F5">
            <v>6</v>
          </cell>
          <cell r="G5">
            <v>41983</v>
          </cell>
          <cell r="H5">
            <v>2019</v>
          </cell>
          <cell r="I5">
            <v>2</v>
          </cell>
          <cell r="J5">
            <v>27</v>
          </cell>
          <cell r="K5">
            <v>3</v>
          </cell>
          <cell r="L5">
            <v>28.2</v>
          </cell>
          <cell r="M5">
            <v>28.7</v>
          </cell>
          <cell r="N5">
            <v>19.100000000000001</v>
          </cell>
          <cell r="O5">
            <v>1810</v>
          </cell>
        </row>
        <row r="6">
          <cell r="B6">
            <v>982126055990490</v>
          </cell>
          <cell r="C6">
            <v>982126055990490</v>
          </cell>
          <cell r="E6" t="str">
            <v>2013-2014</v>
          </cell>
          <cell r="F6">
            <v>6</v>
          </cell>
          <cell r="G6">
            <v>41983</v>
          </cell>
          <cell r="H6">
            <v>2019</v>
          </cell>
          <cell r="I6">
            <v>2</v>
          </cell>
          <cell r="J6">
            <v>27</v>
          </cell>
          <cell r="K6">
            <v>6</v>
          </cell>
          <cell r="L6">
            <v>26.2</v>
          </cell>
          <cell r="M6">
            <v>29.8</v>
          </cell>
          <cell r="N6">
            <v>20.5</v>
          </cell>
          <cell r="O6">
            <v>2053</v>
          </cell>
        </row>
        <row r="7">
          <cell r="B7">
            <v>982126055990407</v>
          </cell>
          <cell r="C7" t="str">
            <v>982126055990407</v>
          </cell>
          <cell r="E7" t="str">
            <v>2013-2014</v>
          </cell>
          <cell r="F7">
            <v>6</v>
          </cell>
          <cell r="G7">
            <v>41983</v>
          </cell>
          <cell r="H7">
            <v>2019</v>
          </cell>
          <cell r="I7">
            <v>2</v>
          </cell>
          <cell r="J7">
            <v>27</v>
          </cell>
          <cell r="K7">
            <v>7</v>
          </cell>
          <cell r="L7">
            <v>29.8</v>
          </cell>
          <cell r="M7">
            <v>31.1</v>
          </cell>
          <cell r="N7">
            <v>21.1</v>
          </cell>
          <cell r="O7">
            <v>2753</v>
          </cell>
        </row>
        <row r="8">
          <cell r="B8">
            <v>982126055990508</v>
          </cell>
          <cell r="C8">
            <v>982126055990508</v>
          </cell>
          <cell r="E8" t="str">
            <v>2013-2014</v>
          </cell>
          <cell r="F8">
            <v>6</v>
          </cell>
          <cell r="G8">
            <v>41983</v>
          </cell>
          <cell r="H8">
            <v>2019</v>
          </cell>
          <cell r="I8">
            <v>2</v>
          </cell>
          <cell r="J8">
            <v>27</v>
          </cell>
          <cell r="K8">
            <v>8</v>
          </cell>
          <cell r="L8">
            <v>25.8</v>
          </cell>
          <cell r="M8">
            <v>27.3</v>
          </cell>
          <cell r="N8">
            <v>18.100000000000001</v>
          </cell>
          <cell r="O8">
            <v>1432</v>
          </cell>
        </row>
        <row r="9">
          <cell r="B9">
            <v>982126055990531</v>
          </cell>
          <cell r="C9">
            <v>982126055990531</v>
          </cell>
          <cell r="E9" t="str">
            <v>2013-2014</v>
          </cell>
          <cell r="F9">
            <v>6</v>
          </cell>
          <cell r="G9">
            <v>41983</v>
          </cell>
          <cell r="H9">
            <v>2019</v>
          </cell>
          <cell r="I9">
            <v>2</v>
          </cell>
          <cell r="J9">
            <v>27</v>
          </cell>
          <cell r="K9">
            <v>9</v>
          </cell>
          <cell r="L9">
            <v>25.3</v>
          </cell>
          <cell r="M9">
            <v>25.5</v>
          </cell>
          <cell r="N9">
            <v>17.600000000000001</v>
          </cell>
          <cell r="O9">
            <v>1251</v>
          </cell>
        </row>
        <row r="10">
          <cell r="B10">
            <v>982126055990483</v>
          </cell>
          <cell r="C10">
            <v>982126055990483</v>
          </cell>
          <cell r="E10" t="str">
            <v>2013-2014</v>
          </cell>
          <cell r="F10">
            <v>6</v>
          </cell>
          <cell r="G10">
            <v>41983</v>
          </cell>
          <cell r="H10">
            <v>2019</v>
          </cell>
          <cell r="I10">
            <v>2</v>
          </cell>
          <cell r="J10">
            <v>27</v>
          </cell>
          <cell r="K10">
            <v>10</v>
          </cell>
          <cell r="L10">
            <v>26.4</v>
          </cell>
          <cell r="M10">
            <v>27.1</v>
          </cell>
          <cell r="N10">
            <v>18.5</v>
          </cell>
          <cell r="O10">
            <v>1494</v>
          </cell>
        </row>
        <row r="11">
          <cell r="B11">
            <v>982126055990484</v>
          </cell>
          <cell r="C11">
            <v>982126055990484</v>
          </cell>
          <cell r="E11" t="str">
            <v>2013-2014</v>
          </cell>
          <cell r="F11">
            <v>6</v>
          </cell>
          <cell r="G11">
            <v>41983</v>
          </cell>
          <cell r="H11">
            <v>2019</v>
          </cell>
          <cell r="I11">
            <v>2</v>
          </cell>
          <cell r="J11">
            <v>27</v>
          </cell>
          <cell r="K11">
            <v>12</v>
          </cell>
          <cell r="L11">
            <v>25.7</v>
          </cell>
          <cell r="M11">
            <v>26.3</v>
          </cell>
          <cell r="N11">
            <v>18.2</v>
          </cell>
          <cell r="O11">
            <v>1520</v>
          </cell>
        </row>
        <row r="12">
          <cell r="B12">
            <v>982126055990400</v>
          </cell>
          <cell r="C12">
            <v>982126055990400</v>
          </cell>
          <cell r="E12" t="str">
            <v>2013-2014</v>
          </cell>
          <cell r="F12">
            <v>6</v>
          </cell>
          <cell r="G12">
            <v>41983</v>
          </cell>
          <cell r="H12">
            <v>2019</v>
          </cell>
          <cell r="I12">
            <v>2</v>
          </cell>
          <cell r="J12">
            <v>27</v>
          </cell>
          <cell r="K12">
            <v>13</v>
          </cell>
          <cell r="L12">
            <v>29.9</v>
          </cell>
          <cell r="M12">
            <v>30.7</v>
          </cell>
          <cell r="N12">
            <v>21.5</v>
          </cell>
          <cell r="O12">
            <v>2226</v>
          </cell>
        </row>
        <row r="13">
          <cell r="B13">
            <v>982126055990515</v>
          </cell>
          <cell r="C13">
            <v>982126055990515</v>
          </cell>
          <cell r="E13" t="str">
            <v>2013-2014</v>
          </cell>
          <cell r="F13">
            <v>6</v>
          </cell>
          <cell r="G13">
            <v>41983</v>
          </cell>
          <cell r="H13">
            <v>2019</v>
          </cell>
          <cell r="I13">
            <v>2</v>
          </cell>
          <cell r="J13">
            <v>27</v>
          </cell>
          <cell r="K13">
            <v>15</v>
          </cell>
          <cell r="L13">
            <v>26.7</v>
          </cell>
          <cell r="M13">
            <v>27.1</v>
          </cell>
          <cell r="N13">
            <v>18.899999999999999</v>
          </cell>
          <cell r="O13">
            <v>1473</v>
          </cell>
        </row>
        <row r="14">
          <cell r="B14">
            <v>982126055990542</v>
          </cell>
          <cell r="C14">
            <v>982126055990542</v>
          </cell>
          <cell r="E14" t="str">
            <v>2013-2014</v>
          </cell>
          <cell r="F14">
            <v>6</v>
          </cell>
          <cell r="G14">
            <v>41983</v>
          </cell>
          <cell r="H14">
            <v>2019</v>
          </cell>
          <cell r="I14">
            <v>2</v>
          </cell>
          <cell r="J14">
            <v>27</v>
          </cell>
          <cell r="K14">
            <v>16</v>
          </cell>
          <cell r="L14">
            <v>27.3</v>
          </cell>
          <cell r="M14">
            <v>27.4</v>
          </cell>
          <cell r="N14">
            <v>19.399999999999999</v>
          </cell>
          <cell r="O14">
            <v>1602</v>
          </cell>
        </row>
        <row r="15">
          <cell r="B15">
            <v>982126055990487</v>
          </cell>
          <cell r="C15">
            <v>982126055990487</v>
          </cell>
          <cell r="E15" t="str">
            <v>2013-2014</v>
          </cell>
          <cell r="F15">
            <v>6</v>
          </cell>
          <cell r="G15">
            <v>41983</v>
          </cell>
          <cell r="H15">
            <v>2019</v>
          </cell>
          <cell r="I15">
            <v>2</v>
          </cell>
          <cell r="J15">
            <v>27</v>
          </cell>
          <cell r="K15">
            <v>17</v>
          </cell>
          <cell r="L15">
            <v>28.4</v>
          </cell>
          <cell r="M15">
            <v>29.2</v>
          </cell>
          <cell r="N15">
            <v>20.3</v>
          </cell>
          <cell r="O15">
            <v>1872</v>
          </cell>
        </row>
        <row r="16">
          <cell r="B16">
            <v>982126055990500</v>
          </cell>
          <cell r="C16">
            <v>982126055990500</v>
          </cell>
          <cell r="E16" t="str">
            <v>2013-2014</v>
          </cell>
          <cell r="F16">
            <v>6</v>
          </cell>
          <cell r="G16">
            <v>41983</v>
          </cell>
          <cell r="H16">
            <v>2019</v>
          </cell>
          <cell r="I16">
            <v>2</v>
          </cell>
          <cell r="J16">
            <v>27</v>
          </cell>
          <cell r="K16">
            <v>18</v>
          </cell>
          <cell r="L16">
            <v>25.9</v>
          </cell>
          <cell r="M16">
            <v>26.2</v>
          </cell>
          <cell r="N16">
            <v>18.600000000000001</v>
          </cell>
          <cell r="O16">
            <v>1455</v>
          </cell>
        </row>
        <row r="17">
          <cell r="B17">
            <v>982126055990447</v>
          </cell>
          <cell r="C17">
            <v>982126055990447</v>
          </cell>
          <cell r="E17" t="str">
            <v>2013-2014</v>
          </cell>
          <cell r="F17">
            <v>6</v>
          </cell>
          <cell r="G17">
            <v>41983</v>
          </cell>
          <cell r="H17">
            <v>2019</v>
          </cell>
          <cell r="I17">
            <v>2</v>
          </cell>
          <cell r="J17">
            <v>27</v>
          </cell>
          <cell r="K17">
            <v>19</v>
          </cell>
          <cell r="L17">
            <v>26.3</v>
          </cell>
          <cell r="M17">
            <v>26.8</v>
          </cell>
          <cell r="N17">
            <v>18.399999999999999</v>
          </cell>
          <cell r="O17">
            <v>1473</v>
          </cell>
        </row>
        <row r="18">
          <cell r="B18">
            <v>982126055990492</v>
          </cell>
          <cell r="C18">
            <v>982126055990492</v>
          </cell>
          <cell r="E18" t="str">
            <v>2013-2014</v>
          </cell>
          <cell r="F18">
            <v>6</v>
          </cell>
          <cell r="G18">
            <v>41983</v>
          </cell>
          <cell r="H18">
            <v>2019</v>
          </cell>
          <cell r="I18">
            <v>2</v>
          </cell>
          <cell r="J18">
            <v>27</v>
          </cell>
          <cell r="K18">
            <v>20</v>
          </cell>
          <cell r="L18">
            <v>30.4</v>
          </cell>
          <cell r="M18">
            <v>31.3</v>
          </cell>
          <cell r="N18">
            <v>21.3</v>
          </cell>
          <cell r="O18">
            <v>2400</v>
          </cell>
        </row>
        <row r="19">
          <cell r="B19">
            <v>982126055990514</v>
          </cell>
          <cell r="C19">
            <v>982126055990514</v>
          </cell>
          <cell r="E19" t="str">
            <v>2013-2014</v>
          </cell>
          <cell r="F19">
            <v>6</v>
          </cell>
          <cell r="G19">
            <v>41983</v>
          </cell>
          <cell r="H19">
            <v>2019</v>
          </cell>
          <cell r="I19">
            <v>2</v>
          </cell>
          <cell r="J19">
            <v>27</v>
          </cell>
          <cell r="K19">
            <v>21</v>
          </cell>
          <cell r="L19">
            <v>27.1</v>
          </cell>
          <cell r="M19">
            <v>27.5</v>
          </cell>
          <cell r="N19">
            <v>19.3</v>
          </cell>
          <cell r="O19">
            <v>1476</v>
          </cell>
        </row>
        <row r="20">
          <cell r="B20">
            <v>982126055990556</v>
          </cell>
          <cell r="C20">
            <v>982126055990556</v>
          </cell>
          <cell r="E20" t="str">
            <v>2013-2014</v>
          </cell>
          <cell r="F20">
            <v>6</v>
          </cell>
          <cell r="G20">
            <v>41983</v>
          </cell>
          <cell r="H20">
            <v>2019</v>
          </cell>
          <cell r="I20">
            <v>2</v>
          </cell>
          <cell r="J20">
            <v>27</v>
          </cell>
          <cell r="K20">
            <v>22</v>
          </cell>
          <cell r="L20">
            <v>29.9</v>
          </cell>
          <cell r="M20">
            <v>31.1</v>
          </cell>
          <cell r="N20">
            <v>21.6</v>
          </cell>
          <cell r="O20">
            <v>2265</v>
          </cell>
        </row>
        <row r="21">
          <cell r="B21">
            <v>982126055990538</v>
          </cell>
          <cell r="C21">
            <v>982126055990538</v>
          </cell>
          <cell r="E21" t="str">
            <v>2013-2014</v>
          </cell>
          <cell r="F21">
            <v>6</v>
          </cell>
          <cell r="G21">
            <v>41983</v>
          </cell>
          <cell r="H21">
            <v>2019</v>
          </cell>
          <cell r="I21">
            <v>2</v>
          </cell>
          <cell r="J21">
            <v>27</v>
          </cell>
          <cell r="K21">
            <v>23</v>
          </cell>
          <cell r="L21">
            <v>29.9</v>
          </cell>
          <cell r="M21">
            <v>31.5</v>
          </cell>
          <cell r="N21">
            <v>21.9</v>
          </cell>
          <cell r="O21">
            <v>2180</v>
          </cell>
        </row>
        <row r="22">
          <cell r="B22">
            <v>982126055990545</v>
          </cell>
          <cell r="C22">
            <v>982126055990545</v>
          </cell>
          <cell r="E22" t="str">
            <v>2013-2014</v>
          </cell>
          <cell r="F22">
            <v>6</v>
          </cell>
          <cell r="G22">
            <v>41983</v>
          </cell>
          <cell r="H22">
            <v>2019</v>
          </cell>
          <cell r="I22">
            <v>2</v>
          </cell>
          <cell r="J22">
            <v>27</v>
          </cell>
          <cell r="K22">
            <v>24</v>
          </cell>
          <cell r="L22">
            <v>27.5</v>
          </cell>
          <cell r="M22">
            <v>29.2</v>
          </cell>
          <cell r="N22">
            <v>19.5</v>
          </cell>
          <cell r="O22">
            <v>1805</v>
          </cell>
        </row>
        <row r="23">
          <cell r="B23">
            <v>982126055990562</v>
          </cell>
          <cell r="C23" t="str">
            <v>982126055990562</v>
          </cell>
          <cell r="E23" t="str">
            <v>2013-2014</v>
          </cell>
          <cell r="F23">
            <v>6</v>
          </cell>
          <cell r="G23">
            <v>41983</v>
          </cell>
          <cell r="H23">
            <v>2019</v>
          </cell>
          <cell r="I23">
            <v>2</v>
          </cell>
          <cell r="J23">
            <v>27</v>
          </cell>
          <cell r="K23">
            <v>25</v>
          </cell>
          <cell r="L23">
            <v>24.8</v>
          </cell>
          <cell r="M23">
            <v>25.5</v>
          </cell>
          <cell r="N23">
            <v>17.899999999999999</v>
          </cell>
          <cell r="O23">
            <v>1237</v>
          </cell>
        </row>
        <row r="24">
          <cell r="B24">
            <v>982126055990564</v>
          </cell>
          <cell r="C24">
            <v>982126055990564</v>
          </cell>
          <cell r="E24" t="str">
            <v>2013-2014</v>
          </cell>
          <cell r="F24">
            <v>6</v>
          </cell>
          <cell r="G24">
            <v>41983</v>
          </cell>
          <cell r="H24">
            <v>2019</v>
          </cell>
          <cell r="I24">
            <v>2</v>
          </cell>
          <cell r="J24">
            <v>27</v>
          </cell>
          <cell r="K24">
            <v>26</v>
          </cell>
          <cell r="L24">
            <v>29.2</v>
          </cell>
          <cell r="M24">
            <v>30.5</v>
          </cell>
          <cell r="N24">
            <v>21.2</v>
          </cell>
          <cell r="O24">
            <v>2046</v>
          </cell>
        </row>
        <row r="25">
          <cell r="B25">
            <v>982126055990499</v>
          </cell>
          <cell r="C25">
            <v>982126055990499</v>
          </cell>
          <cell r="E25" t="str">
            <v>2013-2014</v>
          </cell>
          <cell r="F25">
            <v>6</v>
          </cell>
          <cell r="G25">
            <v>41983</v>
          </cell>
          <cell r="H25">
            <v>2019</v>
          </cell>
          <cell r="I25">
            <v>2</v>
          </cell>
          <cell r="J25">
            <v>27</v>
          </cell>
          <cell r="K25">
            <v>27</v>
          </cell>
          <cell r="L25">
            <v>29.1</v>
          </cell>
          <cell r="M25">
            <v>30.3</v>
          </cell>
          <cell r="N25">
            <v>20.6</v>
          </cell>
          <cell r="O25">
            <v>1967</v>
          </cell>
        </row>
        <row r="26">
          <cell r="B26">
            <v>982126055990469</v>
          </cell>
          <cell r="C26">
            <v>982126055990469</v>
          </cell>
          <cell r="E26" t="str">
            <v>2013-2014</v>
          </cell>
          <cell r="F26">
            <v>6</v>
          </cell>
          <cell r="G26">
            <v>41983</v>
          </cell>
          <cell r="H26">
            <v>2019</v>
          </cell>
          <cell r="I26">
            <v>2</v>
          </cell>
          <cell r="J26">
            <v>27</v>
          </cell>
          <cell r="K26">
            <v>29</v>
          </cell>
          <cell r="L26">
            <v>29.2</v>
          </cell>
          <cell r="M26">
            <v>31.2</v>
          </cell>
          <cell r="N26">
            <v>21.2</v>
          </cell>
          <cell r="O26">
            <v>2097</v>
          </cell>
        </row>
        <row r="27">
          <cell r="B27">
            <v>982126055990415</v>
          </cell>
          <cell r="C27">
            <v>982126055990415</v>
          </cell>
          <cell r="E27" t="str">
            <v>2013-2014</v>
          </cell>
          <cell r="F27">
            <v>6</v>
          </cell>
          <cell r="G27">
            <v>41983</v>
          </cell>
          <cell r="H27">
            <v>2019</v>
          </cell>
          <cell r="I27">
            <v>2</v>
          </cell>
          <cell r="J27">
            <v>27</v>
          </cell>
          <cell r="K27">
            <v>30</v>
          </cell>
          <cell r="L27">
            <v>28.3</v>
          </cell>
          <cell r="M27">
            <v>29.5</v>
          </cell>
          <cell r="N27">
            <v>20.3</v>
          </cell>
          <cell r="O27">
            <v>1888</v>
          </cell>
        </row>
        <row r="28">
          <cell r="B28">
            <v>982126055990432</v>
          </cell>
          <cell r="C28" t="str">
            <v>982126055990432</v>
          </cell>
          <cell r="E28" t="str">
            <v>2013-2014</v>
          </cell>
          <cell r="F28">
            <v>6</v>
          </cell>
          <cell r="G28">
            <v>41983</v>
          </cell>
          <cell r="H28">
            <v>2019</v>
          </cell>
          <cell r="I28">
            <v>2</v>
          </cell>
          <cell r="J28">
            <v>27</v>
          </cell>
          <cell r="K28">
            <v>31</v>
          </cell>
          <cell r="L28">
            <v>29.7</v>
          </cell>
          <cell r="M28">
            <v>30.3</v>
          </cell>
          <cell r="N28">
            <v>21.2</v>
          </cell>
          <cell r="O28">
            <v>1894</v>
          </cell>
        </row>
        <row r="29">
          <cell r="B29">
            <v>982126055990509</v>
          </cell>
          <cell r="C29">
            <v>982126055990509</v>
          </cell>
          <cell r="E29" t="str">
            <v>2012-2013</v>
          </cell>
          <cell r="F29">
            <v>7</v>
          </cell>
          <cell r="G29">
            <v>41983</v>
          </cell>
          <cell r="H29">
            <v>2019</v>
          </cell>
          <cell r="I29">
            <v>2</v>
          </cell>
          <cell r="J29">
            <v>27</v>
          </cell>
          <cell r="K29">
            <v>69</v>
          </cell>
          <cell r="L29">
            <v>30.7</v>
          </cell>
          <cell r="M29">
            <v>31.9</v>
          </cell>
          <cell r="N29">
            <v>21.8</v>
          </cell>
          <cell r="O29">
            <v>2724</v>
          </cell>
        </row>
        <row r="30">
          <cell r="B30">
            <v>982126055990532</v>
          </cell>
          <cell r="C30">
            <v>982126055990532</v>
          </cell>
          <cell r="E30" t="str">
            <v>2012-2013</v>
          </cell>
          <cell r="F30">
            <v>7</v>
          </cell>
          <cell r="G30">
            <v>41983</v>
          </cell>
          <cell r="H30">
            <v>2019</v>
          </cell>
          <cell r="I30">
            <v>2</v>
          </cell>
          <cell r="J30">
            <v>27</v>
          </cell>
          <cell r="K30">
            <v>71</v>
          </cell>
          <cell r="L30">
            <v>29.8</v>
          </cell>
          <cell r="M30">
            <v>31.9</v>
          </cell>
          <cell r="N30">
            <v>21.3</v>
          </cell>
          <cell r="O30">
            <v>2289</v>
          </cell>
        </row>
        <row r="31">
          <cell r="B31">
            <v>982126055990480</v>
          </cell>
          <cell r="C31">
            <v>982126055990480</v>
          </cell>
          <cell r="E31" t="str">
            <v>2012-2013</v>
          </cell>
          <cell r="F31">
            <v>7</v>
          </cell>
          <cell r="G31">
            <v>41983</v>
          </cell>
          <cell r="H31">
            <v>2019</v>
          </cell>
          <cell r="I31">
            <v>2</v>
          </cell>
          <cell r="J31">
            <v>27</v>
          </cell>
          <cell r="K31">
            <v>72</v>
          </cell>
          <cell r="L31">
            <v>29.7</v>
          </cell>
          <cell r="M31">
            <v>30.5</v>
          </cell>
          <cell r="N31">
            <v>20.3</v>
          </cell>
          <cell r="O31">
            <v>2366</v>
          </cell>
        </row>
        <row r="32">
          <cell r="B32">
            <v>982126055990408</v>
          </cell>
          <cell r="C32">
            <v>982126055990408</v>
          </cell>
          <cell r="E32" t="str">
            <v>2012-2013</v>
          </cell>
          <cell r="F32">
            <v>7</v>
          </cell>
          <cell r="G32">
            <v>41983</v>
          </cell>
          <cell r="H32">
            <v>2019</v>
          </cell>
          <cell r="I32">
            <v>2</v>
          </cell>
          <cell r="J32">
            <v>27</v>
          </cell>
          <cell r="K32">
            <v>74</v>
          </cell>
          <cell r="L32">
            <v>29.8</v>
          </cell>
          <cell r="M32">
            <v>30.3</v>
          </cell>
          <cell r="N32">
            <v>20.9</v>
          </cell>
          <cell r="O32">
            <v>2314</v>
          </cell>
        </row>
        <row r="33">
          <cell r="B33">
            <v>982126055990461</v>
          </cell>
          <cell r="C33">
            <v>982126055990461</v>
          </cell>
          <cell r="E33" t="str">
            <v>2012-2013</v>
          </cell>
          <cell r="F33">
            <v>7</v>
          </cell>
          <cell r="G33">
            <v>41983</v>
          </cell>
          <cell r="H33">
            <v>2019</v>
          </cell>
          <cell r="I33">
            <v>2</v>
          </cell>
          <cell r="J33">
            <v>27</v>
          </cell>
          <cell r="K33">
            <v>75</v>
          </cell>
          <cell r="L33">
            <v>30.9</v>
          </cell>
          <cell r="M33">
            <v>31.7</v>
          </cell>
          <cell r="N33">
            <v>22.2</v>
          </cell>
          <cell r="O33">
            <v>2768</v>
          </cell>
        </row>
        <row r="34">
          <cell r="B34">
            <v>982126055990471</v>
          </cell>
          <cell r="C34">
            <v>982126055990471</v>
          </cell>
          <cell r="E34" t="str">
            <v>2012-2013</v>
          </cell>
          <cell r="F34">
            <v>7</v>
          </cell>
          <cell r="G34">
            <v>41983</v>
          </cell>
          <cell r="H34">
            <v>2019</v>
          </cell>
          <cell r="I34">
            <v>2</v>
          </cell>
          <cell r="J34">
            <v>27</v>
          </cell>
          <cell r="K34">
            <v>77</v>
          </cell>
          <cell r="L34">
            <v>31.3</v>
          </cell>
          <cell r="M34">
            <v>32.5</v>
          </cell>
          <cell r="N34">
            <v>22.3</v>
          </cell>
          <cell r="O34">
            <v>3006</v>
          </cell>
        </row>
        <row r="35">
          <cell r="B35">
            <v>982126055990441</v>
          </cell>
          <cell r="C35" t="str">
            <v>72605850-982126055990441</v>
          </cell>
          <cell r="E35" t="str">
            <v>2012-2013</v>
          </cell>
          <cell r="F35">
            <v>7</v>
          </cell>
          <cell r="G35">
            <v>41983</v>
          </cell>
          <cell r="H35">
            <v>2019</v>
          </cell>
          <cell r="I35">
            <v>2</v>
          </cell>
          <cell r="J35">
            <v>27</v>
          </cell>
          <cell r="K35">
            <v>78</v>
          </cell>
          <cell r="L35">
            <v>29.9</v>
          </cell>
          <cell r="M35">
            <v>31.3</v>
          </cell>
          <cell r="N35">
            <v>21.5</v>
          </cell>
          <cell r="O35">
            <v>2586</v>
          </cell>
        </row>
        <row r="36">
          <cell r="B36">
            <v>982126055990516</v>
          </cell>
          <cell r="C36">
            <v>982126055990516</v>
          </cell>
          <cell r="E36" t="str">
            <v>2012-2013</v>
          </cell>
          <cell r="F36">
            <v>7</v>
          </cell>
          <cell r="G36">
            <v>41983</v>
          </cell>
          <cell r="H36">
            <v>2019</v>
          </cell>
          <cell r="I36">
            <v>2</v>
          </cell>
          <cell r="J36">
            <v>27</v>
          </cell>
          <cell r="K36">
            <v>79</v>
          </cell>
          <cell r="L36">
            <v>25.3</v>
          </cell>
          <cell r="M36">
            <v>26.3</v>
          </cell>
          <cell r="N36">
            <v>18.399999999999999</v>
          </cell>
          <cell r="O36">
            <v>1342</v>
          </cell>
        </row>
        <row r="37">
          <cell r="B37">
            <v>982126055990437</v>
          </cell>
          <cell r="C37">
            <v>982126055990437</v>
          </cell>
          <cell r="E37" t="str">
            <v>2012-2013</v>
          </cell>
          <cell r="F37">
            <v>7</v>
          </cell>
          <cell r="G37">
            <v>41983</v>
          </cell>
          <cell r="H37">
            <v>2019</v>
          </cell>
          <cell r="I37">
            <v>2</v>
          </cell>
          <cell r="J37">
            <v>27</v>
          </cell>
          <cell r="K37">
            <v>81</v>
          </cell>
          <cell r="L37">
            <v>27.6</v>
          </cell>
          <cell r="M37">
            <v>29.4</v>
          </cell>
          <cell r="N37">
            <v>20.2</v>
          </cell>
          <cell r="O37">
            <v>1997</v>
          </cell>
        </row>
        <row r="38">
          <cell r="B38">
            <v>982126055990449</v>
          </cell>
          <cell r="C38">
            <v>982126055990449</v>
          </cell>
          <cell r="E38" t="str">
            <v>2012-2013</v>
          </cell>
          <cell r="F38">
            <v>7</v>
          </cell>
          <cell r="G38">
            <v>41983</v>
          </cell>
          <cell r="H38">
            <v>2019</v>
          </cell>
          <cell r="I38">
            <v>2</v>
          </cell>
          <cell r="J38">
            <v>27</v>
          </cell>
          <cell r="K38">
            <v>82</v>
          </cell>
          <cell r="L38">
            <v>27.9</v>
          </cell>
          <cell r="M38">
            <v>28.1</v>
          </cell>
          <cell r="N38">
            <v>18.2</v>
          </cell>
          <cell r="O38">
            <v>1661</v>
          </cell>
        </row>
        <row r="39">
          <cell r="B39">
            <v>982126055990439</v>
          </cell>
          <cell r="C39">
            <v>982126055990439</v>
          </cell>
          <cell r="E39" t="str">
            <v>2012-2013</v>
          </cell>
          <cell r="F39">
            <v>7</v>
          </cell>
          <cell r="G39">
            <v>41983</v>
          </cell>
          <cell r="H39">
            <v>2019</v>
          </cell>
          <cell r="I39">
            <v>2</v>
          </cell>
          <cell r="J39">
            <v>27</v>
          </cell>
          <cell r="K39">
            <v>83</v>
          </cell>
          <cell r="L39">
            <v>27.5</v>
          </cell>
          <cell r="M39">
            <v>27.8</v>
          </cell>
          <cell r="N39">
            <v>19.100000000000001</v>
          </cell>
          <cell r="O39">
            <v>1835</v>
          </cell>
        </row>
        <row r="40">
          <cell r="B40">
            <v>982126055990427</v>
          </cell>
          <cell r="C40">
            <v>982126055990427</v>
          </cell>
          <cell r="E40" t="str">
            <v>2012-2013</v>
          </cell>
          <cell r="F40">
            <v>7</v>
          </cell>
          <cell r="G40">
            <v>41983</v>
          </cell>
          <cell r="H40">
            <v>2019</v>
          </cell>
          <cell r="I40">
            <v>2</v>
          </cell>
          <cell r="J40">
            <v>27</v>
          </cell>
          <cell r="K40">
            <v>84</v>
          </cell>
          <cell r="L40">
            <v>29.3</v>
          </cell>
          <cell r="M40">
            <v>30.9</v>
          </cell>
          <cell r="N40">
            <v>20.3</v>
          </cell>
          <cell r="O40">
            <v>2243</v>
          </cell>
        </row>
        <row r="41">
          <cell r="B41">
            <v>982126055990453</v>
          </cell>
          <cell r="C41">
            <v>982126055990453</v>
          </cell>
          <cell r="E41" t="str">
            <v>2012-2013</v>
          </cell>
          <cell r="F41">
            <v>7</v>
          </cell>
          <cell r="G41">
            <v>41983</v>
          </cell>
          <cell r="H41">
            <v>2019</v>
          </cell>
          <cell r="I41">
            <v>2</v>
          </cell>
          <cell r="J41">
            <v>27</v>
          </cell>
          <cell r="K41">
            <v>85</v>
          </cell>
          <cell r="L41">
            <v>29.5</v>
          </cell>
          <cell r="M41">
            <v>31.4</v>
          </cell>
          <cell r="N41">
            <v>20.3</v>
          </cell>
          <cell r="O41">
            <v>2309</v>
          </cell>
        </row>
        <row r="42">
          <cell r="B42">
            <v>982126055990513</v>
          </cell>
          <cell r="C42">
            <v>982126055990513</v>
          </cell>
          <cell r="E42" t="str">
            <v>2012-2013</v>
          </cell>
          <cell r="F42">
            <v>7</v>
          </cell>
          <cell r="G42">
            <v>41983</v>
          </cell>
          <cell r="H42">
            <v>2019</v>
          </cell>
          <cell r="I42">
            <v>2</v>
          </cell>
          <cell r="J42">
            <v>27</v>
          </cell>
          <cell r="K42">
            <v>86</v>
          </cell>
          <cell r="L42">
            <v>26.6</v>
          </cell>
          <cell r="M42">
            <v>26.9</v>
          </cell>
          <cell r="N42">
            <v>18.8</v>
          </cell>
          <cell r="O42">
            <v>1602</v>
          </cell>
        </row>
        <row r="43">
          <cell r="B43">
            <v>982126055990409</v>
          </cell>
          <cell r="C43">
            <v>982126055990409</v>
          </cell>
          <cell r="E43" t="str">
            <v>2012-2013</v>
          </cell>
          <cell r="F43">
            <v>7</v>
          </cell>
          <cell r="G43">
            <v>41983</v>
          </cell>
          <cell r="H43">
            <v>2019</v>
          </cell>
          <cell r="I43">
            <v>2</v>
          </cell>
          <cell r="J43">
            <v>27</v>
          </cell>
          <cell r="K43">
            <v>87</v>
          </cell>
          <cell r="L43">
            <v>28.9</v>
          </cell>
          <cell r="M43">
            <v>30.3</v>
          </cell>
          <cell r="N43">
            <v>20.9</v>
          </cell>
          <cell r="O43">
            <v>2392</v>
          </cell>
        </row>
        <row r="44">
          <cell r="B44">
            <v>982126055990411</v>
          </cell>
          <cell r="C44">
            <v>982126055990411</v>
          </cell>
          <cell r="E44" t="str">
            <v>2012-2013</v>
          </cell>
          <cell r="F44">
            <v>7</v>
          </cell>
          <cell r="G44">
            <v>41983</v>
          </cell>
          <cell r="H44">
            <v>2019</v>
          </cell>
          <cell r="I44">
            <v>2</v>
          </cell>
          <cell r="J44">
            <v>27</v>
          </cell>
          <cell r="K44">
            <v>88</v>
          </cell>
          <cell r="L44">
            <v>29.1</v>
          </cell>
          <cell r="M44">
            <v>30.3</v>
          </cell>
          <cell r="N44">
            <v>20.5</v>
          </cell>
          <cell r="O44">
            <v>2231</v>
          </cell>
        </row>
        <row r="45">
          <cell r="B45">
            <v>982126055990452</v>
          </cell>
          <cell r="C45">
            <v>982126055990452</v>
          </cell>
          <cell r="E45" t="str">
            <v>2012-2013</v>
          </cell>
          <cell r="F45">
            <v>7</v>
          </cell>
          <cell r="G45">
            <v>41983</v>
          </cell>
          <cell r="H45">
            <v>2019</v>
          </cell>
          <cell r="I45">
            <v>2</v>
          </cell>
          <cell r="J45">
            <v>27</v>
          </cell>
          <cell r="K45">
            <v>89</v>
          </cell>
          <cell r="L45">
            <v>28.2</v>
          </cell>
          <cell r="M45">
            <v>28.1</v>
          </cell>
          <cell r="N45">
            <v>19.399999999999999</v>
          </cell>
          <cell r="O45">
            <v>1829</v>
          </cell>
        </row>
        <row r="46">
          <cell r="B46">
            <v>982126055990506</v>
          </cell>
          <cell r="C46">
            <v>982126055990506</v>
          </cell>
          <cell r="E46" t="str">
            <v>2012-2013</v>
          </cell>
          <cell r="F46">
            <v>7</v>
          </cell>
          <cell r="G46">
            <v>41985</v>
          </cell>
          <cell r="H46">
            <v>2019</v>
          </cell>
          <cell r="I46">
            <v>2</v>
          </cell>
          <cell r="J46">
            <v>27</v>
          </cell>
          <cell r="K46">
            <v>4</v>
          </cell>
          <cell r="L46">
            <v>29.8</v>
          </cell>
          <cell r="M46">
            <v>31.5</v>
          </cell>
          <cell r="N46">
            <v>21.5</v>
          </cell>
          <cell r="O46">
            <v>2298</v>
          </cell>
        </row>
        <row r="47">
          <cell r="B47">
            <v>982126055990489</v>
          </cell>
          <cell r="C47" t="str">
            <v>982126055990489</v>
          </cell>
          <cell r="E47" t="str">
            <v>2012-2013</v>
          </cell>
          <cell r="F47">
            <v>7</v>
          </cell>
          <cell r="G47">
            <v>41985</v>
          </cell>
          <cell r="H47">
            <v>2019</v>
          </cell>
          <cell r="I47">
            <v>2</v>
          </cell>
          <cell r="J47">
            <v>27</v>
          </cell>
          <cell r="K47">
            <v>6</v>
          </cell>
          <cell r="L47">
            <v>30.1</v>
          </cell>
          <cell r="M47">
            <v>31.9</v>
          </cell>
          <cell r="N47">
            <v>21.5</v>
          </cell>
          <cell r="O47">
            <v>2624</v>
          </cell>
        </row>
        <row r="48">
          <cell r="B48">
            <v>982126055990510</v>
          </cell>
          <cell r="C48">
            <v>982126055990510</v>
          </cell>
          <cell r="E48" t="str">
            <v>2012-2013</v>
          </cell>
          <cell r="F48">
            <v>7</v>
          </cell>
          <cell r="G48">
            <v>41985</v>
          </cell>
          <cell r="H48">
            <v>2019</v>
          </cell>
          <cell r="I48">
            <v>2</v>
          </cell>
          <cell r="J48">
            <v>27</v>
          </cell>
          <cell r="K48">
            <v>9</v>
          </cell>
          <cell r="L48">
            <v>27.8</v>
          </cell>
          <cell r="M48">
            <v>29.4</v>
          </cell>
          <cell r="N48">
            <v>19.8</v>
          </cell>
          <cell r="O48">
            <v>1979</v>
          </cell>
        </row>
        <row r="49">
          <cell r="B49">
            <v>982126055990434</v>
          </cell>
          <cell r="C49">
            <v>982126055990434</v>
          </cell>
          <cell r="E49" t="str">
            <v>2012-2013</v>
          </cell>
          <cell r="F49">
            <v>7</v>
          </cell>
          <cell r="G49">
            <v>41985</v>
          </cell>
          <cell r="H49">
            <v>2019</v>
          </cell>
          <cell r="I49">
            <v>2</v>
          </cell>
          <cell r="J49">
            <v>27</v>
          </cell>
          <cell r="K49">
            <v>10</v>
          </cell>
          <cell r="L49">
            <v>30.7</v>
          </cell>
          <cell r="M49">
            <v>31.5</v>
          </cell>
          <cell r="N49">
            <v>21.4</v>
          </cell>
          <cell r="O49">
            <v>2545</v>
          </cell>
        </row>
        <row r="50">
          <cell r="B50">
            <v>982126055990569</v>
          </cell>
          <cell r="C50" t="str">
            <v>982126055990569</v>
          </cell>
          <cell r="E50" t="str">
            <v>2012-2013</v>
          </cell>
          <cell r="F50">
            <v>7</v>
          </cell>
          <cell r="G50">
            <v>41985</v>
          </cell>
          <cell r="H50">
            <v>2019</v>
          </cell>
          <cell r="I50">
            <v>2</v>
          </cell>
          <cell r="J50">
            <v>27</v>
          </cell>
          <cell r="K50">
            <v>11</v>
          </cell>
          <cell r="L50">
            <v>26.3</v>
          </cell>
          <cell r="M50">
            <v>28.2</v>
          </cell>
          <cell r="N50">
            <v>18.600000000000001</v>
          </cell>
          <cell r="O50">
            <v>1739</v>
          </cell>
        </row>
        <row r="51">
          <cell r="B51">
            <v>982126055990575</v>
          </cell>
          <cell r="C51">
            <v>982126055990575</v>
          </cell>
          <cell r="E51" t="str">
            <v>2012-2013</v>
          </cell>
          <cell r="F51">
            <v>7</v>
          </cell>
          <cell r="G51">
            <v>41985</v>
          </cell>
          <cell r="H51">
            <v>2019</v>
          </cell>
          <cell r="I51">
            <v>2</v>
          </cell>
          <cell r="J51">
            <v>27</v>
          </cell>
          <cell r="K51">
            <v>14</v>
          </cell>
          <cell r="L51">
            <v>27.4</v>
          </cell>
          <cell r="M51">
            <v>29.1</v>
          </cell>
          <cell r="N51">
            <v>18.3</v>
          </cell>
          <cell r="O51">
            <v>1829</v>
          </cell>
        </row>
        <row r="52">
          <cell r="B52">
            <v>982126055990463</v>
          </cell>
          <cell r="C52">
            <v>982126055990463</v>
          </cell>
          <cell r="E52" t="str">
            <v>2012-2013</v>
          </cell>
          <cell r="F52">
            <v>7</v>
          </cell>
          <cell r="G52">
            <v>41985</v>
          </cell>
          <cell r="H52">
            <v>2019</v>
          </cell>
          <cell r="I52">
            <v>2</v>
          </cell>
          <cell r="J52">
            <v>27</v>
          </cell>
          <cell r="K52">
            <v>18</v>
          </cell>
          <cell r="L52">
            <v>23.3</v>
          </cell>
          <cell r="M52">
            <v>23.4</v>
          </cell>
          <cell r="N52">
            <v>16.2</v>
          </cell>
          <cell r="O52">
            <v>1043</v>
          </cell>
        </row>
        <row r="53">
          <cell r="B53">
            <v>982126055990406</v>
          </cell>
          <cell r="C53">
            <v>982126055990406</v>
          </cell>
          <cell r="E53" t="str">
            <v>2012-2013</v>
          </cell>
          <cell r="F53">
            <v>7</v>
          </cell>
          <cell r="G53">
            <v>41985</v>
          </cell>
          <cell r="H53">
            <v>2019</v>
          </cell>
          <cell r="I53">
            <v>2</v>
          </cell>
          <cell r="J53">
            <v>27</v>
          </cell>
          <cell r="K53">
            <v>22</v>
          </cell>
          <cell r="L53">
            <v>28.7</v>
          </cell>
          <cell r="M53">
            <v>29.8</v>
          </cell>
          <cell r="N53">
            <v>20.100000000000001</v>
          </cell>
          <cell r="O53">
            <v>2038</v>
          </cell>
        </row>
        <row r="54">
          <cell r="B54">
            <v>982126055990539</v>
          </cell>
          <cell r="C54">
            <v>982126055990539</v>
          </cell>
          <cell r="E54" t="str">
            <v>2012-2013</v>
          </cell>
          <cell r="F54">
            <v>7</v>
          </cell>
          <cell r="G54">
            <v>41985</v>
          </cell>
          <cell r="H54">
            <v>2019</v>
          </cell>
          <cell r="I54">
            <v>2</v>
          </cell>
          <cell r="J54">
            <v>27</v>
          </cell>
          <cell r="K54">
            <v>23</v>
          </cell>
          <cell r="L54">
            <v>26.6</v>
          </cell>
          <cell r="M54">
            <v>27.5</v>
          </cell>
          <cell r="N54">
            <v>18.8</v>
          </cell>
          <cell r="O54">
            <v>1668</v>
          </cell>
        </row>
        <row r="55">
          <cell r="B55">
            <v>982126055990430</v>
          </cell>
          <cell r="C55">
            <v>982126055990430</v>
          </cell>
          <cell r="E55" t="str">
            <v>2012-2013</v>
          </cell>
          <cell r="F55">
            <v>7</v>
          </cell>
          <cell r="G55">
            <v>41985</v>
          </cell>
          <cell r="H55">
            <v>2019</v>
          </cell>
          <cell r="I55">
            <v>2</v>
          </cell>
          <cell r="J55">
            <v>27</v>
          </cell>
          <cell r="K55">
            <v>25</v>
          </cell>
          <cell r="L55">
            <v>30.1</v>
          </cell>
          <cell r="M55">
            <v>30.3</v>
          </cell>
          <cell r="N55">
            <v>21.2</v>
          </cell>
          <cell r="O55">
            <v>2537</v>
          </cell>
        </row>
        <row r="56">
          <cell r="B56">
            <v>982126055990494</v>
          </cell>
          <cell r="C56">
            <v>982126055990494</v>
          </cell>
          <cell r="E56" t="str">
            <v>2012-2013</v>
          </cell>
          <cell r="F56">
            <v>7</v>
          </cell>
          <cell r="G56">
            <v>41985</v>
          </cell>
          <cell r="H56">
            <v>2019</v>
          </cell>
          <cell r="I56">
            <v>2</v>
          </cell>
          <cell r="J56">
            <v>27</v>
          </cell>
          <cell r="K56">
            <v>29</v>
          </cell>
          <cell r="L56">
            <v>27.5</v>
          </cell>
          <cell r="M56">
            <v>29.1</v>
          </cell>
          <cell r="N56">
            <v>19.8</v>
          </cell>
          <cell r="O56">
            <v>2088</v>
          </cell>
        </row>
        <row r="57">
          <cell r="B57">
            <v>982126055990464</v>
          </cell>
          <cell r="C57" t="str">
            <v>982126055990464</v>
          </cell>
          <cell r="E57" t="str">
            <v>2012-2013</v>
          </cell>
          <cell r="F57">
            <v>7</v>
          </cell>
          <cell r="G57">
            <v>41985</v>
          </cell>
          <cell r="H57">
            <v>2019</v>
          </cell>
          <cell r="I57">
            <v>2</v>
          </cell>
          <cell r="J57">
            <v>27</v>
          </cell>
          <cell r="K57">
            <v>31</v>
          </cell>
          <cell r="L57">
            <v>27.5</v>
          </cell>
          <cell r="M57">
            <v>28.4</v>
          </cell>
          <cell r="N57">
            <v>19.2</v>
          </cell>
          <cell r="O57">
            <v>1864</v>
          </cell>
        </row>
        <row r="58">
          <cell r="B58">
            <v>982126055990523</v>
          </cell>
          <cell r="C58">
            <v>982126055990523</v>
          </cell>
          <cell r="E58" t="str">
            <v>2012-2013</v>
          </cell>
          <cell r="F58">
            <v>7</v>
          </cell>
          <cell r="G58">
            <v>41985</v>
          </cell>
          <cell r="H58">
            <v>2019</v>
          </cell>
          <cell r="I58">
            <v>2</v>
          </cell>
          <cell r="J58">
            <v>27</v>
          </cell>
          <cell r="K58">
            <v>34</v>
          </cell>
          <cell r="L58">
            <v>27.8</v>
          </cell>
          <cell r="M58">
            <v>29.2</v>
          </cell>
          <cell r="N58">
            <v>19.5</v>
          </cell>
          <cell r="O58">
            <v>1982</v>
          </cell>
        </row>
        <row r="59">
          <cell r="B59">
            <v>982126055990521</v>
          </cell>
          <cell r="C59">
            <v>982126055990521</v>
          </cell>
          <cell r="E59" t="str">
            <v>2012-2013</v>
          </cell>
          <cell r="F59">
            <v>7</v>
          </cell>
          <cell r="G59">
            <v>41985</v>
          </cell>
          <cell r="H59">
            <v>2019</v>
          </cell>
          <cell r="I59">
            <v>2</v>
          </cell>
          <cell r="J59">
            <v>27</v>
          </cell>
          <cell r="K59">
            <v>35</v>
          </cell>
          <cell r="L59">
            <v>26.7</v>
          </cell>
          <cell r="M59">
            <v>28.2</v>
          </cell>
          <cell r="N59">
            <v>19.100000000000001</v>
          </cell>
          <cell r="O59">
            <v>1739</v>
          </cell>
        </row>
        <row r="60">
          <cell r="B60">
            <v>982126055990526</v>
          </cell>
          <cell r="C60">
            <v>982126055990526</v>
          </cell>
          <cell r="E60" t="str">
            <v>2012-2013</v>
          </cell>
          <cell r="F60">
            <v>7</v>
          </cell>
          <cell r="G60">
            <v>41985</v>
          </cell>
          <cell r="H60">
            <v>2019</v>
          </cell>
          <cell r="I60">
            <v>2</v>
          </cell>
          <cell r="J60">
            <v>27</v>
          </cell>
          <cell r="K60">
            <v>36</v>
          </cell>
          <cell r="L60">
            <v>28.5</v>
          </cell>
          <cell r="M60">
            <v>29.2</v>
          </cell>
          <cell r="N60">
            <v>20.9</v>
          </cell>
          <cell r="O60">
            <v>2138</v>
          </cell>
        </row>
        <row r="61">
          <cell r="B61">
            <v>982126055990493</v>
          </cell>
          <cell r="C61">
            <v>982126055990493</v>
          </cell>
          <cell r="E61" t="str">
            <v>2012-2013</v>
          </cell>
          <cell r="F61">
            <v>7</v>
          </cell>
          <cell r="G61">
            <v>41985</v>
          </cell>
          <cell r="H61">
            <v>2019</v>
          </cell>
          <cell r="I61">
            <v>2</v>
          </cell>
          <cell r="J61">
            <v>27</v>
          </cell>
          <cell r="K61">
            <v>41</v>
          </cell>
          <cell r="L61">
            <v>28.9</v>
          </cell>
          <cell r="M61">
            <v>29.9</v>
          </cell>
          <cell r="N61">
            <v>19.2</v>
          </cell>
          <cell r="O61">
            <v>2002</v>
          </cell>
        </row>
        <row r="62">
          <cell r="B62">
            <v>982126055990475</v>
          </cell>
          <cell r="C62">
            <v>982126055990475</v>
          </cell>
          <cell r="E62" t="str">
            <v>2012-2013</v>
          </cell>
          <cell r="F62">
            <v>7</v>
          </cell>
          <cell r="G62">
            <v>41985</v>
          </cell>
          <cell r="H62">
            <v>2019</v>
          </cell>
          <cell r="I62">
            <v>2</v>
          </cell>
          <cell r="J62">
            <v>27</v>
          </cell>
          <cell r="K62">
            <v>43</v>
          </cell>
          <cell r="L62">
            <v>29.3</v>
          </cell>
          <cell r="M62">
            <v>30.5</v>
          </cell>
          <cell r="N62">
            <v>20.9</v>
          </cell>
          <cell r="O62">
            <v>2182</v>
          </cell>
        </row>
        <row r="63">
          <cell r="B63">
            <v>982126055990519</v>
          </cell>
          <cell r="C63" t="str">
            <v>982126055990519</v>
          </cell>
          <cell r="E63" t="str">
            <v>2012-2013</v>
          </cell>
          <cell r="F63">
            <v>7</v>
          </cell>
          <cell r="G63">
            <v>41985</v>
          </cell>
          <cell r="H63">
            <v>2019</v>
          </cell>
          <cell r="I63">
            <v>2</v>
          </cell>
          <cell r="J63">
            <v>27</v>
          </cell>
          <cell r="K63">
            <v>44</v>
          </cell>
          <cell r="L63">
            <v>28.3</v>
          </cell>
          <cell r="M63">
            <v>29.4</v>
          </cell>
          <cell r="N63">
            <v>20.2</v>
          </cell>
          <cell r="O63">
            <v>2055</v>
          </cell>
        </row>
        <row r="64">
          <cell r="B64">
            <v>982126055990444</v>
          </cell>
          <cell r="C64" t="str">
            <v>982126055990444</v>
          </cell>
          <cell r="E64" t="str">
            <v>2012-2013</v>
          </cell>
          <cell r="F64">
            <v>7</v>
          </cell>
          <cell r="G64">
            <v>41985</v>
          </cell>
          <cell r="H64">
            <v>2019</v>
          </cell>
          <cell r="I64">
            <v>2</v>
          </cell>
          <cell r="J64">
            <v>27</v>
          </cell>
          <cell r="K64">
            <v>46</v>
          </cell>
          <cell r="L64">
            <v>29.1</v>
          </cell>
          <cell r="M64">
            <v>30.2</v>
          </cell>
          <cell r="N64">
            <v>20.9</v>
          </cell>
          <cell r="O64">
            <v>2299</v>
          </cell>
        </row>
        <row r="65">
          <cell r="B65">
            <v>982126055990462</v>
          </cell>
          <cell r="C65">
            <v>982126055990462</v>
          </cell>
          <cell r="E65" t="str">
            <v>2012-2013</v>
          </cell>
          <cell r="F65">
            <v>7</v>
          </cell>
          <cell r="G65">
            <v>41985</v>
          </cell>
          <cell r="H65">
            <v>2019</v>
          </cell>
          <cell r="I65">
            <v>2</v>
          </cell>
          <cell r="J65">
            <v>27</v>
          </cell>
          <cell r="K65">
            <v>49</v>
          </cell>
          <cell r="L65">
            <v>29.5</v>
          </cell>
          <cell r="M65">
            <v>30.1</v>
          </cell>
          <cell r="N65">
            <v>20.9</v>
          </cell>
          <cell r="O65">
            <v>2227</v>
          </cell>
        </row>
        <row r="66">
          <cell r="B66">
            <v>982126055990445</v>
          </cell>
          <cell r="C66">
            <v>982126055990445</v>
          </cell>
          <cell r="E66" t="str">
            <v>2012-2013</v>
          </cell>
          <cell r="F66">
            <v>7</v>
          </cell>
          <cell r="G66">
            <v>41985</v>
          </cell>
          <cell r="H66">
            <v>2019</v>
          </cell>
          <cell r="I66">
            <v>2</v>
          </cell>
          <cell r="J66">
            <v>27</v>
          </cell>
          <cell r="K66">
            <v>56</v>
          </cell>
          <cell r="L66">
            <v>31.7</v>
          </cell>
          <cell r="M66">
            <v>33.1</v>
          </cell>
          <cell r="N66">
            <v>22.6</v>
          </cell>
          <cell r="O66">
            <v>2955</v>
          </cell>
        </row>
        <row r="67">
          <cell r="B67">
            <v>982126055990497</v>
          </cell>
          <cell r="C67" t="str">
            <v>982126055990497</v>
          </cell>
          <cell r="E67" t="str">
            <v>2012-2013</v>
          </cell>
          <cell r="F67">
            <v>7</v>
          </cell>
          <cell r="G67">
            <v>41985</v>
          </cell>
          <cell r="H67">
            <v>2019</v>
          </cell>
          <cell r="I67">
            <v>2</v>
          </cell>
          <cell r="J67">
            <v>27</v>
          </cell>
          <cell r="K67">
            <v>58</v>
          </cell>
          <cell r="L67">
            <v>30.1</v>
          </cell>
          <cell r="M67">
            <v>30.9</v>
          </cell>
          <cell r="N67">
            <v>21.5</v>
          </cell>
          <cell r="O67">
            <v>2502</v>
          </cell>
        </row>
        <row r="68">
          <cell r="B68">
            <v>982126055990416</v>
          </cell>
          <cell r="C68">
            <v>982126055990416</v>
          </cell>
          <cell r="E68" t="str">
            <v>2012-2013</v>
          </cell>
          <cell r="F68">
            <v>7</v>
          </cell>
          <cell r="G68">
            <v>41985</v>
          </cell>
          <cell r="H68">
            <v>2019</v>
          </cell>
          <cell r="I68">
            <v>2</v>
          </cell>
          <cell r="J68">
            <v>27</v>
          </cell>
          <cell r="K68">
            <v>59</v>
          </cell>
          <cell r="L68">
            <v>29.3</v>
          </cell>
          <cell r="M68">
            <v>30.2</v>
          </cell>
          <cell r="N68">
            <v>20.3</v>
          </cell>
          <cell r="O68">
            <v>2144</v>
          </cell>
        </row>
        <row r="69">
          <cell r="B69">
            <v>982126055990429</v>
          </cell>
          <cell r="C69">
            <v>982126055990429</v>
          </cell>
          <cell r="E69" t="str">
            <v>2012-2013</v>
          </cell>
          <cell r="F69">
            <v>7</v>
          </cell>
          <cell r="G69">
            <v>41985</v>
          </cell>
          <cell r="H69">
            <v>2019</v>
          </cell>
          <cell r="I69">
            <v>2</v>
          </cell>
          <cell r="J69">
            <v>27</v>
          </cell>
          <cell r="K69">
            <v>60</v>
          </cell>
          <cell r="L69">
            <v>31.1</v>
          </cell>
          <cell r="M69">
            <v>32.200000000000003</v>
          </cell>
          <cell r="N69">
            <v>21.5</v>
          </cell>
          <cell r="O69">
            <v>2870</v>
          </cell>
        </row>
        <row r="70">
          <cell r="B70">
            <v>982126055990560</v>
          </cell>
          <cell r="C70">
            <v>982126055990560</v>
          </cell>
          <cell r="E70" t="str">
            <v>2012-2013</v>
          </cell>
          <cell r="F70">
            <v>7</v>
          </cell>
          <cell r="G70">
            <v>41985</v>
          </cell>
          <cell r="H70">
            <v>2019</v>
          </cell>
          <cell r="I70">
            <v>2</v>
          </cell>
          <cell r="J70">
            <v>27</v>
          </cell>
          <cell r="K70">
            <v>62</v>
          </cell>
          <cell r="L70">
            <v>29.2</v>
          </cell>
          <cell r="M70">
            <v>30.1</v>
          </cell>
          <cell r="N70">
            <v>20.6</v>
          </cell>
          <cell r="O70">
            <v>2203</v>
          </cell>
        </row>
        <row r="71">
          <cell r="B71">
            <v>982126055990491</v>
          </cell>
          <cell r="C71">
            <v>982126055990491</v>
          </cell>
          <cell r="E71" t="str">
            <v>2012-2013</v>
          </cell>
          <cell r="F71">
            <v>7</v>
          </cell>
          <cell r="G71">
            <v>41985</v>
          </cell>
          <cell r="H71">
            <v>2019</v>
          </cell>
          <cell r="I71">
            <v>2</v>
          </cell>
          <cell r="J71">
            <v>27</v>
          </cell>
          <cell r="K71">
            <v>64</v>
          </cell>
          <cell r="L71">
            <v>26.5</v>
          </cell>
          <cell r="M71">
            <v>26.8</v>
          </cell>
          <cell r="N71">
            <v>18.7</v>
          </cell>
          <cell r="O71">
            <v>1762</v>
          </cell>
        </row>
        <row r="72">
          <cell r="B72">
            <v>982126055990450</v>
          </cell>
          <cell r="C72">
            <v>982126055990450</v>
          </cell>
          <cell r="E72" t="str">
            <v>2012-2013</v>
          </cell>
          <cell r="F72">
            <v>7</v>
          </cell>
          <cell r="G72">
            <v>41985</v>
          </cell>
          <cell r="H72">
            <v>2019</v>
          </cell>
          <cell r="I72">
            <v>2</v>
          </cell>
          <cell r="J72">
            <v>27</v>
          </cell>
          <cell r="K72">
            <v>67</v>
          </cell>
          <cell r="L72">
            <v>30.2</v>
          </cell>
          <cell r="M72">
            <v>31.1</v>
          </cell>
          <cell r="N72">
            <v>21.3</v>
          </cell>
          <cell r="O72">
            <v>2591</v>
          </cell>
        </row>
        <row r="73">
          <cell r="B73">
            <v>982126055990455</v>
          </cell>
          <cell r="C73">
            <v>982126055990455</v>
          </cell>
          <cell r="E73" t="str">
            <v>2012-2013</v>
          </cell>
          <cell r="F73">
            <v>7</v>
          </cell>
          <cell r="G73">
            <v>41985</v>
          </cell>
          <cell r="H73">
            <v>2019</v>
          </cell>
          <cell r="I73">
            <v>2</v>
          </cell>
          <cell r="J73">
            <v>27</v>
          </cell>
          <cell r="K73">
            <v>68</v>
          </cell>
          <cell r="L73">
            <v>28.6</v>
          </cell>
          <cell r="M73">
            <v>29.9</v>
          </cell>
          <cell r="N73">
            <v>20.3</v>
          </cell>
          <cell r="O73">
            <v>2221</v>
          </cell>
        </row>
        <row r="74">
          <cell r="B74">
            <v>982126055990403</v>
          </cell>
          <cell r="C74">
            <v>982126055990403</v>
          </cell>
          <cell r="E74" t="str">
            <v>2011-2012</v>
          </cell>
          <cell r="F74">
            <v>8</v>
          </cell>
          <cell r="G74">
            <v>41984</v>
          </cell>
          <cell r="H74">
            <v>2019</v>
          </cell>
          <cell r="I74">
            <v>2</v>
          </cell>
          <cell r="J74">
            <v>27</v>
          </cell>
          <cell r="K74">
            <v>3</v>
          </cell>
          <cell r="L74">
            <v>27.1</v>
          </cell>
          <cell r="M74">
            <v>27.8</v>
          </cell>
          <cell r="N74">
            <v>18.100000000000001</v>
          </cell>
          <cell r="O74">
            <v>1676</v>
          </cell>
        </row>
        <row r="75">
          <cell r="B75">
            <v>982126055990425</v>
          </cell>
          <cell r="C75">
            <v>982126055990425</v>
          </cell>
          <cell r="E75" t="str">
            <v>2011-2012</v>
          </cell>
          <cell r="F75">
            <v>8</v>
          </cell>
          <cell r="G75">
            <v>41984</v>
          </cell>
          <cell r="H75">
            <v>2019</v>
          </cell>
          <cell r="I75">
            <v>2</v>
          </cell>
          <cell r="J75">
            <v>27</v>
          </cell>
          <cell r="K75">
            <v>26</v>
          </cell>
          <cell r="L75">
            <v>24.2</v>
          </cell>
          <cell r="M75">
            <v>24.6</v>
          </cell>
          <cell r="N75">
            <v>17.2</v>
          </cell>
          <cell r="O75">
            <v>1239</v>
          </cell>
        </row>
        <row r="76">
          <cell r="B76">
            <v>982126055990389</v>
          </cell>
          <cell r="C76">
            <v>982126055990389</v>
          </cell>
          <cell r="E76" t="str">
            <v>2011-2012</v>
          </cell>
          <cell r="F76">
            <v>8</v>
          </cell>
          <cell r="G76">
            <v>41984</v>
          </cell>
          <cell r="H76">
            <v>2019</v>
          </cell>
          <cell r="I76">
            <v>2</v>
          </cell>
          <cell r="J76">
            <v>27</v>
          </cell>
          <cell r="K76">
            <v>33</v>
          </cell>
          <cell r="L76">
            <v>25.3</v>
          </cell>
          <cell r="M76">
            <v>25.5</v>
          </cell>
          <cell r="N76">
            <v>17.8</v>
          </cell>
          <cell r="O76">
            <v>1281</v>
          </cell>
        </row>
        <row r="77">
          <cell r="B77">
            <v>982126055990405</v>
          </cell>
          <cell r="C77">
            <v>982126055990405</v>
          </cell>
          <cell r="E77" t="str">
            <v>2011-2012</v>
          </cell>
          <cell r="F77">
            <v>8</v>
          </cell>
          <cell r="G77">
            <v>41984</v>
          </cell>
          <cell r="H77">
            <v>2019</v>
          </cell>
          <cell r="I77">
            <v>2</v>
          </cell>
          <cell r="J77">
            <v>27</v>
          </cell>
          <cell r="K77">
            <v>34</v>
          </cell>
          <cell r="L77">
            <v>27.5</v>
          </cell>
          <cell r="M77">
            <v>27.7</v>
          </cell>
          <cell r="N77">
            <v>18.899999999999999</v>
          </cell>
          <cell r="O77">
            <v>1637</v>
          </cell>
        </row>
        <row r="78">
          <cell r="B78">
            <v>982126055990426</v>
          </cell>
          <cell r="C78">
            <v>982126055990426</v>
          </cell>
          <cell r="E78" t="str">
            <v>2011-2012</v>
          </cell>
          <cell r="F78">
            <v>8</v>
          </cell>
          <cell r="G78">
            <v>41984</v>
          </cell>
          <cell r="H78">
            <v>2019</v>
          </cell>
          <cell r="I78">
            <v>2</v>
          </cell>
          <cell r="J78">
            <v>27</v>
          </cell>
          <cell r="K78">
            <v>55</v>
          </cell>
          <cell r="L78">
            <v>27.2</v>
          </cell>
          <cell r="M78">
            <v>28.5</v>
          </cell>
          <cell r="N78">
            <v>20.100000000000001</v>
          </cell>
          <cell r="O78">
            <v>1715</v>
          </cell>
        </row>
        <row r="79">
          <cell r="B79">
            <v>982126055990395</v>
          </cell>
          <cell r="C79">
            <v>982126055990395</v>
          </cell>
          <cell r="E79" t="str">
            <v>2011-2012</v>
          </cell>
          <cell r="F79">
            <v>8</v>
          </cell>
          <cell r="G79">
            <v>41984</v>
          </cell>
          <cell r="H79">
            <v>2019</v>
          </cell>
          <cell r="I79">
            <v>2</v>
          </cell>
          <cell r="J79">
            <v>27</v>
          </cell>
          <cell r="K79">
            <v>59</v>
          </cell>
          <cell r="L79">
            <v>25.6</v>
          </cell>
          <cell r="M79">
            <v>26.3</v>
          </cell>
          <cell r="N79">
            <v>18.2</v>
          </cell>
          <cell r="O79">
            <v>1442</v>
          </cell>
        </row>
        <row r="80">
          <cell r="B80">
            <v>982126055990436</v>
          </cell>
          <cell r="C80">
            <v>982126055990436</v>
          </cell>
          <cell r="E80" t="str">
            <v>2011-2012</v>
          </cell>
          <cell r="F80">
            <v>8</v>
          </cell>
          <cell r="G80">
            <v>41984</v>
          </cell>
          <cell r="H80">
            <v>2019</v>
          </cell>
          <cell r="I80">
            <v>2</v>
          </cell>
          <cell r="J80">
            <v>27</v>
          </cell>
          <cell r="K80">
            <v>62</v>
          </cell>
          <cell r="L80">
            <v>27.7</v>
          </cell>
          <cell r="M80">
            <v>28.1</v>
          </cell>
          <cell r="N80">
            <v>19.899999999999999</v>
          </cell>
          <cell r="O80">
            <v>1866</v>
          </cell>
        </row>
        <row r="81">
          <cell r="B81">
            <v>982126055990390</v>
          </cell>
          <cell r="C81">
            <v>982126055990390</v>
          </cell>
          <cell r="E81" t="str">
            <v>2011-2012</v>
          </cell>
          <cell r="F81">
            <v>8</v>
          </cell>
          <cell r="G81">
            <v>41984</v>
          </cell>
          <cell r="H81">
            <v>2019</v>
          </cell>
          <cell r="I81">
            <v>2</v>
          </cell>
          <cell r="J81">
            <v>27</v>
          </cell>
          <cell r="K81">
            <v>70</v>
          </cell>
          <cell r="L81">
            <v>25.1</v>
          </cell>
          <cell r="M81">
            <v>25.2</v>
          </cell>
          <cell r="N81">
            <v>17.899999999999999</v>
          </cell>
          <cell r="O81">
            <v>1380</v>
          </cell>
        </row>
        <row r="82">
          <cell r="B82">
            <v>982126055990392</v>
          </cell>
          <cell r="C82">
            <v>982126055990392</v>
          </cell>
          <cell r="E82" t="str">
            <v>2011-2012</v>
          </cell>
          <cell r="F82">
            <v>8</v>
          </cell>
          <cell r="G82">
            <v>41984</v>
          </cell>
          <cell r="H82">
            <v>2019</v>
          </cell>
          <cell r="I82">
            <v>2</v>
          </cell>
          <cell r="J82">
            <v>27</v>
          </cell>
          <cell r="K82">
            <v>71</v>
          </cell>
          <cell r="L82">
            <v>24.3</v>
          </cell>
          <cell r="M82">
            <v>25.2</v>
          </cell>
          <cell r="N82">
            <v>17.399999999999999</v>
          </cell>
          <cell r="O82">
            <v>1323</v>
          </cell>
        </row>
        <row r="83">
          <cell r="B83">
            <v>982126055990381</v>
          </cell>
          <cell r="C83">
            <v>982126055990381</v>
          </cell>
          <cell r="E83" t="str">
            <v>2011-2012</v>
          </cell>
          <cell r="F83">
            <v>8</v>
          </cell>
          <cell r="G83">
            <v>41984</v>
          </cell>
          <cell r="H83">
            <v>2019</v>
          </cell>
          <cell r="I83">
            <v>2</v>
          </cell>
          <cell r="J83">
            <v>27</v>
          </cell>
          <cell r="K83">
            <v>72</v>
          </cell>
          <cell r="L83">
            <v>28.1</v>
          </cell>
          <cell r="M83">
            <v>29.3</v>
          </cell>
          <cell r="N83">
            <v>20.100000000000001</v>
          </cell>
          <cell r="O83">
            <v>2082</v>
          </cell>
        </row>
        <row r="84">
          <cell r="B84">
            <v>982126055990387</v>
          </cell>
          <cell r="C84">
            <v>982126055990387</v>
          </cell>
          <cell r="E84" t="str">
            <v>2011-2012</v>
          </cell>
          <cell r="F84">
            <v>8</v>
          </cell>
          <cell r="G84">
            <v>41984</v>
          </cell>
          <cell r="H84">
            <v>2019</v>
          </cell>
          <cell r="I84">
            <v>2</v>
          </cell>
          <cell r="J84">
            <v>27</v>
          </cell>
          <cell r="K84">
            <v>79</v>
          </cell>
          <cell r="L84">
            <v>25.9</v>
          </cell>
          <cell r="M84">
            <v>25.9</v>
          </cell>
          <cell r="N84">
            <v>17.899999999999999</v>
          </cell>
          <cell r="O84">
            <v>1489</v>
          </cell>
        </row>
        <row r="85">
          <cell r="B85">
            <v>982126055990467</v>
          </cell>
          <cell r="C85">
            <v>982126055990467</v>
          </cell>
          <cell r="E85" t="str">
            <v>2011-2012</v>
          </cell>
          <cell r="F85">
            <v>8</v>
          </cell>
          <cell r="G85">
            <v>41984</v>
          </cell>
          <cell r="H85">
            <v>2019</v>
          </cell>
          <cell r="I85">
            <v>2</v>
          </cell>
          <cell r="J85">
            <v>27</v>
          </cell>
          <cell r="K85">
            <v>81</v>
          </cell>
          <cell r="L85">
            <v>25.8</v>
          </cell>
          <cell r="M85">
            <v>25.6</v>
          </cell>
          <cell r="N85">
            <v>18.3</v>
          </cell>
          <cell r="O85">
            <v>1466</v>
          </cell>
        </row>
        <row r="86">
          <cell r="B86">
            <v>982126055990424</v>
          </cell>
          <cell r="C86">
            <v>982126055990424</v>
          </cell>
          <cell r="E86" t="str">
            <v>2011-2012</v>
          </cell>
          <cell r="F86">
            <v>8</v>
          </cell>
          <cell r="G86">
            <v>41984</v>
          </cell>
          <cell r="H86">
            <v>2019</v>
          </cell>
          <cell r="I86">
            <v>2</v>
          </cell>
          <cell r="J86">
            <v>27</v>
          </cell>
          <cell r="K86">
            <v>85</v>
          </cell>
          <cell r="L86">
            <v>27.5</v>
          </cell>
          <cell r="M86">
            <v>27.6</v>
          </cell>
          <cell r="N86">
            <v>19.100000000000001</v>
          </cell>
          <cell r="O86">
            <v>1672</v>
          </cell>
        </row>
        <row r="87">
          <cell r="B87">
            <v>982126055990423</v>
          </cell>
          <cell r="C87">
            <v>982126055990423</v>
          </cell>
          <cell r="E87" t="str">
            <v>2011-2012</v>
          </cell>
          <cell r="F87">
            <v>8</v>
          </cell>
          <cell r="G87">
            <v>41984</v>
          </cell>
          <cell r="H87">
            <v>2019</v>
          </cell>
          <cell r="I87">
            <v>2</v>
          </cell>
          <cell r="J87">
            <v>27</v>
          </cell>
          <cell r="K87">
            <v>95</v>
          </cell>
          <cell r="L87">
            <v>28.4</v>
          </cell>
          <cell r="M87">
            <v>29.2</v>
          </cell>
          <cell r="N87">
            <v>19.600000000000001</v>
          </cell>
          <cell r="O87">
            <v>2806</v>
          </cell>
        </row>
        <row r="88">
          <cell r="B88">
            <v>982126055990383</v>
          </cell>
          <cell r="C88">
            <v>982126055990383</v>
          </cell>
          <cell r="E88" t="str">
            <v>2011-2012</v>
          </cell>
          <cell r="F88">
            <v>8</v>
          </cell>
          <cell r="G88">
            <v>41984</v>
          </cell>
          <cell r="H88">
            <v>2019</v>
          </cell>
          <cell r="I88">
            <v>2</v>
          </cell>
          <cell r="J88">
            <v>27</v>
          </cell>
          <cell r="K88">
            <v>96</v>
          </cell>
          <cell r="L88">
            <v>28.3</v>
          </cell>
          <cell r="M88">
            <v>30.1</v>
          </cell>
          <cell r="N88">
            <v>20.7</v>
          </cell>
          <cell r="O88">
            <v>1980</v>
          </cell>
        </row>
        <row r="89">
          <cell r="B89">
            <v>982126055990451</v>
          </cell>
          <cell r="C89">
            <v>982126055990451</v>
          </cell>
          <cell r="E89" t="str">
            <v>2011-2012</v>
          </cell>
          <cell r="F89">
            <v>8</v>
          </cell>
          <cell r="G89">
            <v>41984</v>
          </cell>
          <cell r="H89">
            <v>2019</v>
          </cell>
          <cell r="I89">
            <v>2</v>
          </cell>
          <cell r="J89">
            <v>27</v>
          </cell>
          <cell r="K89">
            <v>98</v>
          </cell>
          <cell r="L89">
            <v>26.5</v>
          </cell>
          <cell r="M89">
            <v>27.6</v>
          </cell>
          <cell r="N89">
            <v>18.5</v>
          </cell>
          <cell r="O89">
            <v>1800</v>
          </cell>
        </row>
        <row r="90">
          <cell r="B90">
            <v>982126055990419</v>
          </cell>
          <cell r="C90">
            <v>982126055990419</v>
          </cell>
          <cell r="E90" t="str">
            <v>2010-2011</v>
          </cell>
          <cell r="F90">
            <v>9</v>
          </cell>
          <cell r="G90">
            <v>41984</v>
          </cell>
          <cell r="H90">
            <v>2019</v>
          </cell>
          <cell r="I90">
            <v>2</v>
          </cell>
          <cell r="J90">
            <v>27</v>
          </cell>
          <cell r="K90">
            <v>10</v>
          </cell>
          <cell r="L90">
            <v>29.5</v>
          </cell>
          <cell r="M90">
            <v>30.2</v>
          </cell>
          <cell r="N90">
            <v>20.6</v>
          </cell>
          <cell r="O90">
            <v>2218</v>
          </cell>
        </row>
        <row r="91">
          <cell r="B91">
            <v>982126055990470</v>
          </cell>
          <cell r="C91">
            <v>982126055990470</v>
          </cell>
          <cell r="E91" t="str">
            <v>2010-2011</v>
          </cell>
          <cell r="F91">
            <v>9</v>
          </cell>
          <cell r="G91">
            <v>41984</v>
          </cell>
          <cell r="H91">
            <v>2019</v>
          </cell>
          <cell r="I91">
            <v>2</v>
          </cell>
          <cell r="J91">
            <v>27</v>
          </cell>
          <cell r="K91">
            <v>13</v>
          </cell>
          <cell r="L91">
            <v>23.4</v>
          </cell>
          <cell r="M91">
            <v>24.2</v>
          </cell>
          <cell r="N91">
            <v>16.3</v>
          </cell>
          <cell r="O91">
            <v>1089</v>
          </cell>
        </row>
        <row r="92">
          <cell r="B92">
            <v>982126055990438</v>
          </cell>
          <cell r="C92">
            <v>982126055990438</v>
          </cell>
          <cell r="E92" t="str">
            <v>2010-2011</v>
          </cell>
          <cell r="F92">
            <v>9</v>
          </cell>
          <cell r="G92">
            <v>41984</v>
          </cell>
          <cell r="H92">
            <v>2019</v>
          </cell>
          <cell r="I92">
            <v>2</v>
          </cell>
          <cell r="J92">
            <v>27</v>
          </cell>
          <cell r="K92">
            <v>39</v>
          </cell>
          <cell r="L92">
            <v>25.3</v>
          </cell>
          <cell r="M92">
            <v>25.9</v>
          </cell>
          <cell r="N92">
            <v>17.600000000000001</v>
          </cell>
          <cell r="O92">
            <v>1328</v>
          </cell>
        </row>
        <row r="93">
          <cell r="B93">
            <v>982126055990468</v>
          </cell>
          <cell r="C93" t="str">
            <v>982126055990468</v>
          </cell>
          <cell r="E93" t="str">
            <v>2010-2011</v>
          </cell>
          <cell r="F93">
            <v>9</v>
          </cell>
          <cell r="G93">
            <v>41984</v>
          </cell>
          <cell r="H93">
            <v>2019</v>
          </cell>
          <cell r="I93">
            <v>2</v>
          </cell>
          <cell r="J93">
            <v>27</v>
          </cell>
          <cell r="K93">
            <v>41</v>
          </cell>
          <cell r="L93">
            <v>26.1</v>
          </cell>
          <cell r="M93">
            <v>26.5</v>
          </cell>
          <cell r="N93">
            <v>17.899999999999999</v>
          </cell>
          <cell r="O93">
            <v>1498</v>
          </cell>
        </row>
        <row r="94">
          <cell r="B94">
            <v>982126055990384</v>
          </cell>
          <cell r="C94" t="str">
            <v>982126055990384</v>
          </cell>
          <cell r="E94" t="str">
            <v>2010-2011</v>
          </cell>
          <cell r="F94">
            <v>9</v>
          </cell>
          <cell r="G94">
            <v>41984</v>
          </cell>
          <cell r="H94">
            <v>2019</v>
          </cell>
          <cell r="I94">
            <v>2</v>
          </cell>
          <cell r="J94">
            <v>27</v>
          </cell>
          <cell r="K94">
            <v>69</v>
          </cell>
          <cell r="L94">
            <v>29.3</v>
          </cell>
          <cell r="M94">
            <v>30.3</v>
          </cell>
          <cell r="N94">
            <v>20.5</v>
          </cell>
          <cell r="O94">
            <v>2206</v>
          </cell>
        </row>
        <row r="95">
          <cell r="B95">
            <v>982126055990410</v>
          </cell>
          <cell r="C95">
            <v>982126055990410</v>
          </cell>
          <cell r="E95" t="str">
            <v>2010-2011</v>
          </cell>
          <cell r="F95">
            <v>9</v>
          </cell>
          <cell r="G95">
            <v>41984</v>
          </cell>
          <cell r="H95">
            <v>2019</v>
          </cell>
          <cell r="I95">
            <v>2</v>
          </cell>
          <cell r="J95">
            <v>27</v>
          </cell>
          <cell r="K95">
            <v>81</v>
          </cell>
          <cell r="L95">
            <v>27.5</v>
          </cell>
          <cell r="M95">
            <v>25.5</v>
          </cell>
          <cell r="N95">
            <v>19.100000000000001</v>
          </cell>
          <cell r="O95">
            <v>1636</v>
          </cell>
        </row>
        <row r="96">
          <cell r="B96">
            <v>982126055990401</v>
          </cell>
          <cell r="C96">
            <v>982126055990401</v>
          </cell>
          <cell r="E96" t="str">
            <v>2010-2011</v>
          </cell>
          <cell r="F96">
            <v>9</v>
          </cell>
          <cell r="G96">
            <v>41984</v>
          </cell>
          <cell r="H96">
            <v>2019</v>
          </cell>
          <cell r="I96">
            <v>2</v>
          </cell>
          <cell r="J96">
            <v>27</v>
          </cell>
          <cell r="K96">
            <v>85</v>
          </cell>
          <cell r="L96">
            <v>27.3</v>
          </cell>
          <cell r="M96">
            <v>27.2</v>
          </cell>
          <cell r="N96">
            <v>18.8</v>
          </cell>
          <cell r="O96">
            <v>1602</v>
          </cell>
        </row>
        <row r="97">
          <cell r="B97">
            <v>982126055990402</v>
          </cell>
          <cell r="C97">
            <v>982126055990402</v>
          </cell>
          <cell r="E97" t="str">
            <v>2010-2011</v>
          </cell>
          <cell r="F97">
            <v>9</v>
          </cell>
          <cell r="G97">
            <v>41984</v>
          </cell>
          <cell r="H97">
            <v>2019</v>
          </cell>
          <cell r="I97">
            <v>2</v>
          </cell>
          <cell r="J97">
            <v>27</v>
          </cell>
          <cell r="K97">
            <v>91</v>
          </cell>
          <cell r="L97">
            <v>28.5</v>
          </cell>
          <cell r="M97">
            <v>29.6</v>
          </cell>
          <cell r="N97">
            <v>19.8</v>
          </cell>
          <cell r="O97">
            <v>2129</v>
          </cell>
        </row>
        <row r="98">
          <cell r="B98">
            <v>982126055990488</v>
          </cell>
          <cell r="C98">
            <v>982126055990488</v>
          </cell>
          <cell r="E98" t="str">
            <v>2013-2014</v>
          </cell>
          <cell r="F98">
            <v>6</v>
          </cell>
          <cell r="G98">
            <v>41984</v>
          </cell>
          <cell r="H98">
            <v>2019</v>
          </cell>
          <cell r="I98">
            <v>2</v>
          </cell>
          <cell r="J98">
            <v>27</v>
          </cell>
          <cell r="K98">
            <v>62</v>
          </cell>
          <cell r="L98">
            <v>31.1</v>
          </cell>
          <cell r="M98">
            <v>32.5</v>
          </cell>
          <cell r="N98">
            <v>22.9</v>
          </cell>
          <cell r="O98">
            <v>2588</v>
          </cell>
        </row>
        <row r="99">
          <cell r="B99">
            <v>982126055990454</v>
          </cell>
          <cell r="C99">
            <v>982126055990454</v>
          </cell>
          <cell r="E99" t="str">
            <v>2013-2014</v>
          </cell>
          <cell r="F99">
            <v>6</v>
          </cell>
          <cell r="G99">
            <v>41984</v>
          </cell>
          <cell r="H99">
            <v>2019</v>
          </cell>
          <cell r="I99">
            <v>2</v>
          </cell>
          <cell r="J99">
            <v>27</v>
          </cell>
          <cell r="K99">
            <v>64</v>
          </cell>
          <cell r="L99">
            <v>28.8</v>
          </cell>
          <cell r="M99">
            <v>30.5</v>
          </cell>
          <cell r="N99">
            <v>20.9</v>
          </cell>
          <cell r="O99">
            <v>1832</v>
          </cell>
        </row>
        <row r="100">
          <cell r="B100">
            <v>982126055990566</v>
          </cell>
          <cell r="C100" t="str">
            <v>982126055990566</v>
          </cell>
          <cell r="E100" t="str">
            <v>2013-2014</v>
          </cell>
          <cell r="F100">
            <v>6</v>
          </cell>
          <cell r="G100">
            <v>41984</v>
          </cell>
          <cell r="H100">
            <v>2019</v>
          </cell>
          <cell r="I100">
            <v>2</v>
          </cell>
          <cell r="J100">
            <v>27</v>
          </cell>
          <cell r="K100">
            <v>65</v>
          </cell>
          <cell r="L100">
            <v>29.6</v>
          </cell>
          <cell r="M100">
            <v>31.1</v>
          </cell>
          <cell r="N100">
            <v>20.9</v>
          </cell>
          <cell r="O100">
            <v>2160</v>
          </cell>
        </row>
        <row r="101">
          <cell r="B101">
            <v>982126055990507</v>
          </cell>
          <cell r="C101">
            <v>982126055990507</v>
          </cell>
          <cell r="E101" t="str">
            <v>2013-2014</v>
          </cell>
          <cell r="F101">
            <v>6</v>
          </cell>
          <cell r="G101">
            <v>41984</v>
          </cell>
          <cell r="H101">
            <v>2019</v>
          </cell>
          <cell r="I101">
            <v>2</v>
          </cell>
          <cell r="J101">
            <v>27</v>
          </cell>
          <cell r="K101">
            <v>66</v>
          </cell>
          <cell r="L101">
            <v>28.2</v>
          </cell>
          <cell r="M101">
            <v>29.1</v>
          </cell>
          <cell r="N101">
            <v>18.7</v>
          </cell>
          <cell r="O101">
            <v>1707</v>
          </cell>
        </row>
        <row r="102">
          <cell r="B102">
            <v>982126055990382</v>
          </cell>
          <cell r="C102">
            <v>982126055990382</v>
          </cell>
          <cell r="E102" t="str">
            <v>2013-2014</v>
          </cell>
          <cell r="F102">
            <v>6</v>
          </cell>
          <cell r="G102">
            <v>41984</v>
          </cell>
          <cell r="H102">
            <v>2019</v>
          </cell>
          <cell r="I102">
            <v>2</v>
          </cell>
          <cell r="J102">
            <v>27</v>
          </cell>
          <cell r="K102">
            <v>67</v>
          </cell>
          <cell r="L102">
            <v>26.7</v>
          </cell>
          <cell r="M102">
            <v>27.5</v>
          </cell>
          <cell r="N102">
            <v>18.5</v>
          </cell>
          <cell r="O102">
            <v>1481</v>
          </cell>
        </row>
        <row r="103">
          <cell r="B103">
            <v>982126055990555</v>
          </cell>
          <cell r="C103">
            <v>982126055990555</v>
          </cell>
          <cell r="E103" t="str">
            <v>2013-2014</v>
          </cell>
          <cell r="F103">
            <v>6</v>
          </cell>
          <cell r="G103">
            <v>41984</v>
          </cell>
          <cell r="H103">
            <v>2019</v>
          </cell>
          <cell r="I103">
            <v>2</v>
          </cell>
          <cell r="J103">
            <v>27</v>
          </cell>
          <cell r="K103">
            <v>68</v>
          </cell>
          <cell r="L103">
            <v>25.3</v>
          </cell>
          <cell r="M103">
            <v>25.5</v>
          </cell>
          <cell r="N103">
            <v>17.2</v>
          </cell>
          <cell r="O103">
            <v>1325</v>
          </cell>
        </row>
        <row r="104">
          <cell r="B104">
            <v>982126055990557</v>
          </cell>
          <cell r="C104">
            <v>982126055990557</v>
          </cell>
          <cell r="E104" t="str">
            <v>2013-2014</v>
          </cell>
          <cell r="F104">
            <v>6</v>
          </cell>
          <cell r="G104">
            <v>41984</v>
          </cell>
          <cell r="H104">
            <v>2019</v>
          </cell>
          <cell r="I104">
            <v>2</v>
          </cell>
          <cell r="J104">
            <v>27</v>
          </cell>
          <cell r="K104">
            <v>69</v>
          </cell>
          <cell r="L104">
            <v>25.5</v>
          </cell>
          <cell r="M104">
            <v>26.1</v>
          </cell>
          <cell r="N104">
            <v>17.8</v>
          </cell>
          <cell r="O104">
            <v>1396</v>
          </cell>
        </row>
        <row r="105">
          <cell r="B105">
            <v>982126055990486</v>
          </cell>
          <cell r="C105">
            <v>982126055990486</v>
          </cell>
          <cell r="E105" t="str">
            <v>2013-2014</v>
          </cell>
          <cell r="F105">
            <v>6</v>
          </cell>
          <cell r="G105">
            <v>41984</v>
          </cell>
          <cell r="H105">
            <v>2019</v>
          </cell>
          <cell r="I105">
            <v>2</v>
          </cell>
          <cell r="J105">
            <v>27</v>
          </cell>
          <cell r="K105">
            <v>70</v>
          </cell>
          <cell r="L105">
            <v>26.6</v>
          </cell>
          <cell r="M105">
            <v>27.5</v>
          </cell>
          <cell r="N105">
            <v>18.899999999999999</v>
          </cell>
          <cell r="O105">
            <v>1729</v>
          </cell>
        </row>
        <row r="106">
          <cell r="B106">
            <v>982126055990460</v>
          </cell>
          <cell r="C106">
            <v>982126055990460</v>
          </cell>
          <cell r="E106" t="str">
            <v>2013-2014</v>
          </cell>
          <cell r="F106">
            <v>6</v>
          </cell>
          <cell r="G106">
            <v>41984</v>
          </cell>
          <cell r="H106">
            <v>2019</v>
          </cell>
          <cell r="I106">
            <v>2</v>
          </cell>
          <cell r="J106">
            <v>27</v>
          </cell>
          <cell r="K106">
            <v>72</v>
          </cell>
          <cell r="L106">
            <v>26.5</v>
          </cell>
          <cell r="M106">
            <v>27.4</v>
          </cell>
          <cell r="N106">
            <v>18.2</v>
          </cell>
          <cell r="O106">
            <v>1480</v>
          </cell>
        </row>
        <row r="107">
          <cell r="B107">
            <v>982126055990522</v>
          </cell>
          <cell r="C107">
            <v>982126055990522</v>
          </cell>
          <cell r="E107" t="str">
            <v>2013-2014</v>
          </cell>
          <cell r="F107">
            <v>6</v>
          </cell>
          <cell r="G107">
            <v>41984</v>
          </cell>
          <cell r="H107">
            <v>2019</v>
          </cell>
          <cell r="I107">
            <v>2</v>
          </cell>
          <cell r="J107">
            <v>27</v>
          </cell>
          <cell r="K107">
            <v>73</v>
          </cell>
          <cell r="L107">
            <v>25.5</v>
          </cell>
          <cell r="M107">
            <v>26.1</v>
          </cell>
          <cell r="N107">
            <v>18.100000000000001</v>
          </cell>
          <cell r="O107">
            <v>1257</v>
          </cell>
        </row>
        <row r="108">
          <cell r="B108">
            <v>982126055990465</v>
          </cell>
          <cell r="C108">
            <v>982126055990465</v>
          </cell>
          <cell r="E108" t="str">
            <v>2013-2014</v>
          </cell>
          <cell r="F108">
            <v>6</v>
          </cell>
          <cell r="G108">
            <v>41984</v>
          </cell>
          <cell r="H108">
            <v>2019</v>
          </cell>
          <cell r="I108">
            <v>2</v>
          </cell>
          <cell r="J108">
            <v>27</v>
          </cell>
          <cell r="K108">
            <v>74</v>
          </cell>
          <cell r="L108">
            <v>28.1</v>
          </cell>
          <cell r="M108">
            <v>30.2</v>
          </cell>
          <cell r="N108">
            <v>19.600000000000001</v>
          </cell>
          <cell r="O108">
            <v>2003</v>
          </cell>
        </row>
        <row r="109">
          <cell r="B109">
            <v>982126055990530</v>
          </cell>
          <cell r="C109">
            <v>982126055990530</v>
          </cell>
          <cell r="E109" t="str">
            <v>2013-2014</v>
          </cell>
          <cell r="F109">
            <v>6</v>
          </cell>
          <cell r="G109">
            <v>41984</v>
          </cell>
          <cell r="H109">
            <v>2019</v>
          </cell>
          <cell r="I109">
            <v>2</v>
          </cell>
          <cell r="J109">
            <v>27</v>
          </cell>
          <cell r="K109">
            <v>75</v>
          </cell>
          <cell r="L109">
            <v>29.5</v>
          </cell>
          <cell r="M109">
            <v>31.2</v>
          </cell>
          <cell r="N109">
            <v>21.6</v>
          </cell>
          <cell r="O109">
            <v>2209</v>
          </cell>
        </row>
        <row r="110">
          <cell r="B110">
            <v>982126055990570</v>
          </cell>
          <cell r="C110">
            <v>982126055990570</v>
          </cell>
          <cell r="E110" t="str">
            <v>2013-2014</v>
          </cell>
          <cell r="F110">
            <v>6</v>
          </cell>
          <cell r="G110">
            <v>41984</v>
          </cell>
          <cell r="H110">
            <v>2019</v>
          </cell>
          <cell r="I110">
            <v>2</v>
          </cell>
          <cell r="J110">
            <v>27</v>
          </cell>
          <cell r="K110">
            <v>76</v>
          </cell>
          <cell r="L110">
            <v>28.8</v>
          </cell>
          <cell r="M110">
            <v>30.2</v>
          </cell>
          <cell r="N110">
            <v>20.3</v>
          </cell>
          <cell r="O110">
            <v>2071</v>
          </cell>
        </row>
        <row r="111">
          <cell r="B111">
            <v>982126055990502</v>
          </cell>
          <cell r="C111">
            <v>982126055990502</v>
          </cell>
          <cell r="E111" t="str">
            <v>2013-2014</v>
          </cell>
          <cell r="F111">
            <v>6</v>
          </cell>
          <cell r="G111">
            <v>41984</v>
          </cell>
          <cell r="H111">
            <v>2019</v>
          </cell>
          <cell r="I111">
            <v>2</v>
          </cell>
          <cell r="J111">
            <v>27</v>
          </cell>
          <cell r="K111">
            <v>77</v>
          </cell>
          <cell r="L111">
            <v>26.4</v>
          </cell>
          <cell r="M111">
            <v>27.1</v>
          </cell>
          <cell r="N111">
            <v>18.100000000000001</v>
          </cell>
          <cell r="O111">
            <v>1561</v>
          </cell>
        </row>
        <row r="112">
          <cell r="B112">
            <v>982126055990422</v>
          </cell>
          <cell r="C112">
            <v>982126055990422</v>
          </cell>
          <cell r="E112" t="str">
            <v>2013-2014</v>
          </cell>
          <cell r="F112">
            <v>6</v>
          </cell>
          <cell r="G112">
            <v>41984</v>
          </cell>
          <cell r="H112">
            <v>2019</v>
          </cell>
          <cell r="I112">
            <v>2</v>
          </cell>
          <cell r="J112">
            <v>27</v>
          </cell>
          <cell r="K112">
            <v>78</v>
          </cell>
          <cell r="L112">
            <v>25.9</v>
          </cell>
          <cell r="M112">
            <v>26.9</v>
          </cell>
          <cell r="N112">
            <v>18.600000000000001</v>
          </cell>
          <cell r="O112">
            <v>1592</v>
          </cell>
        </row>
        <row r="113">
          <cell r="B113">
            <v>982126055990573</v>
          </cell>
          <cell r="C113">
            <v>982126055990573</v>
          </cell>
          <cell r="E113" t="str">
            <v>2013-2014</v>
          </cell>
          <cell r="F113">
            <v>6</v>
          </cell>
          <cell r="G113">
            <v>41984</v>
          </cell>
          <cell r="H113">
            <v>2019</v>
          </cell>
          <cell r="I113">
            <v>2</v>
          </cell>
          <cell r="J113">
            <v>27</v>
          </cell>
          <cell r="K113">
            <v>82</v>
          </cell>
          <cell r="L113">
            <v>28.5</v>
          </cell>
          <cell r="M113">
            <v>29.8</v>
          </cell>
          <cell r="N113">
            <v>20.3</v>
          </cell>
          <cell r="O113">
            <v>1921</v>
          </cell>
        </row>
        <row r="114">
          <cell r="B114">
            <v>982126055990524</v>
          </cell>
          <cell r="C114">
            <v>982126055990524</v>
          </cell>
          <cell r="E114" t="str">
            <v>2013-2014</v>
          </cell>
          <cell r="F114">
            <v>6</v>
          </cell>
          <cell r="G114">
            <v>41984</v>
          </cell>
          <cell r="H114">
            <v>2019</v>
          </cell>
          <cell r="I114">
            <v>2</v>
          </cell>
          <cell r="J114">
            <v>27</v>
          </cell>
          <cell r="K114">
            <v>83</v>
          </cell>
          <cell r="L114">
            <v>25.6</v>
          </cell>
          <cell r="M114">
            <v>27.3</v>
          </cell>
          <cell r="N114">
            <v>18.5</v>
          </cell>
          <cell r="O114">
            <v>1371</v>
          </cell>
        </row>
        <row r="115">
          <cell r="B115">
            <v>982126055990567</v>
          </cell>
          <cell r="C115">
            <v>982126055990567</v>
          </cell>
          <cell r="E115" t="str">
            <v>2013-2014</v>
          </cell>
          <cell r="F115">
            <v>6</v>
          </cell>
          <cell r="G115">
            <v>41984</v>
          </cell>
          <cell r="H115">
            <v>2019</v>
          </cell>
          <cell r="I115">
            <v>2</v>
          </cell>
          <cell r="J115">
            <v>27</v>
          </cell>
          <cell r="K115">
            <v>84</v>
          </cell>
          <cell r="L115">
            <v>25.1</v>
          </cell>
          <cell r="M115">
            <v>26.4</v>
          </cell>
          <cell r="N115">
            <v>18.2</v>
          </cell>
          <cell r="O115">
            <v>1293</v>
          </cell>
        </row>
        <row r="116">
          <cell r="B116">
            <v>982126055990568</v>
          </cell>
          <cell r="C116">
            <v>982126055990568</v>
          </cell>
          <cell r="E116" t="str">
            <v>2013-2014</v>
          </cell>
          <cell r="F116">
            <v>6</v>
          </cell>
          <cell r="G116">
            <v>41984</v>
          </cell>
          <cell r="H116">
            <v>2019</v>
          </cell>
          <cell r="I116">
            <v>2</v>
          </cell>
          <cell r="J116">
            <v>27</v>
          </cell>
          <cell r="K116">
            <v>87</v>
          </cell>
          <cell r="L116">
            <v>27.9</v>
          </cell>
          <cell r="M116">
            <v>29.4</v>
          </cell>
          <cell r="N116">
            <v>20.100000000000001</v>
          </cell>
          <cell r="O116">
            <v>1865</v>
          </cell>
        </row>
        <row r="117">
          <cell r="B117">
            <v>982126055990498</v>
          </cell>
          <cell r="C117">
            <v>982126055990498</v>
          </cell>
          <cell r="E117" t="str">
            <v>2013-2014</v>
          </cell>
          <cell r="F117">
            <v>6</v>
          </cell>
          <cell r="G117">
            <v>41984</v>
          </cell>
          <cell r="H117">
            <v>2019</v>
          </cell>
          <cell r="I117">
            <v>2</v>
          </cell>
          <cell r="J117">
            <v>27</v>
          </cell>
          <cell r="K117">
            <v>90</v>
          </cell>
          <cell r="L117">
            <v>25.5</v>
          </cell>
          <cell r="M117">
            <v>26.4</v>
          </cell>
          <cell r="N117">
            <v>17.399999999999999</v>
          </cell>
          <cell r="O117">
            <v>1216</v>
          </cell>
        </row>
        <row r="118">
          <cell r="B118">
            <v>982126055990474</v>
          </cell>
          <cell r="C118">
            <v>982126055990474</v>
          </cell>
          <cell r="E118" t="str">
            <v>2013-2014</v>
          </cell>
          <cell r="F118">
            <v>6</v>
          </cell>
          <cell r="G118">
            <v>41984</v>
          </cell>
          <cell r="H118">
            <v>2019</v>
          </cell>
          <cell r="I118">
            <v>2</v>
          </cell>
          <cell r="J118">
            <v>27</v>
          </cell>
          <cell r="K118">
            <v>91</v>
          </cell>
          <cell r="L118">
            <v>26.6</v>
          </cell>
          <cell r="M118">
            <v>27.8</v>
          </cell>
          <cell r="N118">
            <v>18.399999999999999</v>
          </cell>
          <cell r="O118">
            <v>1331</v>
          </cell>
        </row>
        <row r="119">
          <cell r="B119">
            <v>982126055990397</v>
          </cell>
          <cell r="C119">
            <v>982126055990397</v>
          </cell>
          <cell r="E119" t="str">
            <v>2013-2014</v>
          </cell>
          <cell r="F119">
            <v>6</v>
          </cell>
          <cell r="G119">
            <v>41984</v>
          </cell>
          <cell r="H119">
            <v>2019</v>
          </cell>
          <cell r="I119">
            <v>2</v>
          </cell>
          <cell r="J119">
            <v>27</v>
          </cell>
          <cell r="K119">
            <v>33</v>
          </cell>
          <cell r="L119">
            <v>27.9</v>
          </cell>
          <cell r="M119">
            <v>28.5</v>
          </cell>
          <cell r="N119">
            <v>19.2</v>
          </cell>
          <cell r="O119">
            <v>1682</v>
          </cell>
        </row>
        <row r="120">
          <cell r="B120">
            <v>982126055990456</v>
          </cell>
          <cell r="C120">
            <v>982126055990456</v>
          </cell>
          <cell r="E120" t="str">
            <v>2013-2014</v>
          </cell>
          <cell r="F120">
            <v>6</v>
          </cell>
          <cell r="G120">
            <v>41984</v>
          </cell>
          <cell r="H120">
            <v>2019</v>
          </cell>
          <cell r="I120">
            <v>2</v>
          </cell>
          <cell r="J120">
            <v>27</v>
          </cell>
          <cell r="K120">
            <v>34</v>
          </cell>
          <cell r="L120">
            <v>27.5</v>
          </cell>
          <cell r="M120">
            <v>28.6</v>
          </cell>
          <cell r="N120">
            <v>20.100000000000001</v>
          </cell>
          <cell r="O120">
            <v>1654</v>
          </cell>
        </row>
        <row r="121">
          <cell r="B121">
            <v>982126055990520</v>
          </cell>
          <cell r="C121">
            <v>982126055990520</v>
          </cell>
          <cell r="E121" t="str">
            <v>2013-2014</v>
          </cell>
          <cell r="F121">
            <v>6</v>
          </cell>
          <cell r="G121">
            <v>41984</v>
          </cell>
          <cell r="H121">
            <v>2019</v>
          </cell>
          <cell r="I121">
            <v>2</v>
          </cell>
          <cell r="J121">
            <v>27</v>
          </cell>
          <cell r="K121">
            <v>35</v>
          </cell>
          <cell r="L121">
            <v>27.6</v>
          </cell>
          <cell r="M121">
            <v>28.6</v>
          </cell>
          <cell r="N121">
            <v>19.600000000000001</v>
          </cell>
          <cell r="O121">
            <v>1769</v>
          </cell>
        </row>
        <row r="122">
          <cell r="B122">
            <v>982126055990446</v>
          </cell>
          <cell r="C122">
            <v>982126055990446</v>
          </cell>
          <cell r="E122" t="str">
            <v>2013-2014</v>
          </cell>
          <cell r="F122">
            <v>6</v>
          </cell>
          <cell r="G122">
            <v>41984</v>
          </cell>
          <cell r="H122">
            <v>2019</v>
          </cell>
          <cell r="I122">
            <v>2</v>
          </cell>
          <cell r="J122">
            <v>27</v>
          </cell>
          <cell r="K122">
            <v>36</v>
          </cell>
          <cell r="L122">
            <v>28.2</v>
          </cell>
          <cell r="M122">
            <v>29.1</v>
          </cell>
          <cell r="N122">
            <v>20.3</v>
          </cell>
          <cell r="O122">
            <v>1808</v>
          </cell>
        </row>
        <row r="123">
          <cell r="B123">
            <v>982126055990505</v>
          </cell>
          <cell r="C123">
            <v>982126055990505</v>
          </cell>
          <cell r="E123" t="str">
            <v>2013-2014</v>
          </cell>
          <cell r="F123">
            <v>6</v>
          </cell>
          <cell r="G123">
            <v>41984</v>
          </cell>
          <cell r="H123">
            <v>2019</v>
          </cell>
          <cell r="I123">
            <v>2</v>
          </cell>
          <cell r="J123">
            <v>27</v>
          </cell>
          <cell r="K123">
            <v>37</v>
          </cell>
          <cell r="L123">
            <v>26.3</v>
          </cell>
          <cell r="M123">
            <v>27.1</v>
          </cell>
          <cell r="N123">
            <v>19.2</v>
          </cell>
          <cell r="O123">
            <v>1672</v>
          </cell>
        </row>
        <row r="124">
          <cell r="B124">
            <v>982126055990535</v>
          </cell>
          <cell r="C124">
            <v>982126055990535</v>
          </cell>
          <cell r="E124" t="str">
            <v>2013-2014</v>
          </cell>
          <cell r="F124">
            <v>6</v>
          </cell>
          <cell r="G124">
            <v>41984</v>
          </cell>
          <cell r="H124">
            <v>2019</v>
          </cell>
          <cell r="I124">
            <v>2</v>
          </cell>
          <cell r="J124">
            <v>27</v>
          </cell>
          <cell r="K124">
            <v>38</v>
          </cell>
          <cell r="L124">
            <v>25.9</v>
          </cell>
          <cell r="M124">
            <v>26.9</v>
          </cell>
          <cell r="N124">
            <v>18.899999999999999</v>
          </cell>
          <cell r="O124">
            <v>1543</v>
          </cell>
        </row>
        <row r="125">
          <cell r="B125">
            <v>982126055990540</v>
          </cell>
          <cell r="C125">
            <v>982126055990540</v>
          </cell>
          <cell r="E125" t="str">
            <v>2013-2014</v>
          </cell>
          <cell r="F125">
            <v>6</v>
          </cell>
          <cell r="G125">
            <v>41984</v>
          </cell>
          <cell r="H125">
            <v>2019</v>
          </cell>
          <cell r="I125">
            <v>2</v>
          </cell>
          <cell r="J125">
            <v>27</v>
          </cell>
          <cell r="K125">
            <v>39</v>
          </cell>
          <cell r="L125">
            <v>27.4</v>
          </cell>
          <cell r="M125">
            <v>29.3</v>
          </cell>
          <cell r="N125">
            <v>19.899999999999999</v>
          </cell>
          <cell r="O125">
            <v>1996</v>
          </cell>
        </row>
        <row r="126">
          <cell r="B126">
            <v>982126055990548</v>
          </cell>
          <cell r="C126">
            <v>982126055990548</v>
          </cell>
          <cell r="E126" t="str">
            <v>2013-2014</v>
          </cell>
          <cell r="F126">
            <v>6</v>
          </cell>
          <cell r="G126">
            <v>41984</v>
          </cell>
          <cell r="H126">
            <v>2019</v>
          </cell>
          <cell r="I126">
            <v>2</v>
          </cell>
          <cell r="J126">
            <v>27</v>
          </cell>
          <cell r="K126">
            <v>40</v>
          </cell>
          <cell r="L126">
            <v>27.9</v>
          </cell>
          <cell r="M126">
            <v>29.5</v>
          </cell>
          <cell r="N126">
            <v>19.600000000000001</v>
          </cell>
          <cell r="O126">
            <v>1966</v>
          </cell>
        </row>
        <row r="127">
          <cell r="B127">
            <v>982126055990541</v>
          </cell>
          <cell r="C127">
            <v>982126055990541</v>
          </cell>
          <cell r="E127" t="str">
            <v>2013-2014</v>
          </cell>
          <cell r="F127">
            <v>6</v>
          </cell>
          <cell r="G127">
            <v>41984</v>
          </cell>
          <cell r="H127">
            <v>2019</v>
          </cell>
          <cell r="I127">
            <v>2</v>
          </cell>
          <cell r="J127">
            <v>27</v>
          </cell>
          <cell r="K127">
            <v>41</v>
          </cell>
          <cell r="L127">
            <v>29.3</v>
          </cell>
          <cell r="M127">
            <v>29.6</v>
          </cell>
          <cell r="N127">
            <v>20.5</v>
          </cell>
          <cell r="O127">
            <v>2033</v>
          </cell>
        </row>
        <row r="128">
          <cell r="B128">
            <v>982126055990459</v>
          </cell>
          <cell r="C128">
            <v>982126055990459</v>
          </cell>
          <cell r="E128" t="str">
            <v>2013-2014</v>
          </cell>
          <cell r="F128">
            <v>6</v>
          </cell>
          <cell r="G128">
            <v>41984</v>
          </cell>
          <cell r="H128">
            <v>2019</v>
          </cell>
          <cell r="I128">
            <v>2</v>
          </cell>
          <cell r="J128">
            <v>27</v>
          </cell>
          <cell r="K128">
            <v>42</v>
          </cell>
          <cell r="L128">
            <v>27</v>
          </cell>
          <cell r="M128">
            <v>27.5</v>
          </cell>
          <cell r="N128">
            <v>18.600000000000001</v>
          </cell>
          <cell r="O128">
            <v>1537</v>
          </cell>
        </row>
        <row r="129">
          <cell r="B129">
            <v>982126055990482</v>
          </cell>
          <cell r="C129">
            <v>982126055990482</v>
          </cell>
          <cell r="E129" t="str">
            <v>2013-2014</v>
          </cell>
          <cell r="F129">
            <v>6</v>
          </cell>
          <cell r="G129">
            <v>41984</v>
          </cell>
          <cell r="H129">
            <v>2019</v>
          </cell>
          <cell r="I129">
            <v>2</v>
          </cell>
          <cell r="J129">
            <v>27</v>
          </cell>
          <cell r="K129">
            <v>43</v>
          </cell>
          <cell r="L129">
            <v>26.8</v>
          </cell>
          <cell r="M129">
            <v>28.2</v>
          </cell>
          <cell r="N129">
            <v>18.899999999999999</v>
          </cell>
          <cell r="O129">
            <v>1518</v>
          </cell>
        </row>
        <row r="130">
          <cell r="B130">
            <v>982126055990476</v>
          </cell>
          <cell r="C130">
            <v>982126055990476</v>
          </cell>
          <cell r="E130" t="str">
            <v>2013-2014</v>
          </cell>
          <cell r="F130">
            <v>6</v>
          </cell>
          <cell r="G130">
            <v>41984</v>
          </cell>
          <cell r="H130">
            <v>2019</v>
          </cell>
          <cell r="I130">
            <v>2</v>
          </cell>
          <cell r="J130">
            <v>27</v>
          </cell>
          <cell r="K130">
            <v>44</v>
          </cell>
          <cell r="L130">
            <v>28.4</v>
          </cell>
          <cell r="M130">
            <v>29.1</v>
          </cell>
          <cell r="N130">
            <v>20.2</v>
          </cell>
          <cell r="O130">
            <v>1941</v>
          </cell>
        </row>
        <row r="131">
          <cell r="B131">
            <v>982126055990421</v>
          </cell>
          <cell r="C131">
            <v>982126055990421</v>
          </cell>
          <cell r="E131" t="str">
            <v>2013-2014</v>
          </cell>
          <cell r="F131">
            <v>6</v>
          </cell>
          <cell r="G131">
            <v>41984</v>
          </cell>
          <cell r="H131">
            <v>2019</v>
          </cell>
          <cell r="I131">
            <v>2</v>
          </cell>
          <cell r="J131">
            <v>27</v>
          </cell>
          <cell r="K131">
            <v>45</v>
          </cell>
          <cell r="L131">
            <v>28.6</v>
          </cell>
          <cell r="M131">
            <v>29.9</v>
          </cell>
          <cell r="N131">
            <v>20.8</v>
          </cell>
          <cell r="O131">
            <v>1976</v>
          </cell>
        </row>
        <row r="132">
          <cell r="B132">
            <v>982126055990504</v>
          </cell>
          <cell r="C132" t="str">
            <v>982126055990504</v>
          </cell>
          <cell r="E132" t="str">
            <v>2013-2014</v>
          </cell>
          <cell r="F132">
            <v>6</v>
          </cell>
          <cell r="G132">
            <v>41984</v>
          </cell>
          <cell r="H132">
            <v>2019</v>
          </cell>
          <cell r="I132">
            <v>2</v>
          </cell>
          <cell r="J132">
            <v>27</v>
          </cell>
          <cell r="K132">
            <v>46</v>
          </cell>
          <cell r="L132">
            <v>28.8</v>
          </cell>
          <cell r="M132">
            <v>29.8</v>
          </cell>
          <cell r="N132">
            <v>20.2</v>
          </cell>
          <cell r="O132">
            <v>1741</v>
          </cell>
        </row>
        <row r="133">
          <cell r="B133">
            <v>982126055990501</v>
          </cell>
          <cell r="C133" t="str">
            <v>982126055990501</v>
          </cell>
          <cell r="E133" t="str">
            <v>2013-2014</v>
          </cell>
          <cell r="F133">
            <v>6</v>
          </cell>
          <cell r="G133">
            <v>41984</v>
          </cell>
          <cell r="H133">
            <v>2019</v>
          </cell>
          <cell r="I133">
            <v>2</v>
          </cell>
          <cell r="J133">
            <v>27</v>
          </cell>
          <cell r="K133">
            <v>47</v>
          </cell>
          <cell r="L133">
            <v>31.2</v>
          </cell>
          <cell r="M133">
            <v>32.799999999999997</v>
          </cell>
          <cell r="N133">
            <v>22.7</v>
          </cell>
          <cell r="O133">
            <v>2707</v>
          </cell>
        </row>
        <row r="134">
          <cell r="B134">
            <v>982126055990466</v>
          </cell>
          <cell r="C134">
            <v>982126055990466</v>
          </cell>
          <cell r="E134" t="str">
            <v>2013-2014</v>
          </cell>
          <cell r="F134">
            <v>6</v>
          </cell>
          <cell r="G134">
            <v>41984</v>
          </cell>
          <cell r="H134">
            <v>2019</v>
          </cell>
          <cell r="I134">
            <v>2</v>
          </cell>
          <cell r="J134">
            <v>27</v>
          </cell>
          <cell r="K134">
            <v>48</v>
          </cell>
          <cell r="L134">
            <v>30.2</v>
          </cell>
          <cell r="M134">
            <v>31.3</v>
          </cell>
          <cell r="N134">
            <v>21.8</v>
          </cell>
          <cell r="O134">
            <v>2399</v>
          </cell>
        </row>
        <row r="135">
          <cell r="B135">
            <v>982126055990435</v>
          </cell>
          <cell r="C135">
            <v>982126055990435</v>
          </cell>
          <cell r="E135" t="str">
            <v>2013-2014</v>
          </cell>
          <cell r="F135">
            <v>6</v>
          </cell>
          <cell r="G135">
            <v>41984</v>
          </cell>
          <cell r="H135">
            <v>2019</v>
          </cell>
          <cell r="I135">
            <v>2</v>
          </cell>
          <cell r="J135">
            <v>27</v>
          </cell>
          <cell r="K135">
            <v>49</v>
          </cell>
          <cell r="L135">
            <v>25.8</v>
          </cell>
          <cell r="M135">
            <v>27.3</v>
          </cell>
          <cell r="N135">
            <v>18.2</v>
          </cell>
          <cell r="O135">
            <v>1527</v>
          </cell>
        </row>
        <row r="136">
          <cell r="B136">
            <v>982126055990496</v>
          </cell>
          <cell r="C136">
            <v>982126055990496</v>
          </cell>
          <cell r="E136" t="str">
            <v>2013-2014</v>
          </cell>
          <cell r="F136">
            <v>6</v>
          </cell>
          <cell r="G136">
            <v>41984</v>
          </cell>
          <cell r="H136">
            <v>2019</v>
          </cell>
          <cell r="I136">
            <v>2</v>
          </cell>
          <cell r="J136">
            <v>27</v>
          </cell>
          <cell r="K136">
            <v>50</v>
          </cell>
          <cell r="L136">
            <v>28.7</v>
          </cell>
          <cell r="M136">
            <v>29.7</v>
          </cell>
          <cell r="N136">
            <v>20.3</v>
          </cell>
          <cell r="O136">
            <v>2017</v>
          </cell>
        </row>
        <row r="137">
          <cell r="B137">
            <v>982126055990472</v>
          </cell>
          <cell r="C137">
            <v>982126055990472</v>
          </cell>
          <cell r="E137" t="str">
            <v>2013-2014</v>
          </cell>
          <cell r="F137">
            <v>6</v>
          </cell>
          <cell r="G137">
            <v>41984</v>
          </cell>
          <cell r="H137">
            <v>2019</v>
          </cell>
          <cell r="I137">
            <v>2</v>
          </cell>
          <cell r="J137">
            <v>27</v>
          </cell>
          <cell r="K137">
            <v>51</v>
          </cell>
          <cell r="L137">
            <v>27.2</v>
          </cell>
          <cell r="M137">
            <v>28.3</v>
          </cell>
          <cell r="N137">
            <v>19.3</v>
          </cell>
          <cell r="O137">
            <v>1694</v>
          </cell>
        </row>
        <row r="138">
          <cell r="B138">
            <v>982126055990443</v>
          </cell>
          <cell r="C138">
            <v>982126055990443</v>
          </cell>
          <cell r="E138" t="str">
            <v>2013-2014</v>
          </cell>
          <cell r="F138">
            <v>6</v>
          </cell>
          <cell r="G138">
            <v>41984</v>
          </cell>
          <cell r="H138">
            <v>2019</v>
          </cell>
          <cell r="I138">
            <v>2</v>
          </cell>
          <cell r="J138">
            <v>27</v>
          </cell>
          <cell r="K138">
            <v>52</v>
          </cell>
          <cell r="L138">
            <v>26.9</v>
          </cell>
          <cell r="M138">
            <v>28.1</v>
          </cell>
          <cell r="N138">
            <v>19.7</v>
          </cell>
          <cell r="O138">
            <v>1614</v>
          </cell>
        </row>
        <row r="139">
          <cell r="B139">
            <v>982126055990572</v>
          </cell>
          <cell r="C139">
            <v>982126055990572</v>
          </cell>
          <cell r="E139" t="str">
            <v>2013-2014</v>
          </cell>
          <cell r="F139">
            <v>6</v>
          </cell>
          <cell r="G139">
            <v>41984</v>
          </cell>
          <cell r="H139">
            <v>2019</v>
          </cell>
          <cell r="I139">
            <v>2</v>
          </cell>
          <cell r="J139">
            <v>27</v>
          </cell>
          <cell r="K139">
            <v>53</v>
          </cell>
          <cell r="L139">
            <v>29.9</v>
          </cell>
          <cell r="M139">
            <v>31.3</v>
          </cell>
          <cell r="N139">
            <v>21.7</v>
          </cell>
          <cell r="O139">
            <v>2206</v>
          </cell>
        </row>
        <row r="140">
          <cell r="B140">
            <v>982126055990478</v>
          </cell>
          <cell r="C140">
            <v>982126055990478</v>
          </cell>
          <cell r="E140" t="str">
            <v>2013-2014</v>
          </cell>
          <cell r="F140">
            <v>6</v>
          </cell>
          <cell r="G140">
            <v>41984</v>
          </cell>
          <cell r="H140">
            <v>2019</v>
          </cell>
          <cell r="I140">
            <v>2</v>
          </cell>
          <cell r="J140">
            <v>27</v>
          </cell>
          <cell r="K140">
            <v>54</v>
          </cell>
          <cell r="L140">
            <v>27.6</v>
          </cell>
          <cell r="M140">
            <v>28.7</v>
          </cell>
          <cell r="N140">
            <v>19.5</v>
          </cell>
          <cell r="O140">
            <v>1709</v>
          </cell>
        </row>
        <row r="141">
          <cell r="B141">
            <v>982126055990414</v>
          </cell>
          <cell r="C141">
            <v>982126055990414</v>
          </cell>
          <cell r="E141" t="str">
            <v>2013-2014</v>
          </cell>
          <cell r="F141">
            <v>6</v>
          </cell>
          <cell r="G141">
            <v>41984</v>
          </cell>
          <cell r="H141">
            <v>2019</v>
          </cell>
          <cell r="I141">
            <v>2</v>
          </cell>
          <cell r="J141">
            <v>27</v>
          </cell>
          <cell r="K141">
            <v>55</v>
          </cell>
          <cell r="L141">
            <v>31.2</v>
          </cell>
          <cell r="M141">
            <v>32.200000000000003</v>
          </cell>
          <cell r="N141">
            <v>23.1</v>
          </cell>
          <cell r="O141">
            <v>2388</v>
          </cell>
        </row>
        <row r="142">
          <cell r="B142">
            <v>982126055990458</v>
          </cell>
          <cell r="C142">
            <v>982126055990458</v>
          </cell>
          <cell r="E142" t="str">
            <v>2013-2014</v>
          </cell>
          <cell r="F142">
            <v>6</v>
          </cell>
          <cell r="G142">
            <v>41984</v>
          </cell>
          <cell r="H142">
            <v>2019</v>
          </cell>
          <cell r="I142">
            <v>2</v>
          </cell>
          <cell r="J142">
            <v>27</v>
          </cell>
          <cell r="K142">
            <v>56</v>
          </cell>
          <cell r="L142">
            <v>26.6</v>
          </cell>
          <cell r="M142">
            <v>27.8</v>
          </cell>
          <cell r="N142">
            <v>19.5</v>
          </cell>
          <cell r="O142">
            <v>1714</v>
          </cell>
        </row>
        <row r="143">
          <cell r="B143">
            <v>982126055990479</v>
          </cell>
          <cell r="C143">
            <v>982126055990479</v>
          </cell>
          <cell r="E143" t="str">
            <v>2013-2014</v>
          </cell>
          <cell r="F143">
            <v>6</v>
          </cell>
          <cell r="G143">
            <v>41984</v>
          </cell>
          <cell r="H143">
            <v>2019</v>
          </cell>
          <cell r="I143">
            <v>2</v>
          </cell>
          <cell r="J143">
            <v>27</v>
          </cell>
          <cell r="K143">
            <v>57</v>
          </cell>
          <cell r="L143">
            <v>25.4</v>
          </cell>
          <cell r="M143">
            <v>25.9</v>
          </cell>
          <cell r="N143">
            <v>17.399999999999999</v>
          </cell>
          <cell r="O143">
            <v>1266</v>
          </cell>
        </row>
        <row r="144">
          <cell r="B144">
            <v>982126055990477</v>
          </cell>
          <cell r="C144">
            <v>982126055990477</v>
          </cell>
          <cell r="E144" t="str">
            <v>2013-2014</v>
          </cell>
          <cell r="F144">
            <v>6</v>
          </cell>
          <cell r="G144">
            <v>41984</v>
          </cell>
          <cell r="H144">
            <v>2019</v>
          </cell>
          <cell r="I144">
            <v>2</v>
          </cell>
          <cell r="J144">
            <v>27</v>
          </cell>
          <cell r="K144">
            <v>58</v>
          </cell>
          <cell r="L144">
            <v>27.9</v>
          </cell>
          <cell r="M144">
            <v>29.4</v>
          </cell>
          <cell r="N144">
            <v>19.8</v>
          </cell>
          <cell r="O144">
            <v>1793</v>
          </cell>
        </row>
        <row r="145">
          <cell r="B145">
            <v>982126055990398</v>
          </cell>
          <cell r="C145">
            <v>982126055990398</v>
          </cell>
          <cell r="E145" t="str">
            <v>2013-2014</v>
          </cell>
          <cell r="F145">
            <v>6</v>
          </cell>
          <cell r="G145">
            <v>41984</v>
          </cell>
          <cell r="H145">
            <v>2019</v>
          </cell>
          <cell r="I145">
            <v>2</v>
          </cell>
          <cell r="J145">
            <v>27</v>
          </cell>
          <cell r="K145">
            <v>60</v>
          </cell>
          <cell r="L145">
            <v>27.4</v>
          </cell>
          <cell r="M145">
            <v>28.3</v>
          </cell>
          <cell r="N145">
            <v>19.2</v>
          </cell>
          <cell r="O145">
            <v>1641</v>
          </cell>
        </row>
        <row r="146">
          <cell r="B146">
            <v>982126055990512</v>
          </cell>
          <cell r="C146">
            <v>982126055990512</v>
          </cell>
          <cell r="E146" t="str">
            <v>2013-2014</v>
          </cell>
          <cell r="F146">
            <v>6</v>
          </cell>
          <cell r="G146">
            <v>41984</v>
          </cell>
          <cell r="H146">
            <v>2019</v>
          </cell>
          <cell r="I146">
            <v>2</v>
          </cell>
          <cell r="J146">
            <v>27</v>
          </cell>
          <cell r="K146">
            <v>61</v>
          </cell>
          <cell r="L146">
            <v>25.6</v>
          </cell>
          <cell r="M146">
            <v>27.6</v>
          </cell>
          <cell r="N146">
            <v>18.2</v>
          </cell>
          <cell r="O146">
            <v>1334</v>
          </cell>
        </row>
        <row r="147">
          <cell r="B147">
            <v>982126055990544</v>
          </cell>
          <cell r="C147">
            <v>982126055990544</v>
          </cell>
          <cell r="E147" t="str">
            <v>2013-2014</v>
          </cell>
          <cell r="F147">
            <v>6</v>
          </cell>
          <cell r="G147">
            <v>41984</v>
          </cell>
          <cell r="H147">
            <v>2019</v>
          </cell>
          <cell r="I147">
            <v>2</v>
          </cell>
          <cell r="J147">
            <v>27</v>
          </cell>
          <cell r="K147">
            <v>92</v>
          </cell>
          <cell r="L147">
            <v>27.3</v>
          </cell>
          <cell r="M147">
            <v>28.7</v>
          </cell>
          <cell r="N147">
            <v>18</v>
          </cell>
          <cell r="O147">
            <v>1693</v>
          </cell>
        </row>
        <row r="148">
          <cell r="B148">
            <v>982126055990549</v>
          </cell>
          <cell r="C148">
            <v>982126055990549</v>
          </cell>
          <cell r="E148" t="str">
            <v>2013-2014</v>
          </cell>
          <cell r="F148">
            <v>6</v>
          </cell>
          <cell r="G148">
            <v>41984</v>
          </cell>
          <cell r="H148">
            <v>2019</v>
          </cell>
          <cell r="I148">
            <v>2</v>
          </cell>
          <cell r="J148">
            <v>27</v>
          </cell>
          <cell r="K148">
            <v>93</v>
          </cell>
          <cell r="L148">
            <v>24.7</v>
          </cell>
          <cell r="M148">
            <v>25.1</v>
          </cell>
          <cell r="N148">
            <v>17.3</v>
          </cell>
          <cell r="O148">
            <v>1203</v>
          </cell>
        </row>
        <row r="149">
          <cell r="B149">
            <v>982126055990481</v>
          </cell>
          <cell r="C149">
            <v>982126055990481</v>
          </cell>
          <cell r="E149" t="str">
            <v>2013-2014</v>
          </cell>
          <cell r="F149">
            <v>6</v>
          </cell>
          <cell r="G149">
            <v>41984</v>
          </cell>
          <cell r="H149">
            <v>2019</v>
          </cell>
          <cell r="I149">
            <v>2</v>
          </cell>
          <cell r="J149">
            <v>27</v>
          </cell>
          <cell r="K149">
            <v>94</v>
          </cell>
          <cell r="L149">
            <v>29.2</v>
          </cell>
          <cell r="M149">
            <v>30.7</v>
          </cell>
          <cell r="N149">
            <v>21.5</v>
          </cell>
          <cell r="O149">
            <v>2186</v>
          </cell>
        </row>
        <row r="150">
          <cell r="B150">
            <v>982126055990527</v>
          </cell>
          <cell r="C150">
            <v>982126055990527</v>
          </cell>
          <cell r="E150" t="str">
            <v>2013-2014</v>
          </cell>
          <cell r="F150">
            <v>6</v>
          </cell>
          <cell r="G150">
            <v>41984</v>
          </cell>
          <cell r="H150">
            <v>2019</v>
          </cell>
          <cell r="I150">
            <v>2</v>
          </cell>
          <cell r="J150">
            <v>27</v>
          </cell>
          <cell r="K150">
            <v>95</v>
          </cell>
          <cell r="L150">
            <v>28.1</v>
          </cell>
          <cell r="M150">
            <v>28.9</v>
          </cell>
          <cell r="N150">
            <v>19.7</v>
          </cell>
          <cell r="O150">
            <v>1675</v>
          </cell>
        </row>
        <row r="151">
          <cell r="B151">
            <v>982126055990457</v>
          </cell>
          <cell r="C151" t="str">
            <v>982126055990457</v>
          </cell>
          <cell r="E151" t="str">
            <v>2013-2014</v>
          </cell>
          <cell r="F151">
            <v>6</v>
          </cell>
          <cell r="G151">
            <v>41984</v>
          </cell>
          <cell r="H151">
            <v>2019</v>
          </cell>
          <cell r="I151">
            <v>2</v>
          </cell>
          <cell r="J151">
            <v>27</v>
          </cell>
          <cell r="K151">
            <v>97</v>
          </cell>
          <cell r="L151">
            <v>30.8</v>
          </cell>
          <cell r="M151">
            <v>31.5</v>
          </cell>
          <cell r="N151">
            <v>29.3</v>
          </cell>
          <cell r="O151">
            <v>2328</v>
          </cell>
        </row>
        <row r="152">
          <cell r="B152">
            <v>982126055990537</v>
          </cell>
          <cell r="C152">
            <v>982126055990537</v>
          </cell>
          <cell r="E152" t="str">
            <v>2013-2014</v>
          </cell>
          <cell r="F152">
            <v>6</v>
          </cell>
          <cell r="G152">
            <v>41984</v>
          </cell>
          <cell r="H152">
            <v>2019</v>
          </cell>
          <cell r="I152">
            <v>2</v>
          </cell>
          <cell r="J152">
            <v>27</v>
          </cell>
          <cell r="K152">
            <v>99</v>
          </cell>
          <cell r="L152">
            <v>27.9</v>
          </cell>
          <cell r="M152">
            <v>29.2</v>
          </cell>
          <cell r="N152">
            <v>19.899999999999999</v>
          </cell>
          <cell r="O152">
            <v>1673</v>
          </cell>
        </row>
        <row r="153">
          <cell r="B153">
            <v>982126055990448</v>
          </cell>
          <cell r="C153">
            <v>982126055990448</v>
          </cell>
          <cell r="E153" t="str">
            <v>2013-2014</v>
          </cell>
          <cell r="F153">
            <v>6</v>
          </cell>
          <cell r="G153">
            <v>41984</v>
          </cell>
          <cell r="H153">
            <v>2019</v>
          </cell>
          <cell r="I153">
            <v>2</v>
          </cell>
          <cell r="J153">
            <v>27</v>
          </cell>
          <cell r="K153">
            <v>100</v>
          </cell>
          <cell r="L153">
            <v>25.9</v>
          </cell>
          <cell r="M153">
            <v>27.6</v>
          </cell>
          <cell r="N153">
            <v>18.100000000000001</v>
          </cell>
          <cell r="O153">
            <v>1257</v>
          </cell>
        </row>
        <row r="154">
          <cell r="B154">
            <v>982126055990420</v>
          </cell>
          <cell r="C154">
            <v>982126055990420</v>
          </cell>
          <cell r="E154" t="str">
            <v>2013-2014</v>
          </cell>
          <cell r="F154">
            <v>6</v>
          </cell>
          <cell r="G154">
            <v>41984</v>
          </cell>
          <cell r="H154">
            <v>2019</v>
          </cell>
          <cell r="I154">
            <v>2</v>
          </cell>
          <cell r="J154">
            <v>27</v>
          </cell>
          <cell r="K154">
            <v>102</v>
          </cell>
          <cell r="L154">
            <v>24.4</v>
          </cell>
          <cell r="M154">
            <v>25.5</v>
          </cell>
          <cell r="N154">
            <v>17.100000000000001</v>
          </cell>
          <cell r="O154">
            <v>1134</v>
          </cell>
        </row>
        <row r="155">
          <cell r="B155">
            <v>982126055990511</v>
          </cell>
          <cell r="C155">
            <v>982126055990511</v>
          </cell>
          <cell r="E155" t="str">
            <v>2013-2014</v>
          </cell>
          <cell r="F155">
            <v>6</v>
          </cell>
          <cell r="G155">
            <v>41984</v>
          </cell>
          <cell r="H155">
            <v>2019</v>
          </cell>
          <cell r="I155">
            <v>2</v>
          </cell>
          <cell r="J155">
            <v>27</v>
          </cell>
          <cell r="K155">
            <v>103</v>
          </cell>
          <cell r="L155">
            <v>26.2</v>
          </cell>
          <cell r="M155">
            <v>27.2</v>
          </cell>
          <cell r="N155">
            <v>18.600000000000001</v>
          </cell>
          <cell r="O155">
            <v>1432</v>
          </cell>
        </row>
        <row r="156">
          <cell r="B156">
            <v>982126055990503</v>
          </cell>
          <cell r="C156">
            <v>982126055990503</v>
          </cell>
          <cell r="E156" t="str">
            <v>2013-2014</v>
          </cell>
          <cell r="F156">
            <v>6</v>
          </cell>
          <cell r="G156">
            <v>41984</v>
          </cell>
          <cell r="H156">
            <v>2019</v>
          </cell>
          <cell r="I156">
            <v>2</v>
          </cell>
          <cell r="J156">
            <v>27</v>
          </cell>
          <cell r="K156">
            <v>104</v>
          </cell>
          <cell r="L156">
            <v>30.5</v>
          </cell>
          <cell r="M156">
            <v>31.9</v>
          </cell>
          <cell r="N156">
            <v>22.3</v>
          </cell>
          <cell r="O156">
            <v>2442</v>
          </cell>
        </row>
        <row r="157">
          <cell r="B157">
            <v>52368047</v>
          </cell>
          <cell r="C157">
            <v>52368047</v>
          </cell>
          <cell r="D157">
            <v>2374</v>
          </cell>
          <cell r="E157" t="str">
            <v>2011-2012</v>
          </cell>
          <cell r="F157">
            <v>6</v>
          </cell>
          <cell r="G157">
            <v>41380</v>
          </cell>
          <cell r="H157">
            <v>2017</v>
          </cell>
          <cell r="I157">
            <v>4</v>
          </cell>
          <cell r="J157">
            <v>17</v>
          </cell>
          <cell r="K157">
            <v>1</v>
          </cell>
          <cell r="L157">
            <v>26.3</v>
          </cell>
          <cell r="M157">
            <v>26.4</v>
          </cell>
          <cell r="N157">
            <v>18.600000000000001</v>
          </cell>
          <cell r="O157">
            <v>1479</v>
          </cell>
        </row>
        <row r="158">
          <cell r="B158">
            <v>52515374</v>
          </cell>
          <cell r="C158">
            <v>52515374</v>
          </cell>
          <cell r="D158">
            <v>2375</v>
          </cell>
          <cell r="E158" t="str">
            <v>2011-2012</v>
          </cell>
          <cell r="F158">
            <v>6</v>
          </cell>
          <cell r="G158">
            <v>41380</v>
          </cell>
          <cell r="H158">
            <v>2017</v>
          </cell>
          <cell r="I158">
            <v>4</v>
          </cell>
          <cell r="J158">
            <v>17</v>
          </cell>
          <cell r="K158">
            <v>2</v>
          </cell>
          <cell r="L158">
            <v>25.2</v>
          </cell>
          <cell r="M158">
            <v>26.1</v>
          </cell>
          <cell r="N158">
            <v>17.600000000000001</v>
          </cell>
          <cell r="O158">
            <v>1265</v>
          </cell>
        </row>
        <row r="159">
          <cell r="B159">
            <v>52257295</v>
          </cell>
          <cell r="C159">
            <v>52257295</v>
          </cell>
          <cell r="D159">
            <v>2376</v>
          </cell>
          <cell r="E159" t="str">
            <v>2011-2012</v>
          </cell>
          <cell r="F159">
            <v>6</v>
          </cell>
          <cell r="G159">
            <v>41380</v>
          </cell>
          <cell r="H159">
            <v>2017</v>
          </cell>
          <cell r="I159">
            <v>4</v>
          </cell>
          <cell r="J159">
            <v>17</v>
          </cell>
          <cell r="K159">
            <v>4</v>
          </cell>
          <cell r="L159">
            <v>27.8</v>
          </cell>
          <cell r="M159">
            <v>29</v>
          </cell>
          <cell r="N159">
            <v>19.3</v>
          </cell>
          <cell r="O159">
            <v>1879</v>
          </cell>
        </row>
        <row r="160">
          <cell r="B160">
            <v>52518025</v>
          </cell>
          <cell r="C160">
            <v>52518025</v>
          </cell>
          <cell r="D160">
            <v>2377</v>
          </cell>
          <cell r="E160" t="str">
            <v>2011-2012</v>
          </cell>
          <cell r="F160">
            <v>6</v>
          </cell>
          <cell r="G160">
            <v>41380</v>
          </cell>
          <cell r="H160">
            <v>2017</v>
          </cell>
          <cell r="I160">
            <v>4</v>
          </cell>
          <cell r="J160">
            <v>17</v>
          </cell>
          <cell r="K160">
            <v>5</v>
          </cell>
          <cell r="L160">
            <v>23.4</v>
          </cell>
          <cell r="M160">
            <v>26.1</v>
          </cell>
          <cell r="N160">
            <v>16.399999999999999</v>
          </cell>
          <cell r="O160">
            <v>1027</v>
          </cell>
        </row>
        <row r="161">
          <cell r="B161">
            <v>52018778</v>
          </cell>
          <cell r="C161">
            <v>52018778</v>
          </cell>
          <cell r="D161">
            <v>2378</v>
          </cell>
          <cell r="E161" t="str">
            <v>2011-2012</v>
          </cell>
          <cell r="F161">
            <v>6</v>
          </cell>
          <cell r="G161">
            <v>41380</v>
          </cell>
          <cell r="H161">
            <v>2017</v>
          </cell>
          <cell r="I161">
            <v>4</v>
          </cell>
          <cell r="J161">
            <v>17</v>
          </cell>
          <cell r="K161">
            <v>6</v>
          </cell>
          <cell r="L161">
            <v>24</v>
          </cell>
          <cell r="M161">
            <v>24.9</v>
          </cell>
          <cell r="N161">
            <v>16.899999999999999</v>
          </cell>
          <cell r="O161">
            <v>1162</v>
          </cell>
        </row>
        <row r="162">
          <cell r="B162">
            <v>51770117</v>
          </cell>
          <cell r="C162">
            <v>51770117</v>
          </cell>
          <cell r="D162">
            <v>2379</v>
          </cell>
          <cell r="E162" t="str">
            <v>2011-2012</v>
          </cell>
          <cell r="F162">
            <v>6</v>
          </cell>
          <cell r="G162">
            <v>41380</v>
          </cell>
          <cell r="H162">
            <v>2017</v>
          </cell>
          <cell r="I162">
            <v>4</v>
          </cell>
          <cell r="J162">
            <v>17</v>
          </cell>
          <cell r="K162">
            <v>7</v>
          </cell>
          <cell r="L162">
            <v>25.1</v>
          </cell>
          <cell r="M162">
            <v>26</v>
          </cell>
          <cell r="N162">
            <v>16.3</v>
          </cell>
          <cell r="O162">
            <v>1534</v>
          </cell>
        </row>
        <row r="163">
          <cell r="B163">
            <v>52015603</v>
          </cell>
          <cell r="C163">
            <v>52015603</v>
          </cell>
          <cell r="D163">
            <v>2380</v>
          </cell>
          <cell r="E163" t="str">
            <v>2011-2012</v>
          </cell>
          <cell r="F163">
            <v>6</v>
          </cell>
          <cell r="G163">
            <v>41380</v>
          </cell>
          <cell r="H163">
            <v>2017</v>
          </cell>
          <cell r="I163">
            <v>4</v>
          </cell>
          <cell r="J163">
            <v>17</v>
          </cell>
          <cell r="K163">
            <v>8</v>
          </cell>
          <cell r="L163">
            <v>26.5</v>
          </cell>
          <cell r="M163">
            <v>27.2</v>
          </cell>
          <cell r="N163">
            <v>18.5</v>
          </cell>
          <cell r="O163">
            <v>1524</v>
          </cell>
        </row>
        <row r="164">
          <cell r="B164">
            <v>91273547</v>
          </cell>
          <cell r="C164">
            <v>91273547</v>
          </cell>
          <cell r="D164">
            <v>2381</v>
          </cell>
          <cell r="E164" t="str">
            <v>2011-2012</v>
          </cell>
          <cell r="F164">
            <v>6</v>
          </cell>
          <cell r="G164">
            <v>41380</v>
          </cell>
          <cell r="H164">
            <v>2017</v>
          </cell>
          <cell r="I164">
            <v>4</v>
          </cell>
          <cell r="J164">
            <v>17</v>
          </cell>
          <cell r="K164">
            <v>9</v>
          </cell>
          <cell r="L164">
            <v>29.1</v>
          </cell>
          <cell r="M164">
            <v>30</v>
          </cell>
          <cell r="N164">
            <v>20.9</v>
          </cell>
          <cell r="O164">
            <v>2200</v>
          </cell>
        </row>
        <row r="165">
          <cell r="B165">
            <v>52606303</v>
          </cell>
          <cell r="C165">
            <v>52606303</v>
          </cell>
          <cell r="D165">
            <v>2382</v>
          </cell>
          <cell r="E165" t="str">
            <v>2011-2012</v>
          </cell>
          <cell r="F165">
            <v>6</v>
          </cell>
          <cell r="G165">
            <v>41380</v>
          </cell>
          <cell r="H165">
            <v>2017</v>
          </cell>
          <cell r="I165">
            <v>4</v>
          </cell>
          <cell r="J165">
            <v>17</v>
          </cell>
          <cell r="K165">
            <v>10</v>
          </cell>
          <cell r="L165">
            <v>28.6</v>
          </cell>
          <cell r="M165">
            <v>28.9</v>
          </cell>
          <cell r="N165">
            <v>20.2</v>
          </cell>
          <cell r="O165">
            <v>2111</v>
          </cell>
        </row>
        <row r="166">
          <cell r="B166">
            <v>91599803</v>
          </cell>
          <cell r="C166">
            <v>91599803</v>
          </cell>
          <cell r="D166">
            <v>2383</v>
          </cell>
          <cell r="E166" t="str">
            <v>2011-2012</v>
          </cell>
          <cell r="F166">
            <v>6</v>
          </cell>
          <cell r="G166">
            <v>41380</v>
          </cell>
          <cell r="H166">
            <v>2017</v>
          </cell>
          <cell r="I166">
            <v>4</v>
          </cell>
          <cell r="J166">
            <v>17</v>
          </cell>
          <cell r="K166">
            <v>11</v>
          </cell>
          <cell r="L166">
            <v>26.9</v>
          </cell>
          <cell r="M166">
            <v>27.5</v>
          </cell>
          <cell r="N166">
            <v>28.5</v>
          </cell>
          <cell r="O166">
            <v>1614</v>
          </cell>
        </row>
        <row r="167">
          <cell r="B167">
            <v>48319569</v>
          </cell>
          <cell r="C167">
            <v>48319569</v>
          </cell>
          <cell r="D167">
            <v>2384</v>
          </cell>
          <cell r="E167" t="str">
            <v>2011-2012</v>
          </cell>
          <cell r="F167">
            <v>6</v>
          </cell>
          <cell r="G167">
            <v>41380</v>
          </cell>
          <cell r="H167">
            <v>2017</v>
          </cell>
          <cell r="I167">
            <v>4</v>
          </cell>
          <cell r="J167">
            <v>17</v>
          </cell>
          <cell r="K167">
            <v>12</v>
          </cell>
          <cell r="L167">
            <v>26.7</v>
          </cell>
          <cell r="M167">
            <v>26.6</v>
          </cell>
          <cell r="N167">
            <v>18.399999999999999</v>
          </cell>
          <cell r="O167">
            <v>1521</v>
          </cell>
        </row>
        <row r="168">
          <cell r="B168">
            <v>52062883</v>
          </cell>
          <cell r="C168">
            <v>52062883</v>
          </cell>
          <cell r="D168">
            <v>2385</v>
          </cell>
          <cell r="E168" t="str">
            <v>2011-2012</v>
          </cell>
          <cell r="F168">
            <v>6</v>
          </cell>
          <cell r="G168">
            <v>41380</v>
          </cell>
          <cell r="H168">
            <v>2017</v>
          </cell>
          <cell r="I168">
            <v>4</v>
          </cell>
          <cell r="J168">
            <v>17</v>
          </cell>
          <cell r="K168">
            <v>13</v>
          </cell>
          <cell r="L168">
            <v>25.7</v>
          </cell>
          <cell r="M168">
            <v>26.4</v>
          </cell>
          <cell r="N168">
            <v>18.100000000000001</v>
          </cell>
          <cell r="O168">
            <v>1343</v>
          </cell>
        </row>
        <row r="169">
          <cell r="B169">
            <v>51812321</v>
          </cell>
          <cell r="C169" t="str">
            <v>52795260-51812321</v>
          </cell>
          <cell r="D169">
            <v>2386</v>
          </cell>
          <cell r="E169" t="str">
            <v>2011-2012</v>
          </cell>
          <cell r="F169">
            <v>6</v>
          </cell>
          <cell r="G169">
            <v>41380</v>
          </cell>
          <cell r="H169">
            <v>2017</v>
          </cell>
          <cell r="I169">
            <v>4</v>
          </cell>
          <cell r="J169">
            <v>17</v>
          </cell>
          <cell r="K169">
            <v>14</v>
          </cell>
          <cell r="L169">
            <v>26.6</v>
          </cell>
          <cell r="M169">
            <v>24.8</v>
          </cell>
          <cell r="N169">
            <v>18.399999999999999</v>
          </cell>
          <cell r="O169">
            <v>984</v>
          </cell>
        </row>
        <row r="170">
          <cell r="B170">
            <v>52029057</v>
          </cell>
          <cell r="C170">
            <v>52029057</v>
          </cell>
          <cell r="D170">
            <v>2387</v>
          </cell>
          <cell r="E170" t="str">
            <v>2011-2012</v>
          </cell>
          <cell r="F170">
            <v>6</v>
          </cell>
          <cell r="G170">
            <v>41380</v>
          </cell>
          <cell r="H170">
            <v>2017</v>
          </cell>
          <cell r="I170">
            <v>4</v>
          </cell>
          <cell r="J170">
            <v>17</v>
          </cell>
          <cell r="K170">
            <v>15</v>
          </cell>
          <cell r="L170">
            <v>26.1</v>
          </cell>
          <cell r="M170">
            <v>27.7</v>
          </cell>
          <cell r="N170">
            <v>18.399999999999999</v>
          </cell>
          <cell r="O170">
            <v>1647</v>
          </cell>
        </row>
        <row r="171">
          <cell r="B171">
            <v>51638621</v>
          </cell>
          <cell r="C171">
            <v>51638621</v>
          </cell>
          <cell r="D171">
            <v>2388</v>
          </cell>
          <cell r="E171" t="str">
            <v>2011-2012</v>
          </cell>
          <cell r="F171">
            <v>6</v>
          </cell>
          <cell r="G171">
            <v>41380</v>
          </cell>
          <cell r="H171">
            <v>2017</v>
          </cell>
          <cell r="I171">
            <v>4</v>
          </cell>
          <cell r="J171">
            <v>17</v>
          </cell>
          <cell r="K171">
            <v>16</v>
          </cell>
          <cell r="L171">
            <v>26.9</v>
          </cell>
          <cell r="M171">
            <v>29</v>
          </cell>
          <cell r="N171">
            <v>29.5</v>
          </cell>
          <cell r="O171">
            <v>1823</v>
          </cell>
        </row>
        <row r="172">
          <cell r="B172">
            <v>52304553</v>
          </cell>
          <cell r="C172">
            <v>52304553</v>
          </cell>
          <cell r="D172">
            <v>2389</v>
          </cell>
          <cell r="E172" t="str">
            <v>2011-2012</v>
          </cell>
          <cell r="F172">
            <v>6</v>
          </cell>
          <cell r="G172">
            <v>41380</v>
          </cell>
          <cell r="H172">
            <v>2017</v>
          </cell>
          <cell r="I172">
            <v>4</v>
          </cell>
          <cell r="J172">
            <v>17</v>
          </cell>
          <cell r="K172">
            <v>17</v>
          </cell>
          <cell r="L172">
            <v>26.5</v>
          </cell>
          <cell r="M172">
            <v>27.2</v>
          </cell>
          <cell r="N172">
            <v>18.100000000000001</v>
          </cell>
          <cell r="O172">
            <v>1603</v>
          </cell>
        </row>
        <row r="173">
          <cell r="B173">
            <v>51825058</v>
          </cell>
          <cell r="C173" t="str">
            <v>51825085-51825058</v>
          </cell>
          <cell r="D173">
            <v>2390</v>
          </cell>
          <cell r="E173" t="str">
            <v>2011-2012</v>
          </cell>
          <cell r="F173">
            <v>6</v>
          </cell>
          <cell r="G173">
            <v>41380</v>
          </cell>
          <cell r="H173">
            <v>2017</v>
          </cell>
          <cell r="I173">
            <v>4</v>
          </cell>
          <cell r="J173">
            <v>17</v>
          </cell>
          <cell r="K173">
            <v>18</v>
          </cell>
          <cell r="L173">
            <v>29.6</v>
          </cell>
          <cell r="M173">
            <v>31.3</v>
          </cell>
          <cell r="N173">
            <v>21.1</v>
          </cell>
          <cell r="O173">
            <v>2354</v>
          </cell>
        </row>
        <row r="174">
          <cell r="B174">
            <v>52552293</v>
          </cell>
          <cell r="C174">
            <v>52552293</v>
          </cell>
          <cell r="D174">
            <v>2391</v>
          </cell>
          <cell r="E174" t="str">
            <v>2011-2012</v>
          </cell>
          <cell r="F174">
            <v>6</v>
          </cell>
          <cell r="G174">
            <v>41380</v>
          </cell>
          <cell r="H174">
            <v>2017</v>
          </cell>
          <cell r="I174">
            <v>4</v>
          </cell>
          <cell r="J174">
            <v>17</v>
          </cell>
          <cell r="K174">
            <v>19</v>
          </cell>
          <cell r="L174">
            <v>25.5</v>
          </cell>
          <cell r="M174">
            <v>26.9</v>
          </cell>
          <cell r="N174">
            <v>17.899999999999999</v>
          </cell>
          <cell r="O174">
            <v>1578</v>
          </cell>
        </row>
        <row r="175">
          <cell r="B175">
            <v>52604513</v>
          </cell>
          <cell r="C175">
            <v>52604513</v>
          </cell>
          <cell r="D175">
            <v>2392</v>
          </cell>
          <cell r="E175" t="str">
            <v>2011-2012</v>
          </cell>
          <cell r="F175">
            <v>6</v>
          </cell>
          <cell r="G175">
            <v>41380</v>
          </cell>
          <cell r="H175">
            <v>2017</v>
          </cell>
          <cell r="I175">
            <v>4</v>
          </cell>
          <cell r="J175">
            <v>17</v>
          </cell>
          <cell r="K175">
            <v>20</v>
          </cell>
          <cell r="L175">
            <v>24.8</v>
          </cell>
          <cell r="M175">
            <v>26.1</v>
          </cell>
          <cell r="N175">
            <v>16.8</v>
          </cell>
          <cell r="O175">
            <v>1196</v>
          </cell>
        </row>
        <row r="176">
          <cell r="B176">
            <v>51828061</v>
          </cell>
          <cell r="C176">
            <v>51828061</v>
          </cell>
          <cell r="D176">
            <v>2393</v>
          </cell>
          <cell r="E176" t="str">
            <v>2011-2012</v>
          </cell>
          <cell r="F176">
            <v>6</v>
          </cell>
          <cell r="G176">
            <v>41380</v>
          </cell>
          <cell r="H176">
            <v>2017</v>
          </cell>
          <cell r="I176">
            <v>4</v>
          </cell>
          <cell r="J176">
            <v>17</v>
          </cell>
          <cell r="K176">
            <v>21</v>
          </cell>
          <cell r="L176">
            <v>24.7</v>
          </cell>
          <cell r="M176">
            <v>26.4</v>
          </cell>
          <cell r="N176">
            <v>16.100000000000001</v>
          </cell>
          <cell r="O176">
            <v>1261</v>
          </cell>
        </row>
        <row r="177">
          <cell r="B177">
            <v>52315376</v>
          </cell>
          <cell r="C177">
            <v>52315376</v>
          </cell>
          <cell r="D177">
            <v>2394</v>
          </cell>
          <cell r="E177" t="str">
            <v>2011-2012</v>
          </cell>
          <cell r="F177">
            <v>6</v>
          </cell>
          <cell r="G177">
            <v>41380</v>
          </cell>
          <cell r="H177">
            <v>2017</v>
          </cell>
          <cell r="I177">
            <v>4</v>
          </cell>
          <cell r="J177">
            <v>17</v>
          </cell>
          <cell r="K177">
            <v>22</v>
          </cell>
          <cell r="L177">
            <v>23.5</v>
          </cell>
          <cell r="M177">
            <v>23.8</v>
          </cell>
          <cell r="N177">
            <v>16.399999999999999</v>
          </cell>
          <cell r="O177">
            <v>972</v>
          </cell>
        </row>
        <row r="178">
          <cell r="B178">
            <v>52383261</v>
          </cell>
          <cell r="C178">
            <v>52383261</v>
          </cell>
          <cell r="D178">
            <v>2395</v>
          </cell>
          <cell r="E178" t="str">
            <v>2011-2012</v>
          </cell>
          <cell r="F178">
            <v>6</v>
          </cell>
          <cell r="G178">
            <v>41380</v>
          </cell>
          <cell r="H178">
            <v>2017</v>
          </cell>
          <cell r="I178">
            <v>4</v>
          </cell>
          <cell r="J178">
            <v>17</v>
          </cell>
          <cell r="K178">
            <v>23</v>
          </cell>
          <cell r="L178">
            <v>25.6</v>
          </cell>
          <cell r="M178">
            <v>27</v>
          </cell>
          <cell r="N178">
            <v>17.7</v>
          </cell>
          <cell r="O178">
            <v>1326</v>
          </cell>
        </row>
        <row r="179">
          <cell r="B179">
            <v>52380559</v>
          </cell>
          <cell r="C179">
            <v>52380559</v>
          </cell>
          <cell r="D179">
            <v>2396</v>
          </cell>
          <cell r="E179" t="str">
            <v>2011-2012</v>
          </cell>
          <cell r="F179">
            <v>6</v>
          </cell>
          <cell r="G179">
            <v>41380</v>
          </cell>
          <cell r="H179">
            <v>2017</v>
          </cell>
          <cell r="I179">
            <v>4</v>
          </cell>
          <cell r="J179">
            <v>17</v>
          </cell>
          <cell r="K179">
            <v>25</v>
          </cell>
          <cell r="L179">
            <v>26.6</v>
          </cell>
          <cell r="M179">
            <v>27.6</v>
          </cell>
          <cell r="N179">
            <v>19.100000000000001</v>
          </cell>
          <cell r="O179">
            <v>1489</v>
          </cell>
        </row>
        <row r="180">
          <cell r="B180">
            <v>52516844</v>
          </cell>
          <cell r="C180">
            <v>52516844</v>
          </cell>
          <cell r="D180">
            <v>2397</v>
          </cell>
          <cell r="E180" t="str">
            <v>2011-2012</v>
          </cell>
          <cell r="F180">
            <v>6</v>
          </cell>
          <cell r="G180">
            <v>41380</v>
          </cell>
          <cell r="H180">
            <v>2017</v>
          </cell>
          <cell r="I180">
            <v>4</v>
          </cell>
          <cell r="J180">
            <v>17</v>
          </cell>
          <cell r="K180">
            <v>28</v>
          </cell>
          <cell r="L180">
            <v>25.1</v>
          </cell>
          <cell r="M180">
            <v>26.6</v>
          </cell>
          <cell r="N180">
            <v>18</v>
          </cell>
          <cell r="O180">
            <v>1427</v>
          </cell>
        </row>
        <row r="181">
          <cell r="B181">
            <v>52326122</v>
          </cell>
          <cell r="C181">
            <v>52326122</v>
          </cell>
          <cell r="D181">
            <v>2398</v>
          </cell>
          <cell r="E181" t="str">
            <v>2011-2012</v>
          </cell>
          <cell r="F181">
            <v>6</v>
          </cell>
          <cell r="G181">
            <v>41380</v>
          </cell>
          <cell r="H181">
            <v>2017</v>
          </cell>
          <cell r="I181">
            <v>4</v>
          </cell>
          <cell r="J181">
            <v>17</v>
          </cell>
          <cell r="K181">
            <v>29</v>
          </cell>
          <cell r="L181">
            <v>26.2</v>
          </cell>
          <cell r="M181">
            <v>26.9</v>
          </cell>
          <cell r="N181">
            <v>17.899999999999999</v>
          </cell>
          <cell r="O181">
            <v>1653</v>
          </cell>
        </row>
        <row r="182">
          <cell r="B182">
            <v>48073351</v>
          </cell>
          <cell r="C182">
            <v>48073351</v>
          </cell>
          <cell r="D182">
            <v>2399</v>
          </cell>
          <cell r="E182" t="str">
            <v>2011-2012</v>
          </cell>
          <cell r="F182">
            <v>6</v>
          </cell>
          <cell r="G182">
            <v>41380</v>
          </cell>
          <cell r="H182">
            <v>2017</v>
          </cell>
          <cell r="I182">
            <v>4</v>
          </cell>
          <cell r="J182">
            <v>17</v>
          </cell>
          <cell r="K182">
            <v>30</v>
          </cell>
          <cell r="L182">
            <v>26.5</v>
          </cell>
          <cell r="M182">
            <v>27.8</v>
          </cell>
          <cell r="N182">
            <v>19.2</v>
          </cell>
          <cell r="O182">
            <v>1750</v>
          </cell>
        </row>
        <row r="183">
          <cell r="B183">
            <v>52256111</v>
          </cell>
          <cell r="C183">
            <v>52256111</v>
          </cell>
          <cell r="D183">
            <v>2400</v>
          </cell>
          <cell r="E183" t="str">
            <v>2011-2012</v>
          </cell>
          <cell r="F183">
            <v>6</v>
          </cell>
          <cell r="G183">
            <v>41380</v>
          </cell>
          <cell r="H183">
            <v>2017</v>
          </cell>
          <cell r="I183">
            <v>4</v>
          </cell>
          <cell r="J183">
            <v>17</v>
          </cell>
          <cell r="K183">
            <v>31</v>
          </cell>
          <cell r="L183">
            <v>24.3</v>
          </cell>
          <cell r="M183">
            <v>24.9</v>
          </cell>
          <cell r="N183">
            <v>17.899999999999999</v>
          </cell>
          <cell r="O183">
            <v>1270</v>
          </cell>
        </row>
        <row r="184">
          <cell r="B184">
            <v>52794877</v>
          </cell>
          <cell r="C184">
            <v>52794877</v>
          </cell>
          <cell r="D184">
            <v>2401</v>
          </cell>
          <cell r="E184" t="str">
            <v>2011-2012</v>
          </cell>
          <cell r="F184">
            <v>6</v>
          </cell>
          <cell r="G184">
            <v>41380</v>
          </cell>
          <cell r="H184">
            <v>2017</v>
          </cell>
          <cell r="I184">
            <v>4</v>
          </cell>
          <cell r="J184">
            <v>17</v>
          </cell>
          <cell r="K184">
            <v>32</v>
          </cell>
          <cell r="L184">
            <v>25.6</v>
          </cell>
          <cell r="M184">
            <v>26</v>
          </cell>
          <cell r="N184">
            <v>17.5</v>
          </cell>
          <cell r="O184">
            <v>1480</v>
          </cell>
        </row>
        <row r="185">
          <cell r="B185">
            <v>51769312</v>
          </cell>
          <cell r="C185">
            <v>51769312</v>
          </cell>
          <cell r="D185">
            <v>2402</v>
          </cell>
          <cell r="E185" t="str">
            <v>2011-2012</v>
          </cell>
          <cell r="F185">
            <v>6</v>
          </cell>
          <cell r="G185">
            <v>41380</v>
          </cell>
          <cell r="H185">
            <v>2017</v>
          </cell>
          <cell r="I185">
            <v>4</v>
          </cell>
          <cell r="J185">
            <v>17</v>
          </cell>
          <cell r="K185">
            <v>35</v>
          </cell>
          <cell r="L185">
            <v>24.1</v>
          </cell>
          <cell r="M185">
            <v>24.7</v>
          </cell>
          <cell r="N185">
            <v>17.3</v>
          </cell>
          <cell r="O185">
            <v>1242</v>
          </cell>
        </row>
        <row r="186">
          <cell r="B186">
            <v>52376778</v>
          </cell>
          <cell r="C186">
            <v>52376778</v>
          </cell>
          <cell r="D186">
            <v>2403</v>
          </cell>
          <cell r="E186" t="str">
            <v>2011-2012</v>
          </cell>
          <cell r="F186">
            <v>6</v>
          </cell>
          <cell r="G186">
            <v>41380</v>
          </cell>
          <cell r="H186">
            <v>2017</v>
          </cell>
          <cell r="I186">
            <v>4</v>
          </cell>
          <cell r="J186">
            <v>17</v>
          </cell>
          <cell r="K186">
            <v>36</v>
          </cell>
          <cell r="L186">
            <v>30.6</v>
          </cell>
          <cell r="M186">
            <v>31.7</v>
          </cell>
          <cell r="N186">
            <v>21.6</v>
          </cell>
          <cell r="O186">
            <v>2593</v>
          </cell>
        </row>
        <row r="187">
          <cell r="B187">
            <v>52264608</v>
          </cell>
          <cell r="C187">
            <v>52264608</v>
          </cell>
          <cell r="D187">
            <v>2404</v>
          </cell>
          <cell r="E187" t="str">
            <v>2011-2012</v>
          </cell>
          <cell r="F187">
            <v>6</v>
          </cell>
          <cell r="G187">
            <v>41380</v>
          </cell>
          <cell r="H187">
            <v>2017</v>
          </cell>
          <cell r="I187">
            <v>4</v>
          </cell>
          <cell r="J187">
            <v>17</v>
          </cell>
          <cell r="K187">
            <v>37</v>
          </cell>
          <cell r="L187">
            <v>25.9</v>
          </cell>
          <cell r="M187">
            <v>26.9</v>
          </cell>
          <cell r="N187">
            <v>17.8</v>
          </cell>
          <cell r="O187">
            <v>1537</v>
          </cell>
        </row>
        <row r="188">
          <cell r="B188">
            <v>52543074</v>
          </cell>
          <cell r="C188">
            <v>52543074</v>
          </cell>
          <cell r="D188">
            <v>2405</v>
          </cell>
          <cell r="E188" t="str">
            <v>2011-2012</v>
          </cell>
          <cell r="F188">
            <v>6</v>
          </cell>
          <cell r="G188">
            <v>41380</v>
          </cell>
          <cell r="H188">
            <v>2017</v>
          </cell>
          <cell r="I188">
            <v>4</v>
          </cell>
          <cell r="J188">
            <v>17</v>
          </cell>
          <cell r="K188">
            <v>38</v>
          </cell>
          <cell r="L188">
            <v>24</v>
          </cell>
          <cell r="M188">
            <v>24.6</v>
          </cell>
          <cell r="N188">
            <v>17.100000000000001</v>
          </cell>
          <cell r="O188">
            <v>1153</v>
          </cell>
        </row>
        <row r="189">
          <cell r="B189">
            <v>52360855</v>
          </cell>
          <cell r="C189">
            <v>52360855</v>
          </cell>
          <cell r="D189">
            <v>2406</v>
          </cell>
          <cell r="E189" t="str">
            <v>2011-2012</v>
          </cell>
          <cell r="F189">
            <v>6</v>
          </cell>
          <cell r="G189">
            <v>41380</v>
          </cell>
          <cell r="H189">
            <v>2017</v>
          </cell>
          <cell r="I189">
            <v>4</v>
          </cell>
          <cell r="J189">
            <v>17</v>
          </cell>
          <cell r="K189">
            <v>39</v>
          </cell>
          <cell r="L189">
            <v>24.9</v>
          </cell>
          <cell r="M189">
            <v>25.3</v>
          </cell>
          <cell r="N189">
            <v>17.3</v>
          </cell>
          <cell r="O189">
            <v>1139</v>
          </cell>
        </row>
        <row r="190">
          <cell r="B190">
            <v>52114307</v>
          </cell>
          <cell r="C190">
            <v>52114307</v>
          </cell>
          <cell r="D190">
            <v>2407</v>
          </cell>
          <cell r="E190" t="str">
            <v>2011-2012</v>
          </cell>
          <cell r="F190">
            <v>6</v>
          </cell>
          <cell r="G190">
            <v>41380</v>
          </cell>
          <cell r="H190">
            <v>2017</v>
          </cell>
          <cell r="I190">
            <v>4</v>
          </cell>
          <cell r="J190">
            <v>17</v>
          </cell>
          <cell r="K190">
            <v>40</v>
          </cell>
          <cell r="L190">
            <v>25.4</v>
          </cell>
          <cell r="M190">
            <v>26.1</v>
          </cell>
          <cell r="N190">
            <v>18.2</v>
          </cell>
          <cell r="O190">
            <v>1407</v>
          </cell>
        </row>
        <row r="191">
          <cell r="B191">
            <v>52353637</v>
          </cell>
          <cell r="C191">
            <v>52353637</v>
          </cell>
          <cell r="D191">
            <v>2408</v>
          </cell>
          <cell r="E191" t="str">
            <v>2011-2012</v>
          </cell>
          <cell r="F191">
            <v>6</v>
          </cell>
          <cell r="G191">
            <v>41380</v>
          </cell>
          <cell r="H191">
            <v>2017</v>
          </cell>
          <cell r="I191">
            <v>4</v>
          </cell>
          <cell r="J191">
            <v>17</v>
          </cell>
          <cell r="K191">
            <v>41</v>
          </cell>
          <cell r="L191">
            <v>26</v>
          </cell>
          <cell r="M191">
            <v>27.1</v>
          </cell>
          <cell r="N191">
            <v>18.399999999999999</v>
          </cell>
          <cell r="O191">
            <v>1443</v>
          </cell>
        </row>
        <row r="192">
          <cell r="B192">
            <v>52070348</v>
          </cell>
          <cell r="C192">
            <v>52070348</v>
          </cell>
          <cell r="D192">
            <v>2409</v>
          </cell>
          <cell r="E192" t="str">
            <v>2011-2012</v>
          </cell>
          <cell r="F192">
            <v>6</v>
          </cell>
          <cell r="G192">
            <v>41380</v>
          </cell>
          <cell r="H192">
            <v>2017</v>
          </cell>
          <cell r="I192">
            <v>4</v>
          </cell>
          <cell r="J192">
            <v>17</v>
          </cell>
          <cell r="K192">
            <v>42</v>
          </cell>
          <cell r="L192">
            <v>23.6</v>
          </cell>
          <cell r="M192">
            <v>24.6</v>
          </cell>
          <cell r="N192">
            <v>16.5</v>
          </cell>
          <cell r="O192">
            <v>1504</v>
          </cell>
        </row>
        <row r="193">
          <cell r="B193">
            <v>51543593</v>
          </cell>
          <cell r="C193">
            <v>51543593</v>
          </cell>
          <cell r="D193">
            <v>2410</v>
          </cell>
          <cell r="E193" t="str">
            <v>2011-2012</v>
          </cell>
          <cell r="F193">
            <v>6</v>
          </cell>
          <cell r="G193">
            <v>41380</v>
          </cell>
          <cell r="H193">
            <v>2017</v>
          </cell>
          <cell r="I193">
            <v>4</v>
          </cell>
          <cell r="J193">
            <v>17</v>
          </cell>
          <cell r="K193">
            <v>43</v>
          </cell>
          <cell r="L193">
            <v>28</v>
          </cell>
          <cell r="M193">
            <v>29.1</v>
          </cell>
          <cell r="N193">
            <v>19.600000000000001</v>
          </cell>
          <cell r="O193">
            <v>1839</v>
          </cell>
        </row>
        <row r="194">
          <cell r="B194">
            <v>51835513</v>
          </cell>
          <cell r="C194">
            <v>51835513</v>
          </cell>
          <cell r="D194">
            <v>2411</v>
          </cell>
          <cell r="E194" t="str">
            <v>2011-2012</v>
          </cell>
          <cell r="F194">
            <v>6</v>
          </cell>
          <cell r="G194">
            <v>41380</v>
          </cell>
          <cell r="H194">
            <v>2017</v>
          </cell>
          <cell r="I194">
            <v>4</v>
          </cell>
          <cell r="J194">
            <v>17</v>
          </cell>
          <cell r="K194">
            <v>44</v>
          </cell>
          <cell r="L194">
            <v>26.6</v>
          </cell>
          <cell r="M194">
            <v>28</v>
          </cell>
          <cell r="N194">
            <v>19</v>
          </cell>
          <cell r="O194">
            <v>1744</v>
          </cell>
        </row>
        <row r="195">
          <cell r="B195">
            <v>90872124</v>
          </cell>
          <cell r="C195">
            <v>90872124</v>
          </cell>
          <cell r="D195">
            <v>2412</v>
          </cell>
          <cell r="E195" t="str">
            <v>2011-2012</v>
          </cell>
          <cell r="F195">
            <v>6</v>
          </cell>
          <cell r="G195">
            <v>41380</v>
          </cell>
          <cell r="H195">
            <v>2017</v>
          </cell>
          <cell r="I195">
            <v>4</v>
          </cell>
          <cell r="J195">
            <v>17</v>
          </cell>
          <cell r="K195">
            <v>45</v>
          </cell>
          <cell r="L195">
            <v>27.1</v>
          </cell>
          <cell r="M195">
            <v>28.9</v>
          </cell>
          <cell r="N195">
            <v>18.600000000000001</v>
          </cell>
          <cell r="O195">
            <v>1781</v>
          </cell>
        </row>
        <row r="196">
          <cell r="B196">
            <v>91035521</v>
          </cell>
          <cell r="C196">
            <v>91035521</v>
          </cell>
          <cell r="D196">
            <v>2413</v>
          </cell>
          <cell r="E196" t="str">
            <v>2011-2012</v>
          </cell>
          <cell r="F196">
            <v>6</v>
          </cell>
          <cell r="G196">
            <v>41380</v>
          </cell>
          <cell r="H196">
            <v>2017</v>
          </cell>
          <cell r="I196">
            <v>4</v>
          </cell>
          <cell r="J196">
            <v>17</v>
          </cell>
          <cell r="K196">
            <v>46</v>
          </cell>
          <cell r="L196">
            <v>27</v>
          </cell>
          <cell r="M196">
            <v>28.6</v>
          </cell>
          <cell r="N196">
            <v>19.100000000000001</v>
          </cell>
          <cell r="O196">
            <v>1780</v>
          </cell>
        </row>
        <row r="197">
          <cell r="B197">
            <v>52370590</v>
          </cell>
          <cell r="C197">
            <v>52370590</v>
          </cell>
          <cell r="D197">
            <v>2414</v>
          </cell>
          <cell r="E197" t="str">
            <v>2011-2012</v>
          </cell>
          <cell r="F197">
            <v>6</v>
          </cell>
          <cell r="G197">
            <v>41380</v>
          </cell>
          <cell r="H197">
            <v>2017</v>
          </cell>
          <cell r="I197">
            <v>4</v>
          </cell>
          <cell r="J197">
            <v>17</v>
          </cell>
          <cell r="K197">
            <v>47</v>
          </cell>
          <cell r="L197">
            <v>25.6</v>
          </cell>
          <cell r="M197">
            <v>26.5</v>
          </cell>
          <cell r="N197">
            <v>17.600000000000001</v>
          </cell>
          <cell r="O197">
            <v>1377</v>
          </cell>
        </row>
        <row r="198">
          <cell r="B198">
            <v>91052303</v>
          </cell>
          <cell r="C198">
            <v>91052303</v>
          </cell>
          <cell r="D198">
            <v>2415</v>
          </cell>
          <cell r="E198" t="str">
            <v>2011-2012</v>
          </cell>
          <cell r="F198">
            <v>6</v>
          </cell>
          <cell r="G198">
            <v>41380</v>
          </cell>
          <cell r="H198">
            <v>2017</v>
          </cell>
          <cell r="I198">
            <v>4</v>
          </cell>
          <cell r="J198">
            <v>17</v>
          </cell>
          <cell r="K198">
            <v>48</v>
          </cell>
          <cell r="L198">
            <v>25.7</v>
          </cell>
          <cell r="M198">
            <v>27</v>
          </cell>
          <cell r="N198">
            <v>17.600000000000001</v>
          </cell>
          <cell r="O198">
            <v>1383</v>
          </cell>
        </row>
        <row r="199">
          <cell r="B199">
            <v>91072838</v>
          </cell>
          <cell r="C199">
            <v>91072838</v>
          </cell>
          <cell r="D199">
            <v>2416</v>
          </cell>
          <cell r="E199" t="str">
            <v>2011-2012</v>
          </cell>
          <cell r="F199">
            <v>6</v>
          </cell>
          <cell r="G199">
            <v>41380</v>
          </cell>
          <cell r="H199">
            <v>2017</v>
          </cell>
          <cell r="I199">
            <v>4</v>
          </cell>
          <cell r="J199">
            <v>17</v>
          </cell>
          <cell r="K199">
            <v>50</v>
          </cell>
          <cell r="L199">
            <v>24</v>
          </cell>
          <cell r="M199">
            <v>24.9</v>
          </cell>
          <cell r="N199">
            <v>16.899999999999999</v>
          </cell>
          <cell r="O199">
            <v>1257</v>
          </cell>
        </row>
        <row r="200">
          <cell r="B200">
            <v>52543781</v>
          </cell>
          <cell r="C200">
            <v>52543781</v>
          </cell>
          <cell r="D200">
            <v>2417</v>
          </cell>
          <cell r="E200" t="str">
            <v>2011-2012</v>
          </cell>
          <cell r="F200">
            <v>6</v>
          </cell>
          <cell r="G200">
            <v>41380</v>
          </cell>
          <cell r="H200">
            <v>2017</v>
          </cell>
          <cell r="I200">
            <v>4</v>
          </cell>
          <cell r="J200">
            <v>17</v>
          </cell>
          <cell r="K200">
            <v>51</v>
          </cell>
          <cell r="L200">
            <v>27.1</v>
          </cell>
          <cell r="M200">
            <v>28.2</v>
          </cell>
          <cell r="N200">
            <v>18.8</v>
          </cell>
          <cell r="O200">
            <v>1889</v>
          </cell>
        </row>
        <row r="201">
          <cell r="B201">
            <v>52109088</v>
          </cell>
          <cell r="C201">
            <v>52109088</v>
          </cell>
          <cell r="D201">
            <v>2418</v>
          </cell>
          <cell r="E201" t="str">
            <v>2011-2012</v>
          </cell>
          <cell r="F201">
            <v>6</v>
          </cell>
          <cell r="G201">
            <v>41380</v>
          </cell>
          <cell r="H201">
            <v>2017</v>
          </cell>
          <cell r="I201">
            <v>4</v>
          </cell>
          <cell r="J201">
            <v>17</v>
          </cell>
          <cell r="K201">
            <v>52</v>
          </cell>
          <cell r="L201">
            <v>25.9</v>
          </cell>
          <cell r="M201">
            <v>26.5</v>
          </cell>
          <cell r="N201">
            <v>18</v>
          </cell>
          <cell r="O201">
            <v>1367</v>
          </cell>
        </row>
        <row r="202">
          <cell r="B202">
            <v>51610841</v>
          </cell>
          <cell r="C202">
            <v>51610841</v>
          </cell>
          <cell r="D202">
            <v>2419</v>
          </cell>
          <cell r="E202" t="str">
            <v>2011-2012</v>
          </cell>
          <cell r="F202">
            <v>6</v>
          </cell>
          <cell r="G202">
            <v>41380</v>
          </cell>
          <cell r="H202">
            <v>2017</v>
          </cell>
          <cell r="I202">
            <v>4</v>
          </cell>
          <cell r="J202">
            <v>17</v>
          </cell>
          <cell r="K202">
            <v>53</v>
          </cell>
          <cell r="L202">
            <v>26.4</v>
          </cell>
          <cell r="M202">
            <v>27.1</v>
          </cell>
          <cell r="N202">
            <v>18.2</v>
          </cell>
          <cell r="O202">
            <v>1554</v>
          </cell>
        </row>
        <row r="203">
          <cell r="B203">
            <v>52774060</v>
          </cell>
          <cell r="C203">
            <v>52774060</v>
          </cell>
          <cell r="D203">
            <v>2420</v>
          </cell>
          <cell r="E203" t="str">
            <v>2011-2012</v>
          </cell>
          <cell r="F203">
            <v>6</v>
          </cell>
          <cell r="G203">
            <v>41380</v>
          </cell>
          <cell r="H203">
            <v>2017</v>
          </cell>
          <cell r="I203">
            <v>4</v>
          </cell>
          <cell r="J203">
            <v>17</v>
          </cell>
          <cell r="K203">
            <v>54</v>
          </cell>
          <cell r="L203">
            <v>24.3</v>
          </cell>
          <cell r="M203">
            <v>27.5</v>
          </cell>
          <cell r="N203">
            <v>18.8</v>
          </cell>
          <cell r="O203">
            <v>1624</v>
          </cell>
        </row>
        <row r="204">
          <cell r="B204">
            <v>52031125</v>
          </cell>
          <cell r="C204">
            <v>52031125</v>
          </cell>
          <cell r="D204">
            <v>2421</v>
          </cell>
          <cell r="E204" t="str">
            <v>2011-2012</v>
          </cell>
          <cell r="F204">
            <v>6</v>
          </cell>
          <cell r="G204">
            <v>41380</v>
          </cell>
          <cell r="H204">
            <v>2017</v>
          </cell>
          <cell r="I204">
            <v>4</v>
          </cell>
          <cell r="J204">
            <v>17</v>
          </cell>
          <cell r="K204">
            <v>56</v>
          </cell>
          <cell r="L204">
            <v>25.5</v>
          </cell>
          <cell r="M204">
            <v>26.7</v>
          </cell>
          <cell r="N204">
            <v>17.899999999999999</v>
          </cell>
          <cell r="O204">
            <v>1393</v>
          </cell>
        </row>
        <row r="205">
          <cell r="B205">
            <v>52373838</v>
          </cell>
          <cell r="C205">
            <v>52373838</v>
          </cell>
          <cell r="D205">
            <v>2422</v>
          </cell>
          <cell r="E205" t="str">
            <v>2011-2012</v>
          </cell>
          <cell r="F205">
            <v>6</v>
          </cell>
          <cell r="G205">
            <v>41380</v>
          </cell>
          <cell r="H205">
            <v>2017</v>
          </cell>
          <cell r="I205">
            <v>4</v>
          </cell>
          <cell r="J205">
            <v>17</v>
          </cell>
          <cell r="K205">
            <v>57</v>
          </cell>
          <cell r="L205">
            <v>25.9</v>
          </cell>
          <cell r="M205">
            <v>26.9</v>
          </cell>
          <cell r="N205">
            <v>18.2</v>
          </cell>
          <cell r="O205">
            <v>1529</v>
          </cell>
        </row>
        <row r="206">
          <cell r="B206">
            <v>91285006</v>
          </cell>
          <cell r="C206">
            <v>91285006</v>
          </cell>
          <cell r="D206">
            <v>2423</v>
          </cell>
          <cell r="E206" t="str">
            <v>2011-2012</v>
          </cell>
          <cell r="F206">
            <v>6</v>
          </cell>
          <cell r="G206">
            <v>41380</v>
          </cell>
          <cell r="H206">
            <v>2017</v>
          </cell>
          <cell r="I206">
            <v>4</v>
          </cell>
          <cell r="J206">
            <v>17</v>
          </cell>
          <cell r="K206">
            <v>58</v>
          </cell>
          <cell r="L206">
            <v>28.5</v>
          </cell>
          <cell r="M206">
            <v>31</v>
          </cell>
          <cell r="N206">
            <v>21.3</v>
          </cell>
          <cell r="O206">
            <v>2067</v>
          </cell>
        </row>
        <row r="207">
          <cell r="B207">
            <v>91353834</v>
          </cell>
          <cell r="C207">
            <v>91353834</v>
          </cell>
          <cell r="D207">
            <v>2424</v>
          </cell>
          <cell r="E207" t="str">
            <v>2011-2012</v>
          </cell>
          <cell r="F207">
            <v>6</v>
          </cell>
          <cell r="G207">
            <v>41380</v>
          </cell>
          <cell r="H207">
            <v>2017</v>
          </cell>
          <cell r="I207">
            <v>4</v>
          </cell>
          <cell r="J207">
            <v>17</v>
          </cell>
          <cell r="K207">
            <v>61</v>
          </cell>
          <cell r="L207">
            <v>26</v>
          </cell>
          <cell r="M207">
            <v>27.6</v>
          </cell>
          <cell r="N207">
            <v>17.7</v>
          </cell>
          <cell r="O207">
            <v>1587</v>
          </cell>
        </row>
        <row r="208">
          <cell r="B208">
            <v>91539313</v>
          </cell>
          <cell r="C208">
            <v>91539313</v>
          </cell>
          <cell r="D208">
            <v>2425</v>
          </cell>
          <cell r="E208" t="str">
            <v>2011-2012</v>
          </cell>
          <cell r="F208">
            <v>6</v>
          </cell>
          <cell r="G208">
            <v>41380</v>
          </cell>
          <cell r="H208">
            <v>2017</v>
          </cell>
          <cell r="I208">
            <v>4</v>
          </cell>
          <cell r="J208">
            <v>17</v>
          </cell>
          <cell r="K208">
            <v>63</v>
          </cell>
          <cell r="L208">
            <v>24.9</v>
          </cell>
          <cell r="M208">
            <v>26.4</v>
          </cell>
          <cell r="N208">
            <v>17.8</v>
          </cell>
          <cell r="O208">
            <v>1277</v>
          </cell>
        </row>
        <row r="209">
          <cell r="B209">
            <v>91058594</v>
          </cell>
          <cell r="C209">
            <v>91058594</v>
          </cell>
          <cell r="D209">
            <v>2426</v>
          </cell>
          <cell r="E209" t="str">
            <v>2011-2012</v>
          </cell>
          <cell r="F209">
            <v>6</v>
          </cell>
          <cell r="G209">
            <v>41380</v>
          </cell>
          <cell r="H209">
            <v>2017</v>
          </cell>
          <cell r="I209">
            <v>4</v>
          </cell>
          <cell r="J209">
            <v>17</v>
          </cell>
          <cell r="K209">
            <v>64</v>
          </cell>
          <cell r="L209">
            <v>26.8</v>
          </cell>
          <cell r="M209">
            <v>27.07</v>
          </cell>
          <cell r="N209">
            <v>19.3</v>
          </cell>
          <cell r="O209">
            <v>1849</v>
          </cell>
        </row>
        <row r="210">
          <cell r="B210">
            <v>52308577</v>
          </cell>
          <cell r="C210">
            <v>52308577</v>
          </cell>
          <cell r="D210">
            <v>2427</v>
          </cell>
          <cell r="E210" t="str">
            <v>2011-2012</v>
          </cell>
          <cell r="F210">
            <v>6</v>
          </cell>
          <cell r="G210">
            <v>41380</v>
          </cell>
          <cell r="H210">
            <v>2017</v>
          </cell>
          <cell r="I210">
            <v>4</v>
          </cell>
          <cell r="J210">
            <v>17</v>
          </cell>
          <cell r="K210">
            <v>65</v>
          </cell>
          <cell r="L210">
            <v>26.7</v>
          </cell>
          <cell r="M210">
            <v>27.8</v>
          </cell>
          <cell r="N210">
            <v>19.399999999999999</v>
          </cell>
          <cell r="O210">
            <v>1643</v>
          </cell>
        </row>
        <row r="211">
          <cell r="B211">
            <v>52302040</v>
          </cell>
          <cell r="C211">
            <v>52302040</v>
          </cell>
          <cell r="D211">
            <v>2428</v>
          </cell>
          <cell r="E211" t="str">
            <v>2011-2012</v>
          </cell>
          <cell r="F211">
            <v>6</v>
          </cell>
          <cell r="G211">
            <v>41380</v>
          </cell>
          <cell r="H211">
            <v>2017</v>
          </cell>
          <cell r="I211">
            <v>4</v>
          </cell>
          <cell r="J211">
            <v>17</v>
          </cell>
          <cell r="K211">
            <v>66</v>
          </cell>
          <cell r="L211">
            <v>24.4</v>
          </cell>
          <cell r="M211">
            <v>24.1</v>
          </cell>
          <cell r="N211">
            <v>16.100000000000001</v>
          </cell>
          <cell r="O211">
            <v>1051</v>
          </cell>
        </row>
        <row r="212">
          <cell r="B212">
            <v>51874813</v>
          </cell>
          <cell r="C212">
            <v>51874813</v>
          </cell>
          <cell r="D212">
            <v>2429</v>
          </cell>
          <cell r="E212" t="str">
            <v>2011-2012</v>
          </cell>
          <cell r="F212">
            <v>6</v>
          </cell>
          <cell r="G212">
            <v>41380</v>
          </cell>
          <cell r="H212">
            <v>2017</v>
          </cell>
          <cell r="I212">
            <v>4</v>
          </cell>
          <cell r="J212">
            <v>17</v>
          </cell>
          <cell r="K212">
            <v>67</v>
          </cell>
          <cell r="L212">
            <v>24.2</v>
          </cell>
          <cell r="M212">
            <v>25.3</v>
          </cell>
          <cell r="N212">
            <v>17.600000000000001</v>
          </cell>
          <cell r="O212">
            <v>1391</v>
          </cell>
        </row>
        <row r="213">
          <cell r="B213">
            <v>52633256</v>
          </cell>
          <cell r="C213">
            <v>52633256</v>
          </cell>
          <cell r="D213">
            <v>2430</v>
          </cell>
          <cell r="E213" t="str">
            <v>2011-2012</v>
          </cell>
          <cell r="F213">
            <v>6</v>
          </cell>
          <cell r="G213">
            <v>41380</v>
          </cell>
          <cell r="H213">
            <v>2017</v>
          </cell>
          <cell r="I213">
            <v>4</v>
          </cell>
          <cell r="J213">
            <v>17</v>
          </cell>
          <cell r="K213">
            <v>68</v>
          </cell>
          <cell r="L213">
            <v>25.4</v>
          </cell>
          <cell r="M213">
            <v>26</v>
          </cell>
          <cell r="N213">
            <v>17.100000000000001</v>
          </cell>
          <cell r="O213">
            <v>1251</v>
          </cell>
        </row>
        <row r="214">
          <cell r="B214">
            <v>52048090</v>
          </cell>
          <cell r="C214">
            <v>52048090</v>
          </cell>
          <cell r="D214">
            <v>2431</v>
          </cell>
          <cell r="E214" t="str">
            <v>2011-2012</v>
          </cell>
          <cell r="F214">
            <v>6</v>
          </cell>
          <cell r="G214">
            <v>41380</v>
          </cell>
          <cell r="H214">
            <v>2017</v>
          </cell>
          <cell r="I214">
            <v>4</v>
          </cell>
          <cell r="J214">
            <v>17</v>
          </cell>
          <cell r="K214">
            <v>69</v>
          </cell>
          <cell r="L214">
            <v>25.7</v>
          </cell>
          <cell r="M214">
            <v>27</v>
          </cell>
          <cell r="N214">
            <v>18.600000000000001</v>
          </cell>
          <cell r="O214">
            <v>1487</v>
          </cell>
        </row>
        <row r="215">
          <cell r="B215">
            <v>51826637</v>
          </cell>
          <cell r="C215">
            <v>51826637</v>
          </cell>
          <cell r="D215">
            <v>2432</v>
          </cell>
          <cell r="E215" t="str">
            <v>2011-2012</v>
          </cell>
          <cell r="F215">
            <v>6</v>
          </cell>
          <cell r="G215">
            <v>41380</v>
          </cell>
          <cell r="H215">
            <v>2017</v>
          </cell>
          <cell r="I215">
            <v>4</v>
          </cell>
          <cell r="J215">
            <v>17</v>
          </cell>
          <cell r="K215">
            <v>73</v>
          </cell>
          <cell r="L215">
            <v>25</v>
          </cell>
          <cell r="M215">
            <v>25.6</v>
          </cell>
          <cell r="N215">
            <v>17.3</v>
          </cell>
          <cell r="O215">
            <v>1196</v>
          </cell>
        </row>
        <row r="216">
          <cell r="B216">
            <v>52043090</v>
          </cell>
          <cell r="C216">
            <v>52043090</v>
          </cell>
          <cell r="D216">
            <v>2433</v>
          </cell>
          <cell r="E216" t="str">
            <v>2011-2012</v>
          </cell>
          <cell r="F216">
            <v>6</v>
          </cell>
          <cell r="G216">
            <v>41380</v>
          </cell>
          <cell r="H216">
            <v>2017</v>
          </cell>
          <cell r="I216">
            <v>4</v>
          </cell>
          <cell r="J216">
            <v>17</v>
          </cell>
          <cell r="K216">
            <v>74</v>
          </cell>
          <cell r="L216">
            <v>24.2</v>
          </cell>
          <cell r="M216">
            <v>24.4</v>
          </cell>
          <cell r="N216">
            <v>17.100000000000001</v>
          </cell>
          <cell r="O216">
            <v>1085</v>
          </cell>
        </row>
        <row r="217">
          <cell r="B217">
            <v>91069098</v>
          </cell>
          <cell r="C217">
            <v>91069098</v>
          </cell>
          <cell r="D217">
            <v>2434</v>
          </cell>
          <cell r="E217" t="str">
            <v>2011-2012</v>
          </cell>
          <cell r="F217">
            <v>6</v>
          </cell>
          <cell r="G217">
            <v>41380</v>
          </cell>
          <cell r="H217">
            <v>2017</v>
          </cell>
          <cell r="I217">
            <v>4</v>
          </cell>
          <cell r="J217">
            <v>17</v>
          </cell>
          <cell r="K217">
            <v>75</v>
          </cell>
          <cell r="L217">
            <v>28.7</v>
          </cell>
          <cell r="M217">
            <v>29.9</v>
          </cell>
          <cell r="N217">
            <v>20.6</v>
          </cell>
          <cell r="O217">
            <v>2095</v>
          </cell>
        </row>
        <row r="218">
          <cell r="B218">
            <v>48375769</v>
          </cell>
          <cell r="C218">
            <v>48375769</v>
          </cell>
          <cell r="D218">
            <v>2435</v>
          </cell>
          <cell r="E218" t="str">
            <v>2011-2012</v>
          </cell>
          <cell r="F218">
            <v>6</v>
          </cell>
          <cell r="G218">
            <v>41380</v>
          </cell>
          <cell r="H218">
            <v>2017</v>
          </cell>
          <cell r="I218">
            <v>4</v>
          </cell>
          <cell r="J218">
            <v>17</v>
          </cell>
          <cell r="K218">
            <v>76</v>
          </cell>
          <cell r="L218">
            <v>27.6</v>
          </cell>
          <cell r="M218">
            <v>28.4</v>
          </cell>
          <cell r="N218">
            <v>19.2</v>
          </cell>
          <cell r="O218">
            <v>1842</v>
          </cell>
        </row>
        <row r="219">
          <cell r="B219">
            <v>52514304</v>
          </cell>
          <cell r="C219">
            <v>52514304</v>
          </cell>
          <cell r="D219">
            <v>2436</v>
          </cell>
          <cell r="E219" t="str">
            <v>2011-2012</v>
          </cell>
          <cell r="F219">
            <v>6</v>
          </cell>
          <cell r="G219">
            <v>41380</v>
          </cell>
          <cell r="H219">
            <v>2017</v>
          </cell>
          <cell r="I219">
            <v>4</v>
          </cell>
          <cell r="J219">
            <v>17</v>
          </cell>
          <cell r="K219">
            <v>77</v>
          </cell>
          <cell r="L219">
            <v>26.4</v>
          </cell>
          <cell r="M219">
            <v>27.3</v>
          </cell>
          <cell r="N219">
            <v>18.3</v>
          </cell>
          <cell r="O219">
            <v>1384</v>
          </cell>
        </row>
        <row r="220">
          <cell r="B220">
            <v>51615806</v>
          </cell>
          <cell r="C220">
            <v>51615806</v>
          </cell>
          <cell r="D220">
            <v>2437</v>
          </cell>
          <cell r="E220" t="str">
            <v>2011-2012</v>
          </cell>
          <cell r="F220">
            <v>6</v>
          </cell>
          <cell r="G220">
            <v>41380</v>
          </cell>
          <cell r="H220">
            <v>2017</v>
          </cell>
          <cell r="I220">
            <v>4</v>
          </cell>
          <cell r="J220">
            <v>17</v>
          </cell>
          <cell r="K220">
            <v>78</v>
          </cell>
          <cell r="L220">
            <v>23.9</v>
          </cell>
          <cell r="M220">
            <v>24.5</v>
          </cell>
          <cell r="N220">
            <v>16.899999999999999</v>
          </cell>
          <cell r="O220">
            <v>1230</v>
          </cell>
        </row>
        <row r="221">
          <cell r="B221">
            <v>51582286</v>
          </cell>
          <cell r="C221">
            <v>51582286</v>
          </cell>
          <cell r="D221">
            <v>2438</v>
          </cell>
          <cell r="E221" t="str">
            <v>2011-2012</v>
          </cell>
          <cell r="F221">
            <v>6</v>
          </cell>
          <cell r="G221">
            <v>41380</v>
          </cell>
          <cell r="H221">
            <v>2017</v>
          </cell>
          <cell r="I221">
            <v>4</v>
          </cell>
          <cell r="J221">
            <v>17</v>
          </cell>
          <cell r="K221">
            <v>80</v>
          </cell>
          <cell r="L221">
            <v>24.9</v>
          </cell>
          <cell r="M221">
            <v>25.3</v>
          </cell>
          <cell r="N221">
            <v>17.7</v>
          </cell>
          <cell r="O221">
            <v>1305</v>
          </cell>
        </row>
        <row r="222">
          <cell r="B222">
            <v>52299026</v>
          </cell>
          <cell r="C222">
            <v>52299026</v>
          </cell>
          <cell r="D222">
            <v>2439</v>
          </cell>
          <cell r="E222" t="str">
            <v>2011-2012</v>
          </cell>
          <cell r="F222">
            <v>6</v>
          </cell>
          <cell r="G222">
            <v>41380</v>
          </cell>
          <cell r="H222">
            <v>2017</v>
          </cell>
          <cell r="I222">
            <v>4</v>
          </cell>
          <cell r="J222">
            <v>17</v>
          </cell>
          <cell r="K222">
            <v>82</v>
          </cell>
          <cell r="L222">
            <v>27</v>
          </cell>
          <cell r="M222">
            <v>27.4</v>
          </cell>
          <cell r="N222">
            <v>19</v>
          </cell>
          <cell r="O222">
            <v>1718</v>
          </cell>
        </row>
        <row r="223">
          <cell r="B223">
            <v>52833893</v>
          </cell>
          <cell r="C223">
            <v>52833893</v>
          </cell>
          <cell r="D223">
            <v>2440</v>
          </cell>
          <cell r="E223" t="str">
            <v>2011-2012</v>
          </cell>
          <cell r="F223">
            <v>6</v>
          </cell>
          <cell r="G223">
            <v>41380</v>
          </cell>
          <cell r="H223">
            <v>2017</v>
          </cell>
          <cell r="I223">
            <v>4</v>
          </cell>
          <cell r="J223">
            <v>17</v>
          </cell>
          <cell r="K223">
            <v>83</v>
          </cell>
          <cell r="L223">
            <v>26.3</v>
          </cell>
          <cell r="M223">
            <v>27</v>
          </cell>
          <cell r="N223">
            <v>19</v>
          </cell>
          <cell r="O223">
            <v>1453</v>
          </cell>
        </row>
        <row r="224">
          <cell r="B224">
            <v>52856127</v>
          </cell>
          <cell r="C224">
            <v>52856127</v>
          </cell>
          <cell r="D224">
            <v>2441</v>
          </cell>
          <cell r="E224" t="str">
            <v>2011-2012</v>
          </cell>
          <cell r="F224">
            <v>6</v>
          </cell>
          <cell r="G224">
            <v>41380</v>
          </cell>
          <cell r="H224">
            <v>2017</v>
          </cell>
          <cell r="I224">
            <v>4</v>
          </cell>
          <cell r="J224">
            <v>17</v>
          </cell>
          <cell r="K224">
            <v>84</v>
          </cell>
          <cell r="L224">
            <v>26.7</v>
          </cell>
          <cell r="M224">
            <v>28.1</v>
          </cell>
          <cell r="N224">
            <v>18</v>
          </cell>
          <cell r="O224">
            <v>1608</v>
          </cell>
        </row>
        <row r="225">
          <cell r="B225">
            <v>52795583</v>
          </cell>
          <cell r="C225">
            <v>52795583</v>
          </cell>
          <cell r="D225">
            <v>2442</v>
          </cell>
          <cell r="E225" t="str">
            <v>2011-2012</v>
          </cell>
          <cell r="F225">
            <v>6</v>
          </cell>
          <cell r="G225">
            <v>41380</v>
          </cell>
          <cell r="H225">
            <v>2017</v>
          </cell>
          <cell r="I225">
            <v>4</v>
          </cell>
          <cell r="J225">
            <v>17</v>
          </cell>
          <cell r="K225">
            <v>86</v>
          </cell>
          <cell r="L225">
            <v>26</v>
          </cell>
          <cell r="M225">
            <v>26.7</v>
          </cell>
          <cell r="N225">
            <v>18.100000000000001</v>
          </cell>
          <cell r="O225">
            <v>1668</v>
          </cell>
        </row>
        <row r="226">
          <cell r="B226">
            <v>48312302</v>
          </cell>
          <cell r="C226">
            <v>48312302</v>
          </cell>
          <cell r="D226">
            <v>2443</v>
          </cell>
          <cell r="E226" t="str">
            <v>2011-2012</v>
          </cell>
          <cell r="F226">
            <v>6</v>
          </cell>
          <cell r="G226">
            <v>41380</v>
          </cell>
          <cell r="H226">
            <v>2017</v>
          </cell>
          <cell r="I226">
            <v>4</v>
          </cell>
          <cell r="J226">
            <v>17</v>
          </cell>
          <cell r="K226">
            <v>87</v>
          </cell>
          <cell r="L226">
            <v>26.7</v>
          </cell>
          <cell r="M226">
            <v>27.7</v>
          </cell>
          <cell r="N226">
            <v>19.3</v>
          </cell>
          <cell r="O226">
            <v>1634</v>
          </cell>
        </row>
        <row r="227">
          <cell r="B227">
            <v>91103820</v>
          </cell>
          <cell r="C227">
            <v>91103820</v>
          </cell>
          <cell r="D227">
            <v>2444</v>
          </cell>
          <cell r="E227" t="str">
            <v>2011-2012</v>
          </cell>
          <cell r="F227">
            <v>6</v>
          </cell>
          <cell r="G227">
            <v>41380</v>
          </cell>
          <cell r="H227">
            <v>2017</v>
          </cell>
          <cell r="I227">
            <v>4</v>
          </cell>
          <cell r="J227">
            <v>17</v>
          </cell>
          <cell r="K227">
            <v>88</v>
          </cell>
          <cell r="L227">
            <v>25.9</v>
          </cell>
          <cell r="M227">
            <v>27.7</v>
          </cell>
          <cell r="N227">
            <v>18.399999999999999</v>
          </cell>
          <cell r="O227">
            <v>1633</v>
          </cell>
        </row>
        <row r="228">
          <cell r="B228">
            <v>51803616</v>
          </cell>
          <cell r="C228">
            <v>51803616</v>
          </cell>
          <cell r="D228">
            <v>2445</v>
          </cell>
          <cell r="E228" t="str">
            <v>2011-2012</v>
          </cell>
          <cell r="F228">
            <v>6</v>
          </cell>
          <cell r="G228">
            <v>41380</v>
          </cell>
          <cell r="H228">
            <v>2017</v>
          </cell>
          <cell r="I228">
            <v>4</v>
          </cell>
          <cell r="J228">
            <v>17</v>
          </cell>
          <cell r="K228">
            <v>89</v>
          </cell>
          <cell r="L228">
            <v>24.8</v>
          </cell>
          <cell r="M228">
            <v>25.2</v>
          </cell>
          <cell r="N228">
            <v>17.100000000000001</v>
          </cell>
          <cell r="O228">
            <v>1175</v>
          </cell>
        </row>
        <row r="229">
          <cell r="B229">
            <v>91045370</v>
          </cell>
          <cell r="C229">
            <v>91045370</v>
          </cell>
          <cell r="D229">
            <v>2446</v>
          </cell>
          <cell r="E229" t="str">
            <v>2011-2012</v>
          </cell>
          <cell r="F229">
            <v>6</v>
          </cell>
          <cell r="G229">
            <v>41380</v>
          </cell>
          <cell r="H229">
            <v>2017</v>
          </cell>
          <cell r="I229">
            <v>4</v>
          </cell>
          <cell r="J229">
            <v>17</v>
          </cell>
          <cell r="K229">
            <v>90</v>
          </cell>
          <cell r="L229">
            <v>25.9</v>
          </cell>
          <cell r="M229">
            <v>27.3</v>
          </cell>
          <cell r="N229">
            <v>18.3</v>
          </cell>
          <cell r="O229">
            <v>1488</v>
          </cell>
        </row>
        <row r="230">
          <cell r="B230">
            <v>91563769</v>
          </cell>
          <cell r="C230">
            <v>91563769</v>
          </cell>
          <cell r="D230">
            <v>2447</v>
          </cell>
          <cell r="E230" t="str">
            <v>2011-2012</v>
          </cell>
          <cell r="F230">
            <v>6</v>
          </cell>
          <cell r="G230">
            <v>41380</v>
          </cell>
          <cell r="H230">
            <v>2017</v>
          </cell>
          <cell r="I230">
            <v>4</v>
          </cell>
          <cell r="J230">
            <v>17</v>
          </cell>
          <cell r="K230">
            <v>91</v>
          </cell>
          <cell r="L230">
            <v>26.3</v>
          </cell>
          <cell r="M230">
            <v>28</v>
          </cell>
          <cell r="N230">
            <v>19.600000000000001</v>
          </cell>
          <cell r="O230">
            <v>1702</v>
          </cell>
        </row>
        <row r="231">
          <cell r="B231">
            <v>52082038</v>
          </cell>
          <cell r="C231">
            <v>52082038</v>
          </cell>
          <cell r="D231">
            <v>2448</v>
          </cell>
          <cell r="E231" t="str">
            <v>2011-2012</v>
          </cell>
          <cell r="F231">
            <v>6</v>
          </cell>
          <cell r="G231">
            <v>41380</v>
          </cell>
          <cell r="H231">
            <v>2017</v>
          </cell>
          <cell r="I231">
            <v>4</v>
          </cell>
          <cell r="J231">
            <v>17</v>
          </cell>
          <cell r="K231">
            <v>92</v>
          </cell>
          <cell r="L231">
            <v>24.9</v>
          </cell>
          <cell r="M231">
            <v>25.2</v>
          </cell>
          <cell r="N231">
            <v>17</v>
          </cell>
          <cell r="O231">
            <v>1196</v>
          </cell>
        </row>
        <row r="232">
          <cell r="B232">
            <v>51798769</v>
          </cell>
          <cell r="C232">
            <v>51798769</v>
          </cell>
          <cell r="D232">
            <v>2449</v>
          </cell>
          <cell r="E232" t="str">
            <v>2011-2012</v>
          </cell>
          <cell r="F232">
            <v>6</v>
          </cell>
          <cell r="G232">
            <v>41380</v>
          </cell>
          <cell r="H232">
            <v>2017</v>
          </cell>
          <cell r="I232">
            <v>4</v>
          </cell>
          <cell r="J232">
            <v>17</v>
          </cell>
          <cell r="K232">
            <v>93</v>
          </cell>
          <cell r="L232">
            <v>26.6</v>
          </cell>
          <cell r="M232">
            <v>28</v>
          </cell>
          <cell r="N232">
            <v>19.2</v>
          </cell>
          <cell r="O232">
            <v>1635</v>
          </cell>
        </row>
        <row r="233">
          <cell r="B233">
            <v>51570790</v>
          </cell>
          <cell r="C233">
            <v>51570790</v>
          </cell>
          <cell r="D233">
            <v>2450</v>
          </cell>
          <cell r="E233" t="str">
            <v>2011-2012</v>
          </cell>
          <cell r="F233">
            <v>6</v>
          </cell>
          <cell r="G233">
            <v>41380</v>
          </cell>
          <cell r="H233">
            <v>2017</v>
          </cell>
          <cell r="I233">
            <v>4</v>
          </cell>
          <cell r="J233">
            <v>17</v>
          </cell>
          <cell r="K233">
            <v>94</v>
          </cell>
          <cell r="L233">
            <v>23.7</v>
          </cell>
          <cell r="M233">
            <v>24.9</v>
          </cell>
          <cell r="N233">
            <v>16.7</v>
          </cell>
          <cell r="O233">
            <v>991</v>
          </cell>
        </row>
        <row r="234">
          <cell r="B234">
            <v>51586077</v>
          </cell>
          <cell r="C234">
            <v>51586077</v>
          </cell>
          <cell r="D234">
            <v>2451</v>
          </cell>
          <cell r="E234" t="str">
            <v>2011-2012</v>
          </cell>
          <cell r="F234">
            <v>6</v>
          </cell>
          <cell r="G234">
            <v>41380</v>
          </cell>
          <cell r="H234">
            <v>2017</v>
          </cell>
          <cell r="I234">
            <v>4</v>
          </cell>
          <cell r="J234">
            <v>17</v>
          </cell>
          <cell r="K234">
            <v>97</v>
          </cell>
          <cell r="L234">
            <v>24.7</v>
          </cell>
          <cell r="M234">
            <v>25.4</v>
          </cell>
          <cell r="N234">
            <v>17.600000000000001</v>
          </cell>
          <cell r="O234">
            <v>1329</v>
          </cell>
        </row>
        <row r="235">
          <cell r="B235">
            <v>52569560</v>
          </cell>
          <cell r="C235">
            <v>52569560</v>
          </cell>
          <cell r="D235">
            <v>2452</v>
          </cell>
          <cell r="E235" t="str">
            <v>2011-2012</v>
          </cell>
          <cell r="F235">
            <v>6</v>
          </cell>
          <cell r="G235">
            <v>41380</v>
          </cell>
          <cell r="H235">
            <v>2017</v>
          </cell>
          <cell r="I235">
            <v>4</v>
          </cell>
          <cell r="J235">
            <v>17</v>
          </cell>
          <cell r="K235">
            <v>99</v>
          </cell>
          <cell r="L235">
            <v>23.7</v>
          </cell>
          <cell r="M235">
            <v>24.7</v>
          </cell>
          <cell r="N235">
            <v>17.100000000000001</v>
          </cell>
          <cell r="O235">
            <v>1217</v>
          </cell>
        </row>
        <row r="236">
          <cell r="B236">
            <v>91519558</v>
          </cell>
          <cell r="C236">
            <v>91519558</v>
          </cell>
          <cell r="D236">
            <v>2453</v>
          </cell>
          <cell r="E236" t="str">
            <v>2011-2012</v>
          </cell>
          <cell r="F236">
            <v>6</v>
          </cell>
          <cell r="G236">
            <v>41380</v>
          </cell>
          <cell r="H236">
            <v>2017</v>
          </cell>
          <cell r="I236">
            <v>4</v>
          </cell>
          <cell r="J236">
            <v>17</v>
          </cell>
          <cell r="K236">
            <v>100</v>
          </cell>
          <cell r="L236">
            <v>26.5</v>
          </cell>
          <cell r="M236">
            <v>27.1</v>
          </cell>
          <cell r="N236">
            <v>18.3</v>
          </cell>
          <cell r="O236">
            <v>1584</v>
          </cell>
        </row>
        <row r="237">
          <cell r="B237">
            <v>51838052</v>
          </cell>
          <cell r="C237">
            <v>51838052</v>
          </cell>
          <cell r="D237">
            <v>2454</v>
          </cell>
          <cell r="E237" t="str">
            <v>2011-2012</v>
          </cell>
          <cell r="F237">
            <v>6</v>
          </cell>
          <cell r="G237">
            <v>41380</v>
          </cell>
          <cell r="H237">
            <v>2017</v>
          </cell>
          <cell r="I237">
            <v>4</v>
          </cell>
          <cell r="J237">
            <v>17</v>
          </cell>
          <cell r="K237">
            <v>101</v>
          </cell>
          <cell r="L237">
            <v>26.5</v>
          </cell>
          <cell r="M237">
            <v>27.2</v>
          </cell>
          <cell r="N237">
            <v>19</v>
          </cell>
          <cell r="O237">
            <v>1742</v>
          </cell>
        </row>
        <row r="238">
          <cell r="B238">
            <v>91035314</v>
          </cell>
          <cell r="C238">
            <v>91035314</v>
          </cell>
          <cell r="D238">
            <v>2455</v>
          </cell>
          <cell r="E238" t="str">
            <v>2011-2012</v>
          </cell>
          <cell r="F238">
            <v>6</v>
          </cell>
          <cell r="G238">
            <v>41380</v>
          </cell>
          <cell r="H238">
            <v>2017</v>
          </cell>
          <cell r="I238">
            <v>4</v>
          </cell>
          <cell r="J238">
            <v>17</v>
          </cell>
          <cell r="K238">
            <v>102</v>
          </cell>
          <cell r="L238">
            <v>26</v>
          </cell>
          <cell r="M238">
            <v>26.6</v>
          </cell>
          <cell r="N238">
            <v>18.399999999999999</v>
          </cell>
          <cell r="O238">
            <v>1462</v>
          </cell>
        </row>
        <row r="239">
          <cell r="B239">
            <v>51777523</v>
          </cell>
          <cell r="C239">
            <v>51777523</v>
          </cell>
          <cell r="D239">
            <v>2456</v>
          </cell>
          <cell r="E239" t="str">
            <v>2011-2012</v>
          </cell>
          <cell r="F239">
            <v>6</v>
          </cell>
          <cell r="G239">
            <v>41380</v>
          </cell>
          <cell r="H239">
            <v>2017</v>
          </cell>
          <cell r="I239">
            <v>4</v>
          </cell>
          <cell r="J239">
            <v>17</v>
          </cell>
          <cell r="K239">
            <v>103</v>
          </cell>
          <cell r="L239">
            <v>27.9</v>
          </cell>
          <cell r="M239">
            <v>28.4</v>
          </cell>
          <cell r="N239">
            <v>19.3</v>
          </cell>
          <cell r="O239">
            <v>1530</v>
          </cell>
        </row>
        <row r="240">
          <cell r="B240">
            <v>48283048</v>
          </cell>
          <cell r="C240">
            <v>48283048</v>
          </cell>
          <cell r="D240">
            <v>2457</v>
          </cell>
          <cell r="E240" t="str">
            <v>2011-2012</v>
          </cell>
          <cell r="F240">
            <v>6</v>
          </cell>
          <cell r="G240">
            <v>41380</v>
          </cell>
          <cell r="H240">
            <v>2017</v>
          </cell>
          <cell r="I240">
            <v>4</v>
          </cell>
          <cell r="J240">
            <v>17</v>
          </cell>
          <cell r="K240">
            <v>104</v>
          </cell>
          <cell r="L240">
            <v>26.7</v>
          </cell>
          <cell r="M240">
            <v>27.6</v>
          </cell>
          <cell r="N240">
            <v>19</v>
          </cell>
          <cell r="O240">
            <v>1611</v>
          </cell>
        </row>
        <row r="241">
          <cell r="B241">
            <v>48306341</v>
          </cell>
          <cell r="C241">
            <v>48306341</v>
          </cell>
          <cell r="D241">
            <v>2458</v>
          </cell>
          <cell r="E241" t="str">
            <v>2011-2012</v>
          </cell>
          <cell r="F241">
            <v>6</v>
          </cell>
          <cell r="G241">
            <v>41380</v>
          </cell>
          <cell r="H241">
            <v>2017</v>
          </cell>
          <cell r="I241">
            <v>4</v>
          </cell>
          <cell r="J241">
            <v>17</v>
          </cell>
          <cell r="K241">
            <v>105</v>
          </cell>
          <cell r="L241">
            <v>26.4</v>
          </cell>
          <cell r="M241">
            <v>28.1</v>
          </cell>
          <cell r="N241">
            <v>19</v>
          </cell>
          <cell r="O241">
            <v>1669</v>
          </cell>
        </row>
        <row r="242">
          <cell r="B242">
            <v>52554637</v>
          </cell>
          <cell r="C242">
            <v>52554637</v>
          </cell>
          <cell r="D242">
            <v>2459</v>
          </cell>
          <cell r="E242" t="str">
            <v>2011-2012</v>
          </cell>
          <cell r="F242">
            <v>6</v>
          </cell>
          <cell r="G242">
            <v>41380</v>
          </cell>
          <cell r="H242">
            <v>2017</v>
          </cell>
          <cell r="I242">
            <v>4</v>
          </cell>
          <cell r="J242">
            <v>17</v>
          </cell>
          <cell r="K242">
            <v>106</v>
          </cell>
          <cell r="L242">
            <v>26.2</v>
          </cell>
          <cell r="M242">
            <v>27.5</v>
          </cell>
          <cell r="N242">
            <v>18.399999999999999</v>
          </cell>
          <cell r="O242">
            <v>1695</v>
          </cell>
        </row>
        <row r="243">
          <cell r="B243">
            <v>51624297</v>
          </cell>
          <cell r="C243">
            <v>51624297</v>
          </cell>
          <cell r="D243">
            <v>2338</v>
          </cell>
          <cell r="E243" t="str">
            <v>2010-2011</v>
          </cell>
          <cell r="F243">
            <v>7</v>
          </cell>
          <cell r="G243">
            <v>41380</v>
          </cell>
          <cell r="H243">
            <v>2017</v>
          </cell>
          <cell r="I243">
            <v>4</v>
          </cell>
          <cell r="J243">
            <v>17</v>
          </cell>
          <cell r="K243">
            <v>1</v>
          </cell>
          <cell r="L243">
            <v>27.1</v>
          </cell>
          <cell r="M243">
            <v>27.8</v>
          </cell>
          <cell r="N243">
            <v>18.3</v>
          </cell>
          <cell r="O243">
            <v>1700</v>
          </cell>
        </row>
        <row r="244">
          <cell r="B244">
            <v>51564870</v>
          </cell>
          <cell r="C244">
            <v>51564870</v>
          </cell>
          <cell r="D244">
            <v>2337</v>
          </cell>
          <cell r="E244" t="str">
            <v>2010-2011</v>
          </cell>
          <cell r="F244">
            <v>7</v>
          </cell>
          <cell r="G244">
            <v>41380</v>
          </cell>
          <cell r="H244">
            <v>2017</v>
          </cell>
          <cell r="I244">
            <v>4</v>
          </cell>
          <cell r="J244">
            <v>17</v>
          </cell>
          <cell r="K244">
            <v>2</v>
          </cell>
          <cell r="L244">
            <v>27.3</v>
          </cell>
          <cell r="M244">
            <v>28.3</v>
          </cell>
          <cell r="N244">
            <v>18.3</v>
          </cell>
          <cell r="O244">
            <v>2000</v>
          </cell>
        </row>
        <row r="245">
          <cell r="B245">
            <v>52308895</v>
          </cell>
          <cell r="C245">
            <v>52308895</v>
          </cell>
          <cell r="D245">
            <v>2339</v>
          </cell>
          <cell r="E245" t="str">
            <v>2010-2011</v>
          </cell>
          <cell r="F245">
            <v>7</v>
          </cell>
          <cell r="G245">
            <v>41380</v>
          </cell>
          <cell r="H245">
            <v>2017</v>
          </cell>
          <cell r="I245">
            <v>4</v>
          </cell>
          <cell r="J245">
            <v>17</v>
          </cell>
          <cell r="K245">
            <v>8</v>
          </cell>
          <cell r="L245">
            <v>27.3</v>
          </cell>
          <cell r="M245">
            <v>27.5</v>
          </cell>
          <cell r="N245">
            <v>17.3</v>
          </cell>
          <cell r="O245">
            <v>1200</v>
          </cell>
        </row>
        <row r="246">
          <cell r="B246">
            <v>52277810</v>
          </cell>
          <cell r="C246">
            <v>52277810</v>
          </cell>
          <cell r="D246">
            <v>2340</v>
          </cell>
          <cell r="E246" t="str">
            <v>2010-2011</v>
          </cell>
          <cell r="F246">
            <v>7</v>
          </cell>
          <cell r="G246">
            <v>41380</v>
          </cell>
          <cell r="H246">
            <v>2017</v>
          </cell>
          <cell r="I246">
            <v>4</v>
          </cell>
          <cell r="J246">
            <v>17</v>
          </cell>
          <cell r="K246">
            <v>11</v>
          </cell>
          <cell r="L246">
            <v>27.3</v>
          </cell>
          <cell r="M246">
            <v>28</v>
          </cell>
          <cell r="N246">
            <v>18.600000000000001</v>
          </cell>
          <cell r="O246">
            <v>1800</v>
          </cell>
        </row>
        <row r="247">
          <cell r="B247">
            <v>52071051</v>
          </cell>
          <cell r="C247">
            <v>52071051</v>
          </cell>
          <cell r="D247">
            <v>2341</v>
          </cell>
          <cell r="E247" t="str">
            <v>2010-2011</v>
          </cell>
          <cell r="F247">
            <v>7</v>
          </cell>
          <cell r="G247">
            <v>41380</v>
          </cell>
          <cell r="H247">
            <v>2017</v>
          </cell>
          <cell r="I247">
            <v>4</v>
          </cell>
          <cell r="J247">
            <v>17</v>
          </cell>
          <cell r="K247">
            <v>14</v>
          </cell>
          <cell r="L247">
            <v>27.2</v>
          </cell>
          <cell r="M247">
            <v>27.7</v>
          </cell>
          <cell r="N247">
            <v>19.100000000000001</v>
          </cell>
          <cell r="O247">
            <v>1900</v>
          </cell>
        </row>
        <row r="248">
          <cell r="B248">
            <v>52307639</v>
          </cell>
          <cell r="C248">
            <v>52307639</v>
          </cell>
          <cell r="D248">
            <v>2342</v>
          </cell>
          <cell r="E248" t="str">
            <v>2010-2011</v>
          </cell>
          <cell r="F248">
            <v>7</v>
          </cell>
          <cell r="G248">
            <v>41380</v>
          </cell>
          <cell r="H248">
            <v>2017</v>
          </cell>
          <cell r="I248">
            <v>4</v>
          </cell>
          <cell r="J248">
            <v>17</v>
          </cell>
          <cell r="K248">
            <v>17</v>
          </cell>
          <cell r="L248">
            <v>27.2</v>
          </cell>
          <cell r="M248">
            <v>29.9</v>
          </cell>
          <cell r="N248">
            <v>20.7</v>
          </cell>
          <cell r="O248">
            <v>2000</v>
          </cell>
        </row>
        <row r="249">
          <cell r="B249">
            <v>52551352</v>
          </cell>
          <cell r="C249">
            <v>52551352</v>
          </cell>
          <cell r="D249">
            <v>2343</v>
          </cell>
          <cell r="E249" t="str">
            <v>2010-2011</v>
          </cell>
          <cell r="F249">
            <v>7</v>
          </cell>
          <cell r="G249">
            <v>41380</v>
          </cell>
          <cell r="H249">
            <v>2017</v>
          </cell>
          <cell r="I249">
            <v>4</v>
          </cell>
          <cell r="J249">
            <v>17</v>
          </cell>
          <cell r="K249">
            <v>18</v>
          </cell>
          <cell r="L249">
            <v>26.5</v>
          </cell>
          <cell r="M249">
            <v>27.1</v>
          </cell>
          <cell r="N249">
            <v>18.399999999999999</v>
          </cell>
          <cell r="O249">
            <v>1600</v>
          </cell>
        </row>
        <row r="250">
          <cell r="B250">
            <v>52256284</v>
          </cell>
          <cell r="C250">
            <v>52256284</v>
          </cell>
          <cell r="D250">
            <v>2344</v>
          </cell>
          <cell r="E250" t="str">
            <v>2010-2011</v>
          </cell>
          <cell r="F250">
            <v>7</v>
          </cell>
          <cell r="G250">
            <v>41380</v>
          </cell>
          <cell r="H250">
            <v>2017</v>
          </cell>
          <cell r="I250">
            <v>4</v>
          </cell>
          <cell r="J250">
            <v>17</v>
          </cell>
          <cell r="K250">
            <v>20</v>
          </cell>
          <cell r="L250">
            <v>26.5</v>
          </cell>
          <cell r="M250">
            <v>27.8</v>
          </cell>
          <cell r="N250">
            <v>18.100000000000001</v>
          </cell>
          <cell r="O250">
            <v>1600</v>
          </cell>
        </row>
        <row r="251">
          <cell r="B251">
            <v>52370527</v>
          </cell>
          <cell r="C251">
            <v>52370527</v>
          </cell>
          <cell r="D251">
            <v>2345</v>
          </cell>
          <cell r="E251" t="str">
            <v>2010-2011</v>
          </cell>
          <cell r="F251">
            <v>7</v>
          </cell>
          <cell r="G251">
            <v>41380</v>
          </cell>
          <cell r="H251">
            <v>2017</v>
          </cell>
          <cell r="I251">
            <v>4</v>
          </cell>
          <cell r="J251">
            <v>17</v>
          </cell>
          <cell r="K251">
            <v>22</v>
          </cell>
          <cell r="L251">
            <v>29.8</v>
          </cell>
          <cell r="M251">
            <v>30.3</v>
          </cell>
          <cell r="N251">
            <v>20.8</v>
          </cell>
          <cell r="O251">
            <v>2400</v>
          </cell>
        </row>
        <row r="252">
          <cell r="B252">
            <v>52373870</v>
          </cell>
          <cell r="C252">
            <v>52373870</v>
          </cell>
          <cell r="D252">
            <v>2346</v>
          </cell>
          <cell r="E252" t="str">
            <v>2010-2011</v>
          </cell>
          <cell r="F252">
            <v>7</v>
          </cell>
          <cell r="G252">
            <v>41380</v>
          </cell>
          <cell r="H252">
            <v>2017</v>
          </cell>
          <cell r="I252">
            <v>4</v>
          </cell>
          <cell r="J252">
            <v>17</v>
          </cell>
          <cell r="K252">
            <v>23</v>
          </cell>
          <cell r="L252">
            <v>26.4</v>
          </cell>
          <cell r="M252">
            <v>26.5</v>
          </cell>
          <cell r="N252">
            <v>19.7</v>
          </cell>
          <cell r="O252">
            <v>900</v>
          </cell>
        </row>
        <row r="253">
          <cell r="B253">
            <v>52312355</v>
          </cell>
          <cell r="C253">
            <v>52312355</v>
          </cell>
          <cell r="D253">
            <v>2347</v>
          </cell>
          <cell r="E253" t="str">
            <v>2010-2011</v>
          </cell>
          <cell r="F253">
            <v>7</v>
          </cell>
          <cell r="G253">
            <v>41380</v>
          </cell>
          <cell r="H253">
            <v>2017</v>
          </cell>
          <cell r="I253">
            <v>4</v>
          </cell>
          <cell r="J253">
            <v>17</v>
          </cell>
          <cell r="K253">
            <v>24</v>
          </cell>
          <cell r="L253">
            <v>27.3</v>
          </cell>
          <cell r="M253">
            <v>28.3</v>
          </cell>
          <cell r="N253">
            <v>19.3</v>
          </cell>
          <cell r="O253">
            <v>2000</v>
          </cell>
        </row>
        <row r="254">
          <cell r="B254">
            <v>52528323</v>
          </cell>
          <cell r="C254">
            <v>52528323</v>
          </cell>
          <cell r="D254">
            <v>2348</v>
          </cell>
          <cell r="E254" t="str">
            <v>2010-2011</v>
          </cell>
          <cell r="F254">
            <v>7</v>
          </cell>
          <cell r="G254">
            <v>41380</v>
          </cell>
          <cell r="H254">
            <v>2017</v>
          </cell>
          <cell r="I254">
            <v>4</v>
          </cell>
          <cell r="J254">
            <v>17</v>
          </cell>
          <cell r="K254">
            <v>26</v>
          </cell>
          <cell r="L254">
            <v>28</v>
          </cell>
          <cell r="M254">
            <v>27.6</v>
          </cell>
          <cell r="N254">
            <v>19</v>
          </cell>
          <cell r="O254">
            <v>2000</v>
          </cell>
        </row>
        <row r="255">
          <cell r="B255">
            <v>52190362</v>
          </cell>
          <cell r="C255">
            <v>52190362</v>
          </cell>
          <cell r="D255">
            <v>2349</v>
          </cell>
          <cell r="E255" t="str">
            <v>2010-2011</v>
          </cell>
          <cell r="F255">
            <v>7</v>
          </cell>
          <cell r="G255">
            <v>41380</v>
          </cell>
          <cell r="H255">
            <v>2017</v>
          </cell>
          <cell r="I255">
            <v>4</v>
          </cell>
          <cell r="J255">
            <v>17</v>
          </cell>
          <cell r="K255">
            <v>28</v>
          </cell>
          <cell r="L255">
            <v>26.9</v>
          </cell>
          <cell r="M255">
            <v>28</v>
          </cell>
          <cell r="N255">
            <v>18.8</v>
          </cell>
          <cell r="O255">
            <v>1800</v>
          </cell>
        </row>
        <row r="256">
          <cell r="B256">
            <v>52376069</v>
          </cell>
          <cell r="C256">
            <v>52376069</v>
          </cell>
          <cell r="D256">
            <v>2350</v>
          </cell>
          <cell r="E256" t="str">
            <v>2010-2011</v>
          </cell>
          <cell r="F256">
            <v>7</v>
          </cell>
          <cell r="G256">
            <v>41380</v>
          </cell>
          <cell r="H256">
            <v>2017</v>
          </cell>
          <cell r="I256">
            <v>4</v>
          </cell>
          <cell r="J256">
            <v>17</v>
          </cell>
          <cell r="K256">
            <v>32</v>
          </cell>
          <cell r="L256">
            <v>28.2</v>
          </cell>
          <cell r="M256">
            <v>28.8</v>
          </cell>
          <cell r="N256">
            <v>19.8</v>
          </cell>
          <cell r="O256">
            <v>2100</v>
          </cell>
        </row>
        <row r="257">
          <cell r="B257">
            <v>51834292</v>
          </cell>
          <cell r="C257">
            <v>51834292</v>
          </cell>
          <cell r="D257">
            <v>2351</v>
          </cell>
          <cell r="E257" t="str">
            <v>2010-2011</v>
          </cell>
          <cell r="F257">
            <v>7</v>
          </cell>
          <cell r="G257">
            <v>41380</v>
          </cell>
          <cell r="H257">
            <v>2017</v>
          </cell>
          <cell r="I257">
            <v>4</v>
          </cell>
          <cell r="J257">
            <v>17</v>
          </cell>
          <cell r="K257">
            <v>37</v>
          </cell>
          <cell r="L257">
            <v>28</v>
          </cell>
          <cell r="M257">
            <v>29</v>
          </cell>
          <cell r="N257">
            <v>20</v>
          </cell>
          <cell r="O257">
            <v>2100</v>
          </cell>
        </row>
        <row r="258">
          <cell r="B258">
            <v>51587375</v>
          </cell>
          <cell r="C258">
            <v>51587375</v>
          </cell>
          <cell r="D258">
            <v>2352</v>
          </cell>
          <cell r="E258" t="str">
            <v>2010-2011</v>
          </cell>
          <cell r="F258">
            <v>7</v>
          </cell>
          <cell r="G258">
            <v>41380</v>
          </cell>
          <cell r="H258">
            <v>2017</v>
          </cell>
          <cell r="I258">
            <v>4</v>
          </cell>
          <cell r="J258">
            <v>17</v>
          </cell>
          <cell r="K258">
            <v>38</v>
          </cell>
          <cell r="L258">
            <v>26.9</v>
          </cell>
          <cell r="M258">
            <v>27.6</v>
          </cell>
          <cell r="N258">
            <v>18.7</v>
          </cell>
          <cell r="O258">
            <v>1700</v>
          </cell>
        </row>
        <row r="259">
          <cell r="B259">
            <v>51574630</v>
          </cell>
          <cell r="C259">
            <v>51574630</v>
          </cell>
          <cell r="D259">
            <v>2353</v>
          </cell>
          <cell r="E259" t="str">
            <v>2010-2011</v>
          </cell>
          <cell r="F259">
            <v>7</v>
          </cell>
          <cell r="G259">
            <v>41380</v>
          </cell>
          <cell r="H259">
            <v>2017</v>
          </cell>
          <cell r="I259">
            <v>4</v>
          </cell>
          <cell r="J259">
            <v>17</v>
          </cell>
          <cell r="K259">
            <v>43</v>
          </cell>
          <cell r="L259">
            <v>27.1</v>
          </cell>
          <cell r="M259">
            <v>27.5</v>
          </cell>
          <cell r="N259">
            <v>18.8</v>
          </cell>
          <cell r="O259">
            <v>2000</v>
          </cell>
        </row>
        <row r="260">
          <cell r="B260">
            <v>52306545</v>
          </cell>
          <cell r="C260">
            <v>52306545</v>
          </cell>
          <cell r="D260">
            <v>2354</v>
          </cell>
          <cell r="E260" t="str">
            <v>2010-2011</v>
          </cell>
          <cell r="F260">
            <v>7</v>
          </cell>
          <cell r="G260">
            <v>41380</v>
          </cell>
          <cell r="H260">
            <v>2017</v>
          </cell>
          <cell r="I260">
            <v>4</v>
          </cell>
          <cell r="J260">
            <v>17</v>
          </cell>
          <cell r="K260">
            <v>46</v>
          </cell>
          <cell r="L260">
            <v>27.1</v>
          </cell>
          <cell r="M260">
            <v>25.7</v>
          </cell>
          <cell r="N260">
            <v>16.899999999999999</v>
          </cell>
          <cell r="O260">
            <v>1300</v>
          </cell>
        </row>
        <row r="261">
          <cell r="B261">
            <v>52374063</v>
          </cell>
          <cell r="C261">
            <v>52374063</v>
          </cell>
          <cell r="D261">
            <v>2355</v>
          </cell>
          <cell r="E261" t="str">
            <v>2010-2011</v>
          </cell>
          <cell r="F261">
            <v>7</v>
          </cell>
          <cell r="G261">
            <v>41380</v>
          </cell>
          <cell r="H261">
            <v>2017</v>
          </cell>
          <cell r="I261">
            <v>4</v>
          </cell>
          <cell r="J261">
            <v>17</v>
          </cell>
          <cell r="K261">
            <v>49</v>
          </cell>
          <cell r="L261">
            <v>25.1</v>
          </cell>
          <cell r="M261">
            <v>25.8</v>
          </cell>
          <cell r="N261">
            <v>17.399999999999999</v>
          </cell>
          <cell r="O261">
            <v>1400</v>
          </cell>
        </row>
        <row r="262">
          <cell r="B262">
            <v>52380051</v>
          </cell>
          <cell r="C262">
            <v>52380051</v>
          </cell>
          <cell r="D262">
            <v>2356</v>
          </cell>
          <cell r="E262" t="str">
            <v>2010-2011</v>
          </cell>
          <cell r="F262">
            <v>7</v>
          </cell>
          <cell r="G262">
            <v>41380</v>
          </cell>
          <cell r="H262">
            <v>2017</v>
          </cell>
          <cell r="I262">
            <v>4</v>
          </cell>
          <cell r="J262">
            <v>17</v>
          </cell>
          <cell r="K262">
            <v>52</v>
          </cell>
          <cell r="L262">
            <v>26.6</v>
          </cell>
          <cell r="M262">
            <v>26.8</v>
          </cell>
          <cell r="N262">
            <v>18.600000000000001</v>
          </cell>
          <cell r="O262">
            <v>1600</v>
          </cell>
        </row>
        <row r="263">
          <cell r="B263">
            <v>52111573</v>
          </cell>
          <cell r="C263">
            <v>52111573</v>
          </cell>
          <cell r="D263">
            <v>2357</v>
          </cell>
          <cell r="E263" t="str">
            <v>2010-2011</v>
          </cell>
          <cell r="F263">
            <v>7</v>
          </cell>
          <cell r="G263">
            <v>41380</v>
          </cell>
          <cell r="H263">
            <v>2017</v>
          </cell>
          <cell r="I263">
            <v>4</v>
          </cell>
          <cell r="J263">
            <v>17</v>
          </cell>
          <cell r="K263">
            <v>54</v>
          </cell>
          <cell r="L263">
            <v>26.9</v>
          </cell>
          <cell r="M263">
            <v>29.4</v>
          </cell>
          <cell r="N263">
            <v>19.7</v>
          </cell>
          <cell r="O263">
            <v>1800</v>
          </cell>
        </row>
        <row r="264">
          <cell r="B264">
            <v>52553836</v>
          </cell>
          <cell r="C264">
            <v>52553836</v>
          </cell>
          <cell r="D264">
            <v>2358</v>
          </cell>
          <cell r="E264" t="str">
            <v>2010-2011</v>
          </cell>
          <cell r="F264">
            <v>7</v>
          </cell>
          <cell r="G264">
            <v>41380</v>
          </cell>
          <cell r="H264">
            <v>2017</v>
          </cell>
          <cell r="I264">
            <v>4</v>
          </cell>
          <cell r="J264">
            <v>17</v>
          </cell>
          <cell r="K264">
            <v>55</v>
          </cell>
          <cell r="L264">
            <v>31.4</v>
          </cell>
          <cell r="M264">
            <v>33.1</v>
          </cell>
          <cell r="N264">
            <v>22.5</v>
          </cell>
          <cell r="O264">
            <v>2900</v>
          </cell>
        </row>
        <row r="265">
          <cell r="B265">
            <v>52263616</v>
          </cell>
          <cell r="C265">
            <v>52263616</v>
          </cell>
          <cell r="D265">
            <v>2359</v>
          </cell>
          <cell r="E265" t="str">
            <v>2010-2011</v>
          </cell>
          <cell r="F265">
            <v>7</v>
          </cell>
          <cell r="G265">
            <v>41380</v>
          </cell>
          <cell r="H265">
            <v>2017</v>
          </cell>
          <cell r="I265">
            <v>4</v>
          </cell>
          <cell r="J265">
            <v>17</v>
          </cell>
          <cell r="K265">
            <v>56</v>
          </cell>
          <cell r="L265">
            <v>27.5</v>
          </cell>
          <cell r="M265">
            <v>29.3</v>
          </cell>
          <cell r="N265">
            <v>19.3</v>
          </cell>
          <cell r="O265">
            <v>2000</v>
          </cell>
        </row>
        <row r="266">
          <cell r="B266">
            <v>52009547</v>
          </cell>
          <cell r="C266">
            <v>52009547</v>
          </cell>
          <cell r="D266">
            <v>2360</v>
          </cell>
          <cell r="E266" t="str">
            <v>2010-2011</v>
          </cell>
          <cell r="F266">
            <v>7</v>
          </cell>
          <cell r="G266">
            <v>41380</v>
          </cell>
          <cell r="H266">
            <v>2017</v>
          </cell>
          <cell r="I266">
            <v>4</v>
          </cell>
          <cell r="J266">
            <v>17</v>
          </cell>
          <cell r="K266">
            <v>60</v>
          </cell>
          <cell r="L266">
            <v>27.5</v>
          </cell>
          <cell r="M266">
            <v>27.8</v>
          </cell>
          <cell r="N266">
            <v>19.899999999999999</v>
          </cell>
          <cell r="O266">
            <v>1900</v>
          </cell>
        </row>
        <row r="267">
          <cell r="B267">
            <v>52512027</v>
          </cell>
          <cell r="C267">
            <v>52512027</v>
          </cell>
          <cell r="D267">
            <v>2361</v>
          </cell>
          <cell r="E267" t="str">
            <v>2010-2011</v>
          </cell>
          <cell r="F267">
            <v>7</v>
          </cell>
          <cell r="G267">
            <v>41380</v>
          </cell>
          <cell r="H267">
            <v>2017</v>
          </cell>
          <cell r="I267">
            <v>4</v>
          </cell>
          <cell r="J267">
            <v>17</v>
          </cell>
          <cell r="K267">
            <v>62</v>
          </cell>
          <cell r="L267">
            <v>24</v>
          </cell>
          <cell r="M267">
            <v>24.6</v>
          </cell>
          <cell r="N267">
            <v>16.899999999999999</v>
          </cell>
          <cell r="O267">
            <v>1400</v>
          </cell>
        </row>
        <row r="268">
          <cell r="B268">
            <v>52378890</v>
          </cell>
          <cell r="C268">
            <v>52378890</v>
          </cell>
          <cell r="D268">
            <v>2362</v>
          </cell>
          <cell r="E268" t="str">
            <v>2010-2011</v>
          </cell>
          <cell r="F268">
            <v>7</v>
          </cell>
          <cell r="G268">
            <v>41380</v>
          </cell>
          <cell r="H268">
            <v>2017</v>
          </cell>
          <cell r="I268">
            <v>4</v>
          </cell>
          <cell r="J268">
            <v>17</v>
          </cell>
          <cell r="K268">
            <v>64</v>
          </cell>
          <cell r="L268">
            <v>28</v>
          </cell>
          <cell r="M268">
            <v>29.2</v>
          </cell>
          <cell r="N268">
            <v>20.100000000000001</v>
          </cell>
          <cell r="O268">
            <v>2200</v>
          </cell>
        </row>
        <row r="269">
          <cell r="B269">
            <v>51789317</v>
          </cell>
          <cell r="C269">
            <v>51789317</v>
          </cell>
          <cell r="D269">
            <v>2363</v>
          </cell>
          <cell r="E269" t="str">
            <v>2010-2011</v>
          </cell>
          <cell r="F269">
            <v>7</v>
          </cell>
          <cell r="G269">
            <v>41380</v>
          </cell>
          <cell r="H269">
            <v>2017</v>
          </cell>
          <cell r="I269">
            <v>4</v>
          </cell>
          <cell r="J269">
            <v>17</v>
          </cell>
          <cell r="K269">
            <v>65</v>
          </cell>
          <cell r="L269">
            <v>25.7</v>
          </cell>
          <cell r="M269">
            <v>26.5</v>
          </cell>
          <cell r="N269">
            <v>18.5</v>
          </cell>
          <cell r="O269">
            <v>1400</v>
          </cell>
        </row>
        <row r="270">
          <cell r="B270">
            <v>52606299</v>
          </cell>
          <cell r="C270">
            <v>52606299</v>
          </cell>
          <cell r="D270">
            <v>2364</v>
          </cell>
          <cell r="E270" t="str">
            <v>2010-2011</v>
          </cell>
          <cell r="F270">
            <v>7</v>
          </cell>
          <cell r="G270">
            <v>41380</v>
          </cell>
          <cell r="H270">
            <v>2017</v>
          </cell>
          <cell r="I270">
            <v>4</v>
          </cell>
          <cell r="J270">
            <v>17</v>
          </cell>
          <cell r="K270">
            <v>66</v>
          </cell>
          <cell r="L270">
            <v>25.7</v>
          </cell>
          <cell r="M270">
            <v>27</v>
          </cell>
          <cell r="N270">
            <v>17.899999999999999</v>
          </cell>
          <cell r="O270">
            <v>1550</v>
          </cell>
        </row>
        <row r="271">
          <cell r="B271">
            <v>52025329</v>
          </cell>
          <cell r="C271">
            <v>52025329</v>
          </cell>
          <cell r="D271">
            <v>2365</v>
          </cell>
          <cell r="E271" t="str">
            <v>2010-2011</v>
          </cell>
          <cell r="F271">
            <v>7</v>
          </cell>
          <cell r="G271">
            <v>41380</v>
          </cell>
          <cell r="H271">
            <v>2017</v>
          </cell>
          <cell r="I271">
            <v>4</v>
          </cell>
          <cell r="J271">
            <v>17</v>
          </cell>
          <cell r="K271">
            <v>68</v>
          </cell>
          <cell r="L271">
            <v>27.9</v>
          </cell>
          <cell r="M271">
            <v>30</v>
          </cell>
          <cell r="N271">
            <v>19.8</v>
          </cell>
          <cell r="O271">
            <v>2200</v>
          </cell>
        </row>
        <row r="272">
          <cell r="B272">
            <v>52355269</v>
          </cell>
          <cell r="C272">
            <v>52355269</v>
          </cell>
          <cell r="D272">
            <v>2366</v>
          </cell>
          <cell r="E272" t="str">
            <v>2010-2011</v>
          </cell>
          <cell r="F272">
            <v>7</v>
          </cell>
          <cell r="G272">
            <v>41380</v>
          </cell>
          <cell r="H272">
            <v>2017</v>
          </cell>
          <cell r="I272">
            <v>4</v>
          </cell>
          <cell r="J272">
            <v>17</v>
          </cell>
          <cell r="K272">
            <v>70</v>
          </cell>
          <cell r="L272">
            <v>26</v>
          </cell>
          <cell r="M272">
            <v>27.1</v>
          </cell>
          <cell r="N272">
            <v>18.600000000000001</v>
          </cell>
          <cell r="O272">
            <v>1600</v>
          </cell>
        </row>
        <row r="273">
          <cell r="B273">
            <v>52370039</v>
          </cell>
          <cell r="C273">
            <v>52370039</v>
          </cell>
          <cell r="D273">
            <v>2367</v>
          </cell>
          <cell r="E273" t="str">
            <v>2010-2011</v>
          </cell>
          <cell r="F273">
            <v>7</v>
          </cell>
          <cell r="G273">
            <v>41380</v>
          </cell>
          <cell r="H273">
            <v>2017</v>
          </cell>
          <cell r="I273">
            <v>4</v>
          </cell>
          <cell r="J273">
            <v>17</v>
          </cell>
          <cell r="K273">
            <v>77</v>
          </cell>
          <cell r="L273">
            <v>27.1</v>
          </cell>
          <cell r="M273">
            <v>28.4</v>
          </cell>
          <cell r="N273">
            <v>19.600000000000001</v>
          </cell>
          <cell r="O273">
            <v>2000</v>
          </cell>
        </row>
        <row r="274">
          <cell r="B274">
            <v>51617082</v>
          </cell>
          <cell r="C274">
            <v>51617082</v>
          </cell>
          <cell r="D274">
            <v>2368</v>
          </cell>
          <cell r="E274" t="str">
            <v>2010-2011</v>
          </cell>
          <cell r="F274">
            <v>7</v>
          </cell>
          <cell r="G274">
            <v>41380</v>
          </cell>
          <cell r="H274">
            <v>2017</v>
          </cell>
          <cell r="I274">
            <v>4</v>
          </cell>
          <cell r="J274">
            <v>17</v>
          </cell>
          <cell r="K274">
            <v>78</v>
          </cell>
          <cell r="L274">
            <v>24.4</v>
          </cell>
          <cell r="M274">
            <v>26.1</v>
          </cell>
          <cell r="N274">
            <v>17.399999999999999</v>
          </cell>
          <cell r="O274">
            <v>1400</v>
          </cell>
        </row>
        <row r="275">
          <cell r="B275">
            <v>51870100</v>
          </cell>
          <cell r="C275">
            <v>51870100</v>
          </cell>
          <cell r="D275">
            <v>2369</v>
          </cell>
          <cell r="E275" t="str">
            <v>2010-2011</v>
          </cell>
          <cell r="F275">
            <v>7</v>
          </cell>
          <cell r="G275">
            <v>41380</v>
          </cell>
          <cell r="H275">
            <v>2017</v>
          </cell>
          <cell r="I275">
            <v>4</v>
          </cell>
          <cell r="J275">
            <v>17</v>
          </cell>
          <cell r="K275">
            <v>84</v>
          </cell>
          <cell r="L275">
            <v>26.9</v>
          </cell>
          <cell r="M275">
            <v>26.7</v>
          </cell>
          <cell r="N275">
            <v>17.899999999999999</v>
          </cell>
          <cell r="O275">
            <v>1600</v>
          </cell>
        </row>
        <row r="276">
          <cell r="B276">
            <v>51610288</v>
          </cell>
          <cell r="C276">
            <v>51610288</v>
          </cell>
          <cell r="D276">
            <v>2370</v>
          </cell>
          <cell r="E276" t="str">
            <v>2010-2011</v>
          </cell>
          <cell r="F276">
            <v>7</v>
          </cell>
          <cell r="G276">
            <v>41380</v>
          </cell>
          <cell r="H276">
            <v>2017</v>
          </cell>
          <cell r="I276">
            <v>4</v>
          </cell>
          <cell r="J276">
            <v>17</v>
          </cell>
          <cell r="K276">
            <v>87</v>
          </cell>
          <cell r="L276">
            <v>24.1</v>
          </cell>
          <cell r="M276">
            <v>24.7</v>
          </cell>
          <cell r="N276">
            <v>16.3</v>
          </cell>
          <cell r="O276">
            <v>1200</v>
          </cell>
        </row>
        <row r="277">
          <cell r="B277">
            <v>52551619</v>
          </cell>
          <cell r="C277">
            <v>52551619</v>
          </cell>
          <cell r="D277">
            <v>2371</v>
          </cell>
          <cell r="E277" t="str">
            <v>2010-2011</v>
          </cell>
          <cell r="F277">
            <v>7</v>
          </cell>
          <cell r="G277">
            <v>41380</v>
          </cell>
          <cell r="H277">
            <v>2017</v>
          </cell>
          <cell r="I277">
            <v>4</v>
          </cell>
          <cell r="J277">
            <v>17</v>
          </cell>
          <cell r="K277">
            <v>89</v>
          </cell>
          <cell r="L277">
            <v>24.6</v>
          </cell>
          <cell r="M277">
            <v>25</v>
          </cell>
          <cell r="N277">
            <v>17.600000000000001</v>
          </cell>
          <cell r="O277">
            <v>1300</v>
          </cell>
        </row>
        <row r="278">
          <cell r="B278">
            <v>52770551</v>
          </cell>
          <cell r="C278">
            <v>52770551</v>
          </cell>
          <cell r="D278">
            <v>2372</v>
          </cell>
          <cell r="E278" t="str">
            <v>2010-2011</v>
          </cell>
          <cell r="F278">
            <v>7</v>
          </cell>
          <cell r="G278">
            <v>41380</v>
          </cell>
          <cell r="H278">
            <v>2017</v>
          </cell>
          <cell r="I278">
            <v>4</v>
          </cell>
          <cell r="J278">
            <v>17</v>
          </cell>
          <cell r="K278">
            <v>91</v>
          </cell>
          <cell r="L278">
            <v>26.5</v>
          </cell>
          <cell r="M278">
            <v>27.4</v>
          </cell>
          <cell r="N278">
            <v>18.3</v>
          </cell>
          <cell r="O278">
            <v>1800</v>
          </cell>
        </row>
        <row r="279">
          <cell r="B279">
            <v>52100108</v>
          </cell>
          <cell r="C279">
            <v>52100108</v>
          </cell>
          <cell r="D279">
            <v>2373</v>
          </cell>
          <cell r="E279" t="str">
            <v>2010-2011</v>
          </cell>
          <cell r="F279">
            <v>7</v>
          </cell>
          <cell r="G279">
            <v>41380</v>
          </cell>
          <cell r="H279">
            <v>2017</v>
          </cell>
          <cell r="I279">
            <v>4</v>
          </cell>
          <cell r="J279">
            <v>17</v>
          </cell>
          <cell r="K279">
            <v>96</v>
          </cell>
          <cell r="L279">
            <v>28.5</v>
          </cell>
          <cell r="M279">
            <v>30</v>
          </cell>
          <cell r="N279">
            <v>20.2</v>
          </cell>
          <cell r="O279">
            <v>2200</v>
          </cell>
        </row>
        <row r="280">
          <cell r="B280">
            <v>52091890</v>
          </cell>
          <cell r="C280">
            <v>52091890</v>
          </cell>
          <cell r="D280">
            <v>2308</v>
          </cell>
          <cell r="E280" t="str">
            <v>2009-2010</v>
          </cell>
          <cell r="F280">
            <v>8</v>
          </cell>
          <cell r="G280">
            <v>41380</v>
          </cell>
          <cell r="H280">
            <v>2017</v>
          </cell>
          <cell r="I280">
            <v>4</v>
          </cell>
          <cell r="J280">
            <v>17</v>
          </cell>
          <cell r="K280">
            <v>1</v>
          </cell>
          <cell r="L280">
            <v>26.8</v>
          </cell>
          <cell r="M280">
            <v>27.5</v>
          </cell>
          <cell r="N280">
            <v>18.100000000000001</v>
          </cell>
          <cell r="O280">
            <v>1800</v>
          </cell>
        </row>
        <row r="281">
          <cell r="B281">
            <v>52020690</v>
          </cell>
          <cell r="C281">
            <v>52020690</v>
          </cell>
          <cell r="D281">
            <v>2309</v>
          </cell>
          <cell r="E281" t="str">
            <v>2009-2010</v>
          </cell>
          <cell r="F281">
            <v>8</v>
          </cell>
          <cell r="G281">
            <v>41380</v>
          </cell>
          <cell r="H281">
            <v>2017</v>
          </cell>
          <cell r="I281">
            <v>4</v>
          </cell>
          <cell r="J281">
            <v>17</v>
          </cell>
          <cell r="K281">
            <v>8</v>
          </cell>
          <cell r="L281">
            <v>28.3</v>
          </cell>
          <cell r="M281">
            <v>29.6</v>
          </cell>
          <cell r="N281">
            <v>20</v>
          </cell>
          <cell r="O281">
            <v>2000</v>
          </cell>
        </row>
        <row r="282">
          <cell r="B282">
            <v>52058609</v>
          </cell>
          <cell r="C282">
            <v>52058609</v>
          </cell>
          <cell r="D282">
            <v>2310</v>
          </cell>
          <cell r="E282" t="str">
            <v>2009-2010</v>
          </cell>
          <cell r="F282">
            <v>8</v>
          </cell>
          <cell r="G282">
            <v>41380</v>
          </cell>
          <cell r="H282">
            <v>2017</v>
          </cell>
          <cell r="I282">
            <v>4</v>
          </cell>
          <cell r="J282">
            <v>17</v>
          </cell>
          <cell r="K282">
            <v>11</v>
          </cell>
          <cell r="L282">
            <v>24.3</v>
          </cell>
          <cell r="M282">
            <v>25.4</v>
          </cell>
          <cell r="N282">
            <v>16.8</v>
          </cell>
          <cell r="O282">
            <v>1200</v>
          </cell>
        </row>
        <row r="283">
          <cell r="B283">
            <v>51610024</v>
          </cell>
          <cell r="C283">
            <v>51610024</v>
          </cell>
          <cell r="D283">
            <v>2311</v>
          </cell>
          <cell r="E283" t="str">
            <v>2009-2010</v>
          </cell>
          <cell r="F283">
            <v>8</v>
          </cell>
          <cell r="G283">
            <v>41380</v>
          </cell>
          <cell r="H283">
            <v>2017</v>
          </cell>
          <cell r="I283">
            <v>4</v>
          </cell>
          <cell r="J283">
            <v>17</v>
          </cell>
          <cell r="K283">
            <v>12</v>
          </cell>
          <cell r="L283">
            <v>25.6</v>
          </cell>
          <cell r="M283">
            <v>26.4</v>
          </cell>
          <cell r="N283">
            <v>17.3</v>
          </cell>
          <cell r="O283">
            <v>1400</v>
          </cell>
        </row>
        <row r="284">
          <cell r="B284">
            <v>51564790</v>
          </cell>
          <cell r="C284">
            <v>51564790</v>
          </cell>
          <cell r="D284">
            <v>2312</v>
          </cell>
          <cell r="E284" t="str">
            <v>2009-2010</v>
          </cell>
          <cell r="F284">
            <v>8</v>
          </cell>
          <cell r="G284">
            <v>41380</v>
          </cell>
          <cell r="H284">
            <v>2017</v>
          </cell>
          <cell r="I284">
            <v>4</v>
          </cell>
          <cell r="J284">
            <v>17</v>
          </cell>
          <cell r="K284">
            <v>13</v>
          </cell>
          <cell r="L284">
            <v>25.2</v>
          </cell>
          <cell r="M284">
            <v>28.8</v>
          </cell>
          <cell r="N284">
            <v>19.3</v>
          </cell>
          <cell r="O284">
            <v>1700</v>
          </cell>
        </row>
        <row r="285">
          <cell r="B285">
            <v>51776826</v>
          </cell>
          <cell r="C285">
            <v>51776826</v>
          </cell>
          <cell r="D285">
            <v>2313</v>
          </cell>
          <cell r="E285" t="str">
            <v>2009-2010</v>
          </cell>
          <cell r="F285">
            <v>8</v>
          </cell>
          <cell r="G285">
            <v>41380</v>
          </cell>
          <cell r="H285">
            <v>2017</v>
          </cell>
          <cell r="I285">
            <v>4</v>
          </cell>
          <cell r="J285">
            <v>17</v>
          </cell>
          <cell r="K285">
            <v>14</v>
          </cell>
          <cell r="L285">
            <v>25.2</v>
          </cell>
          <cell r="M285">
            <v>26.4</v>
          </cell>
          <cell r="N285">
            <v>18</v>
          </cell>
          <cell r="O285">
            <v>1500</v>
          </cell>
        </row>
        <row r="286">
          <cell r="B286">
            <v>51799354</v>
          </cell>
          <cell r="C286">
            <v>51799354</v>
          </cell>
          <cell r="D286">
            <v>2314</v>
          </cell>
          <cell r="E286" t="str">
            <v>2009-2010</v>
          </cell>
          <cell r="F286">
            <v>8</v>
          </cell>
          <cell r="G286">
            <v>41380</v>
          </cell>
          <cell r="H286">
            <v>2017</v>
          </cell>
          <cell r="I286">
            <v>4</v>
          </cell>
          <cell r="J286">
            <v>17</v>
          </cell>
          <cell r="K286">
            <v>15</v>
          </cell>
          <cell r="L286">
            <v>28.1</v>
          </cell>
          <cell r="M286">
            <v>29.6</v>
          </cell>
          <cell r="N286">
            <v>19.8</v>
          </cell>
          <cell r="O286">
            <v>2100</v>
          </cell>
        </row>
        <row r="287">
          <cell r="B287">
            <v>51620351</v>
          </cell>
          <cell r="C287">
            <v>51620351</v>
          </cell>
          <cell r="D287">
            <v>2315</v>
          </cell>
          <cell r="E287" t="str">
            <v>2009-2010</v>
          </cell>
          <cell r="F287">
            <v>8</v>
          </cell>
          <cell r="G287">
            <v>41380</v>
          </cell>
          <cell r="H287">
            <v>2017</v>
          </cell>
          <cell r="I287">
            <v>4</v>
          </cell>
          <cell r="J287">
            <v>17</v>
          </cell>
          <cell r="K287">
            <v>20</v>
          </cell>
          <cell r="L287">
            <v>26.5</v>
          </cell>
          <cell r="M287">
            <v>28.2</v>
          </cell>
          <cell r="N287">
            <v>18.7</v>
          </cell>
          <cell r="O287">
            <v>1700</v>
          </cell>
        </row>
        <row r="288">
          <cell r="B288">
            <v>52606013</v>
          </cell>
          <cell r="C288">
            <v>52606013</v>
          </cell>
          <cell r="D288">
            <v>2316</v>
          </cell>
          <cell r="E288" t="str">
            <v>2009-2010</v>
          </cell>
          <cell r="F288">
            <v>8</v>
          </cell>
          <cell r="G288">
            <v>41380</v>
          </cell>
          <cell r="H288">
            <v>2017</v>
          </cell>
          <cell r="I288">
            <v>4</v>
          </cell>
          <cell r="J288">
            <v>17</v>
          </cell>
          <cell r="K288">
            <v>21</v>
          </cell>
          <cell r="L288">
            <v>27</v>
          </cell>
          <cell r="M288">
            <v>28</v>
          </cell>
          <cell r="N288">
            <v>19.5</v>
          </cell>
          <cell r="O288">
            <v>1200</v>
          </cell>
        </row>
        <row r="289">
          <cell r="B289">
            <v>52025275</v>
          </cell>
          <cell r="C289">
            <v>52025275</v>
          </cell>
          <cell r="D289">
            <v>2317</v>
          </cell>
          <cell r="E289" t="str">
            <v>2009-2010</v>
          </cell>
          <cell r="F289">
            <v>8</v>
          </cell>
          <cell r="G289">
            <v>41380</v>
          </cell>
          <cell r="H289">
            <v>2017</v>
          </cell>
          <cell r="I289">
            <v>4</v>
          </cell>
          <cell r="J289">
            <v>17</v>
          </cell>
          <cell r="K289">
            <v>22</v>
          </cell>
          <cell r="L289">
            <v>23.8</v>
          </cell>
          <cell r="M289">
            <v>24.6</v>
          </cell>
          <cell r="N289">
            <v>16.600000000000001</v>
          </cell>
          <cell r="O289">
            <v>1100</v>
          </cell>
        </row>
        <row r="290">
          <cell r="B290">
            <v>51842611</v>
          </cell>
          <cell r="C290">
            <v>51842611</v>
          </cell>
          <cell r="D290">
            <v>2318</v>
          </cell>
          <cell r="E290" t="str">
            <v>2009-2010</v>
          </cell>
          <cell r="F290">
            <v>8</v>
          </cell>
          <cell r="G290">
            <v>41380</v>
          </cell>
          <cell r="H290">
            <v>2017</v>
          </cell>
          <cell r="I290">
            <v>4</v>
          </cell>
          <cell r="J290">
            <v>17</v>
          </cell>
          <cell r="K290">
            <v>27</v>
          </cell>
          <cell r="L290">
            <v>26.6</v>
          </cell>
          <cell r="M290">
            <v>28.1</v>
          </cell>
          <cell r="N290">
            <v>19.2</v>
          </cell>
          <cell r="O290">
            <v>1600</v>
          </cell>
        </row>
        <row r="291">
          <cell r="B291">
            <v>52279084</v>
          </cell>
          <cell r="C291">
            <v>52279084</v>
          </cell>
          <cell r="D291">
            <v>2319</v>
          </cell>
          <cell r="E291" t="str">
            <v>2009-2010</v>
          </cell>
          <cell r="F291">
            <v>8</v>
          </cell>
          <cell r="G291">
            <v>41380</v>
          </cell>
          <cell r="H291">
            <v>2017</v>
          </cell>
          <cell r="I291">
            <v>4</v>
          </cell>
          <cell r="J291">
            <v>17</v>
          </cell>
          <cell r="K291">
            <v>29</v>
          </cell>
          <cell r="L291">
            <v>26</v>
          </cell>
          <cell r="M291">
            <v>27</v>
          </cell>
          <cell r="N291">
            <v>18.5</v>
          </cell>
          <cell r="O291">
            <v>1500</v>
          </cell>
        </row>
        <row r="292">
          <cell r="B292">
            <v>52352593</v>
          </cell>
          <cell r="C292">
            <v>52352593</v>
          </cell>
          <cell r="D292">
            <v>2320</v>
          </cell>
          <cell r="E292" t="str">
            <v>2009-2010</v>
          </cell>
          <cell r="F292">
            <v>8</v>
          </cell>
          <cell r="G292">
            <v>41380</v>
          </cell>
          <cell r="H292">
            <v>2017</v>
          </cell>
          <cell r="I292">
            <v>4</v>
          </cell>
          <cell r="J292">
            <v>17</v>
          </cell>
          <cell r="K292">
            <v>32</v>
          </cell>
          <cell r="L292">
            <v>24.9</v>
          </cell>
          <cell r="M292">
            <v>26.2</v>
          </cell>
          <cell r="N292">
            <v>17.399999999999999</v>
          </cell>
          <cell r="O292">
            <v>1500</v>
          </cell>
        </row>
        <row r="293">
          <cell r="B293">
            <v>51792335</v>
          </cell>
          <cell r="C293">
            <v>51792335</v>
          </cell>
          <cell r="D293">
            <v>2321</v>
          </cell>
          <cell r="E293" t="str">
            <v>2009-2010</v>
          </cell>
          <cell r="F293">
            <v>8</v>
          </cell>
          <cell r="G293">
            <v>41380</v>
          </cell>
          <cell r="H293">
            <v>2017</v>
          </cell>
          <cell r="I293">
            <v>4</v>
          </cell>
          <cell r="J293">
            <v>17</v>
          </cell>
          <cell r="K293">
            <v>34</v>
          </cell>
          <cell r="L293">
            <v>29</v>
          </cell>
          <cell r="M293">
            <v>31</v>
          </cell>
          <cell r="N293">
            <v>29.8</v>
          </cell>
          <cell r="O293">
            <v>2200</v>
          </cell>
        </row>
        <row r="294">
          <cell r="B294">
            <v>52307883</v>
          </cell>
          <cell r="C294">
            <v>52307883</v>
          </cell>
          <cell r="D294">
            <v>2322</v>
          </cell>
          <cell r="E294" t="str">
            <v>2009-2010</v>
          </cell>
          <cell r="F294">
            <v>8</v>
          </cell>
          <cell r="G294">
            <v>41380</v>
          </cell>
          <cell r="H294">
            <v>2017</v>
          </cell>
          <cell r="I294">
            <v>4</v>
          </cell>
          <cell r="J294">
            <v>17</v>
          </cell>
          <cell r="K294">
            <v>37</v>
          </cell>
          <cell r="L294">
            <v>25</v>
          </cell>
          <cell r="M294">
            <v>27</v>
          </cell>
          <cell r="N294">
            <v>17.399999999999999</v>
          </cell>
          <cell r="O294">
            <v>1500</v>
          </cell>
        </row>
        <row r="295">
          <cell r="B295">
            <v>51615530</v>
          </cell>
          <cell r="C295">
            <v>51615530</v>
          </cell>
          <cell r="D295">
            <v>2323</v>
          </cell>
          <cell r="E295" t="str">
            <v>2009-2010</v>
          </cell>
          <cell r="F295">
            <v>8</v>
          </cell>
          <cell r="G295">
            <v>41380</v>
          </cell>
          <cell r="H295">
            <v>2017</v>
          </cell>
          <cell r="I295">
            <v>4</v>
          </cell>
          <cell r="J295">
            <v>17</v>
          </cell>
          <cell r="K295">
            <v>38</v>
          </cell>
          <cell r="L295">
            <v>24.6</v>
          </cell>
          <cell r="M295">
            <v>25.9</v>
          </cell>
          <cell r="N295">
            <v>17.2</v>
          </cell>
          <cell r="O295">
            <v>1400</v>
          </cell>
        </row>
        <row r="296">
          <cell r="B296">
            <v>52098017</v>
          </cell>
          <cell r="C296">
            <v>52098017</v>
          </cell>
          <cell r="D296">
            <v>2324</v>
          </cell>
          <cell r="E296" t="str">
            <v>2009-2010</v>
          </cell>
          <cell r="F296">
            <v>8</v>
          </cell>
          <cell r="G296">
            <v>41380</v>
          </cell>
          <cell r="H296">
            <v>2017</v>
          </cell>
          <cell r="I296">
            <v>4</v>
          </cell>
          <cell r="J296">
            <v>17</v>
          </cell>
          <cell r="K296">
            <v>40</v>
          </cell>
          <cell r="L296">
            <v>27.2</v>
          </cell>
          <cell r="M296">
            <v>28.8</v>
          </cell>
          <cell r="N296">
            <v>19.399999999999999</v>
          </cell>
          <cell r="O296">
            <v>1800</v>
          </cell>
        </row>
        <row r="297">
          <cell r="B297">
            <v>52318013</v>
          </cell>
          <cell r="C297">
            <v>52318013</v>
          </cell>
          <cell r="D297">
            <v>2325</v>
          </cell>
          <cell r="E297" t="str">
            <v>2009-2010</v>
          </cell>
          <cell r="F297">
            <v>8</v>
          </cell>
          <cell r="G297">
            <v>41380</v>
          </cell>
          <cell r="H297">
            <v>2017</v>
          </cell>
          <cell r="I297">
            <v>4</v>
          </cell>
          <cell r="J297">
            <v>17</v>
          </cell>
          <cell r="K297">
            <v>42</v>
          </cell>
          <cell r="L297">
            <v>26.3</v>
          </cell>
          <cell r="M297">
            <v>27.2</v>
          </cell>
          <cell r="N297">
            <v>17.899999999999999</v>
          </cell>
          <cell r="O297">
            <v>1500</v>
          </cell>
        </row>
        <row r="298">
          <cell r="B298">
            <v>52373060</v>
          </cell>
          <cell r="C298">
            <v>52373060</v>
          </cell>
          <cell r="D298">
            <v>2326</v>
          </cell>
          <cell r="E298" t="str">
            <v>2009-2010</v>
          </cell>
          <cell r="F298">
            <v>8</v>
          </cell>
          <cell r="G298">
            <v>41380</v>
          </cell>
          <cell r="H298">
            <v>2017</v>
          </cell>
          <cell r="I298">
            <v>4</v>
          </cell>
          <cell r="J298">
            <v>17</v>
          </cell>
          <cell r="K298">
            <v>43</v>
          </cell>
          <cell r="L298">
            <v>25</v>
          </cell>
          <cell r="M298">
            <v>26.4</v>
          </cell>
          <cell r="N298">
            <v>17.3</v>
          </cell>
          <cell r="O298">
            <v>1200</v>
          </cell>
        </row>
        <row r="299">
          <cell r="B299">
            <v>52552606</v>
          </cell>
          <cell r="C299">
            <v>52552606</v>
          </cell>
          <cell r="D299">
            <v>2327</v>
          </cell>
          <cell r="E299" t="str">
            <v>2009-2010</v>
          </cell>
          <cell r="F299">
            <v>8</v>
          </cell>
          <cell r="G299">
            <v>41380</v>
          </cell>
          <cell r="H299">
            <v>2017</v>
          </cell>
          <cell r="I299">
            <v>4</v>
          </cell>
          <cell r="J299">
            <v>17</v>
          </cell>
          <cell r="K299">
            <v>45</v>
          </cell>
          <cell r="L299">
            <v>25.2</v>
          </cell>
          <cell r="M299">
            <v>26</v>
          </cell>
          <cell r="N299">
            <v>17.5</v>
          </cell>
          <cell r="O299">
            <v>1600</v>
          </cell>
        </row>
        <row r="300">
          <cell r="B300">
            <v>51546124</v>
          </cell>
          <cell r="C300">
            <v>51546124</v>
          </cell>
          <cell r="D300">
            <v>2328</v>
          </cell>
          <cell r="E300" t="str">
            <v>2009-2010</v>
          </cell>
          <cell r="F300">
            <v>8</v>
          </cell>
          <cell r="G300">
            <v>41380</v>
          </cell>
          <cell r="H300">
            <v>2017</v>
          </cell>
          <cell r="I300">
            <v>4</v>
          </cell>
          <cell r="J300">
            <v>17</v>
          </cell>
          <cell r="K300">
            <v>50</v>
          </cell>
          <cell r="L300">
            <v>23.5</v>
          </cell>
          <cell r="M300">
            <v>24.6</v>
          </cell>
          <cell r="N300">
            <v>17.899999999999999</v>
          </cell>
          <cell r="O300">
            <v>1100</v>
          </cell>
        </row>
        <row r="301">
          <cell r="B301">
            <v>52809310</v>
          </cell>
          <cell r="C301">
            <v>52809310</v>
          </cell>
          <cell r="D301">
            <v>2329</v>
          </cell>
          <cell r="E301" t="str">
            <v>2009-2010</v>
          </cell>
          <cell r="F301">
            <v>8</v>
          </cell>
          <cell r="G301">
            <v>41380</v>
          </cell>
          <cell r="H301">
            <v>2017</v>
          </cell>
          <cell r="I301">
            <v>4</v>
          </cell>
          <cell r="J301">
            <v>17</v>
          </cell>
          <cell r="K301">
            <v>52</v>
          </cell>
          <cell r="L301">
            <v>25</v>
          </cell>
          <cell r="M301">
            <v>25.9</v>
          </cell>
          <cell r="N301">
            <v>17.399999999999999</v>
          </cell>
          <cell r="O301">
            <v>1300</v>
          </cell>
        </row>
        <row r="302">
          <cell r="B302">
            <v>52052120</v>
          </cell>
          <cell r="C302">
            <v>52052120</v>
          </cell>
          <cell r="D302">
            <v>2330</v>
          </cell>
          <cell r="E302" t="str">
            <v>2009-2010</v>
          </cell>
          <cell r="F302">
            <v>8</v>
          </cell>
          <cell r="G302">
            <v>41380</v>
          </cell>
          <cell r="H302">
            <v>2017</v>
          </cell>
          <cell r="I302">
            <v>4</v>
          </cell>
          <cell r="J302">
            <v>17</v>
          </cell>
          <cell r="K302">
            <v>53</v>
          </cell>
          <cell r="L302">
            <v>27.7</v>
          </cell>
          <cell r="M302">
            <v>29.8</v>
          </cell>
          <cell r="N302">
            <v>20.3</v>
          </cell>
          <cell r="O302">
            <v>1100</v>
          </cell>
        </row>
        <row r="303">
          <cell r="B303">
            <v>52333270</v>
          </cell>
          <cell r="C303">
            <v>52333270</v>
          </cell>
          <cell r="D303">
            <v>2331</v>
          </cell>
          <cell r="E303" t="str">
            <v>2009-2010</v>
          </cell>
          <cell r="F303">
            <v>8</v>
          </cell>
          <cell r="G303">
            <v>41380</v>
          </cell>
          <cell r="H303">
            <v>2017</v>
          </cell>
          <cell r="I303">
            <v>4</v>
          </cell>
          <cell r="J303">
            <v>17</v>
          </cell>
          <cell r="K303">
            <v>67</v>
          </cell>
          <cell r="L303">
            <v>29.7</v>
          </cell>
          <cell r="M303">
            <v>30.6</v>
          </cell>
          <cell r="N303">
            <v>29.6</v>
          </cell>
          <cell r="O303">
            <v>2200</v>
          </cell>
        </row>
        <row r="304">
          <cell r="B304">
            <v>51064083</v>
          </cell>
          <cell r="C304">
            <v>51064083</v>
          </cell>
          <cell r="D304">
            <v>2332</v>
          </cell>
          <cell r="E304" t="str">
            <v>2009-2010</v>
          </cell>
          <cell r="F304">
            <v>8</v>
          </cell>
          <cell r="G304">
            <v>41380</v>
          </cell>
          <cell r="H304">
            <v>2017</v>
          </cell>
          <cell r="I304">
            <v>4</v>
          </cell>
          <cell r="J304">
            <v>17</v>
          </cell>
          <cell r="K304">
            <v>69</v>
          </cell>
          <cell r="L304">
            <v>24</v>
          </cell>
          <cell r="M304">
            <v>24.8</v>
          </cell>
          <cell r="N304">
            <v>17.2</v>
          </cell>
          <cell r="O304">
            <v>1200</v>
          </cell>
        </row>
        <row r="305">
          <cell r="B305">
            <v>51574022</v>
          </cell>
          <cell r="C305">
            <v>51574022</v>
          </cell>
          <cell r="D305">
            <v>2333</v>
          </cell>
          <cell r="E305" t="str">
            <v>2009-2010</v>
          </cell>
          <cell r="F305">
            <v>8</v>
          </cell>
          <cell r="G305">
            <v>41380</v>
          </cell>
          <cell r="H305">
            <v>2017</v>
          </cell>
          <cell r="I305">
            <v>4</v>
          </cell>
          <cell r="J305">
            <v>17</v>
          </cell>
          <cell r="K305">
            <v>74</v>
          </cell>
          <cell r="L305">
            <v>24</v>
          </cell>
          <cell r="M305">
            <v>24.7</v>
          </cell>
          <cell r="N305">
            <v>17.3</v>
          </cell>
          <cell r="O305">
            <v>1200</v>
          </cell>
        </row>
        <row r="306">
          <cell r="B306">
            <v>51571059</v>
          </cell>
          <cell r="C306">
            <v>51571059</v>
          </cell>
          <cell r="D306">
            <v>2334</v>
          </cell>
          <cell r="E306" t="str">
            <v>2009-2010</v>
          </cell>
          <cell r="F306">
            <v>8</v>
          </cell>
          <cell r="G306">
            <v>41380</v>
          </cell>
          <cell r="H306">
            <v>2017</v>
          </cell>
          <cell r="I306">
            <v>4</v>
          </cell>
          <cell r="J306">
            <v>17</v>
          </cell>
          <cell r="K306">
            <v>89</v>
          </cell>
          <cell r="L306">
            <v>22.3</v>
          </cell>
          <cell r="M306">
            <v>22.8</v>
          </cell>
          <cell r="N306">
            <v>15.9</v>
          </cell>
          <cell r="O306">
            <v>1000</v>
          </cell>
        </row>
        <row r="307">
          <cell r="B307">
            <v>51869633</v>
          </cell>
          <cell r="C307">
            <v>51869633</v>
          </cell>
          <cell r="D307">
            <v>2335</v>
          </cell>
          <cell r="E307" t="str">
            <v>2009-2010</v>
          </cell>
          <cell r="F307">
            <v>8</v>
          </cell>
          <cell r="G307">
            <v>41380</v>
          </cell>
          <cell r="H307">
            <v>2017</v>
          </cell>
          <cell r="I307">
            <v>4</v>
          </cell>
          <cell r="J307">
            <v>17</v>
          </cell>
          <cell r="K307">
            <v>100</v>
          </cell>
          <cell r="L307">
            <v>27.5</v>
          </cell>
          <cell r="M307">
            <v>28.8</v>
          </cell>
          <cell r="N307">
            <v>19.8</v>
          </cell>
          <cell r="O307">
            <v>2000</v>
          </cell>
        </row>
        <row r="308">
          <cell r="B308">
            <v>51796094</v>
          </cell>
          <cell r="C308">
            <v>51796094</v>
          </cell>
          <cell r="D308">
            <v>2336</v>
          </cell>
          <cell r="E308" t="str">
            <v>2009-2010</v>
          </cell>
          <cell r="F308">
            <v>8</v>
          </cell>
          <cell r="G308">
            <v>41380</v>
          </cell>
          <cell r="H308">
            <v>2017</v>
          </cell>
          <cell r="I308">
            <v>4</v>
          </cell>
          <cell r="J308">
            <v>17</v>
          </cell>
          <cell r="K308" t="str">
            <v>*</v>
          </cell>
          <cell r="L308">
            <v>30</v>
          </cell>
          <cell r="M308">
            <v>32</v>
          </cell>
          <cell r="N308">
            <v>21.3</v>
          </cell>
          <cell r="O308">
            <v>2500</v>
          </cell>
        </row>
        <row r="309">
          <cell r="B309">
            <v>52513620</v>
          </cell>
          <cell r="C309">
            <v>52513620</v>
          </cell>
          <cell r="D309">
            <v>2460</v>
          </cell>
          <cell r="E309" t="str">
            <v>2012-2013</v>
          </cell>
          <cell r="F309">
            <v>5</v>
          </cell>
          <cell r="G309">
            <v>41380</v>
          </cell>
          <cell r="H309">
            <v>2017</v>
          </cell>
          <cell r="I309">
            <v>4</v>
          </cell>
          <cell r="J309">
            <v>17</v>
          </cell>
          <cell r="K309">
            <v>1</v>
          </cell>
          <cell r="L309">
            <v>25.3</v>
          </cell>
          <cell r="M309">
            <v>26.4</v>
          </cell>
          <cell r="N309">
            <v>18.2</v>
          </cell>
          <cell r="O309">
            <v>1200</v>
          </cell>
        </row>
        <row r="310">
          <cell r="B310">
            <v>52516621</v>
          </cell>
          <cell r="C310">
            <v>52516621</v>
          </cell>
          <cell r="D310">
            <v>2461</v>
          </cell>
          <cell r="E310" t="str">
            <v>2012-2013</v>
          </cell>
          <cell r="F310">
            <v>5</v>
          </cell>
          <cell r="G310">
            <v>41380</v>
          </cell>
          <cell r="H310">
            <v>2017</v>
          </cell>
          <cell r="I310">
            <v>4</v>
          </cell>
          <cell r="J310">
            <v>17</v>
          </cell>
          <cell r="K310">
            <v>2</v>
          </cell>
          <cell r="L310">
            <v>25.2</v>
          </cell>
          <cell r="M310">
            <v>27.4</v>
          </cell>
          <cell r="N310">
            <v>17.899999999999999</v>
          </cell>
          <cell r="O310">
            <v>1400</v>
          </cell>
        </row>
        <row r="311">
          <cell r="B311">
            <v>52308879</v>
          </cell>
          <cell r="C311">
            <v>52308879</v>
          </cell>
          <cell r="D311">
            <v>2462</v>
          </cell>
          <cell r="E311" t="str">
            <v>2012-2013</v>
          </cell>
          <cell r="F311">
            <v>5</v>
          </cell>
          <cell r="G311">
            <v>41380</v>
          </cell>
          <cell r="H311">
            <v>2017</v>
          </cell>
          <cell r="I311">
            <v>4</v>
          </cell>
          <cell r="J311">
            <v>17</v>
          </cell>
          <cell r="K311">
            <v>3</v>
          </cell>
          <cell r="L311">
            <v>25.2</v>
          </cell>
          <cell r="M311">
            <v>26</v>
          </cell>
          <cell r="N311">
            <v>18.899999999999999</v>
          </cell>
          <cell r="O311">
            <v>1200</v>
          </cell>
        </row>
        <row r="312">
          <cell r="B312">
            <v>51540350</v>
          </cell>
          <cell r="C312">
            <v>51540350</v>
          </cell>
          <cell r="D312">
            <v>2463</v>
          </cell>
          <cell r="E312" t="str">
            <v>2012-2013</v>
          </cell>
          <cell r="F312">
            <v>5</v>
          </cell>
          <cell r="G312">
            <v>41380</v>
          </cell>
          <cell r="H312">
            <v>2017</v>
          </cell>
          <cell r="I312">
            <v>4</v>
          </cell>
          <cell r="J312">
            <v>17</v>
          </cell>
          <cell r="K312">
            <v>5</v>
          </cell>
          <cell r="L312">
            <v>25.4</v>
          </cell>
          <cell r="M312">
            <v>26.3</v>
          </cell>
          <cell r="N312">
            <v>17.8</v>
          </cell>
          <cell r="O312">
            <v>1400</v>
          </cell>
        </row>
        <row r="313">
          <cell r="B313">
            <v>51593301</v>
          </cell>
          <cell r="C313">
            <v>51593301</v>
          </cell>
          <cell r="D313">
            <v>2464</v>
          </cell>
          <cell r="E313" t="str">
            <v>2012-2013</v>
          </cell>
          <cell r="F313">
            <v>5</v>
          </cell>
          <cell r="G313">
            <v>41380</v>
          </cell>
          <cell r="H313">
            <v>2017</v>
          </cell>
          <cell r="I313">
            <v>4</v>
          </cell>
          <cell r="J313">
            <v>17</v>
          </cell>
          <cell r="K313">
            <v>7</v>
          </cell>
          <cell r="L313">
            <v>24.1</v>
          </cell>
          <cell r="M313">
            <v>25.7</v>
          </cell>
          <cell r="N313">
            <v>16</v>
          </cell>
          <cell r="O313">
            <v>1190</v>
          </cell>
        </row>
        <row r="314">
          <cell r="B314">
            <v>52601596</v>
          </cell>
          <cell r="C314">
            <v>52601596</v>
          </cell>
          <cell r="D314">
            <v>2465</v>
          </cell>
          <cell r="E314" t="str">
            <v>2012-2013</v>
          </cell>
          <cell r="F314">
            <v>5</v>
          </cell>
          <cell r="G314">
            <v>41380</v>
          </cell>
          <cell r="H314">
            <v>2017</v>
          </cell>
          <cell r="I314">
            <v>4</v>
          </cell>
          <cell r="J314">
            <v>17</v>
          </cell>
          <cell r="K314">
            <v>8</v>
          </cell>
          <cell r="L314">
            <v>25</v>
          </cell>
          <cell r="M314">
            <v>27.5</v>
          </cell>
          <cell r="N314">
            <v>18.399999999999999</v>
          </cell>
          <cell r="O314">
            <v>1300</v>
          </cell>
        </row>
        <row r="315">
          <cell r="B315">
            <v>52281859</v>
          </cell>
          <cell r="C315">
            <v>52281859</v>
          </cell>
          <cell r="D315">
            <v>2466</v>
          </cell>
          <cell r="E315" t="str">
            <v>2012-2013</v>
          </cell>
          <cell r="F315">
            <v>5</v>
          </cell>
          <cell r="G315">
            <v>41380</v>
          </cell>
          <cell r="H315">
            <v>2017</v>
          </cell>
          <cell r="I315">
            <v>4</v>
          </cell>
          <cell r="J315">
            <v>17</v>
          </cell>
          <cell r="K315">
            <v>12</v>
          </cell>
          <cell r="L315">
            <v>26.9</v>
          </cell>
          <cell r="M315">
            <v>28.1</v>
          </cell>
          <cell r="N315">
            <v>19.5</v>
          </cell>
          <cell r="O315">
            <v>1800</v>
          </cell>
        </row>
        <row r="316">
          <cell r="B316">
            <v>51004799</v>
          </cell>
          <cell r="C316">
            <v>51004799</v>
          </cell>
          <cell r="D316">
            <v>2467</v>
          </cell>
          <cell r="E316" t="str">
            <v>2012-2013</v>
          </cell>
          <cell r="F316">
            <v>5</v>
          </cell>
          <cell r="G316">
            <v>41380</v>
          </cell>
          <cell r="H316">
            <v>2017</v>
          </cell>
          <cell r="I316">
            <v>4</v>
          </cell>
          <cell r="J316">
            <v>17</v>
          </cell>
          <cell r="K316">
            <v>13</v>
          </cell>
          <cell r="L316">
            <v>27.3</v>
          </cell>
          <cell r="M316">
            <v>28.8</v>
          </cell>
          <cell r="N316">
            <v>19.5</v>
          </cell>
          <cell r="O316">
            <v>1999</v>
          </cell>
        </row>
        <row r="317">
          <cell r="B317">
            <v>52330308</v>
          </cell>
          <cell r="C317">
            <v>52330308</v>
          </cell>
          <cell r="D317">
            <v>2668</v>
          </cell>
          <cell r="E317" t="str">
            <v>2012-2013</v>
          </cell>
          <cell r="F317">
            <v>5</v>
          </cell>
          <cell r="G317">
            <v>41380</v>
          </cell>
          <cell r="H317">
            <v>2017</v>
          </cell>
          <cell r="I317">
            <v>4</v>
          </cell>
          <cell r="J317">
            <v>17</v>
          </cell>
          <cell r="K317">
            <v>15</v>
          </cell>
          <cell r="L317">
            <v>25.3</v>
          </cell>
          <cell r="M317">
            <v>26.8</v>
          </cell>
          <cell r="N317">
            <v>17.399999999999999</v>
          </cell>
          <cell r="O317">
            <v>1500</v>
          </cell>
        </row>
        <row r="318">
          <cell r="B318">
            <v>51563827</v>
          </cell>
          <cell r="C318">
            <v>51563827</v>
          </cell>
          <cell r="D318">
            <v>2669</v>
          </cell>
          <cell r="E318" t="str">
            <v>2012-2013</v>
          </cell>
          <cell r="F318">
            <v>5</v>
          </cell>
          <cell r="G318">
            <v>41380</v>
          </cell>
          <cell r="H318">
            <v>2017</v>
          </cell>
          <cell r="I318">
            <v>4</v>
          </cell>
          <cell r="J318">
            <v>17</v>
          </cell>
          <cell r="K318">
            <v>16</v>
          </cell>
          <cell r="L318">
            <v>25.3</v>
          </cell>
          <cell r="M318">
            <v>26.5</v>
          </cell>
          <cell r="N318">
            <v>17.8</v>
          </cell>
          <cell r="O318">
            <v>1400</v>
          </cell>
        </row>
        <row r="319">
          <cell r="B319">
            <v>52068569</v>
          </cell>
          <cell r="C319">
            <v>52068569</v>
          </cell>
          <cell r="D319">
            <v>2470</v>
          </cell>
          <cell r="E319" t="str">
            <v>2012-2013</v>
          </cell>
          <cell r="F319">
            <v>5</v>
          </cell>
          <cell r="G319">
            <v>41380</v>
          </cell>
          <cell r="H319">
            <v>2017</v>
          </cell>
          <cell r="I319">
            <v>4</v>
          </cell>
          <cell r="J319">
            <v>17</v>
          </cell>
          <cell r="K319">
            <v>17</v>
          </cell>
          <cell r="L319">
            <v>25.3</v>
          </cell>
          <cell r="M319">
            <v>26.9</v>
          </cell>
          <cell r="N319">
            <v>18.3</v>
          </cell>
          <cell r="O319">
            <v>1300</v>
          </cell>
        </row>
        <row r="320">
          <cell r="B320">
            <v>52292613</v>
          </cell>
          <cell r="C320">
            <v>52292613</v>
          </cell>
          <cell r="D320">
            <v>2471</v>
          </cell>
          <cell r="E320" t="str">
            <v>2012-2013</v>
          </cell>
          <cell r="F320">
            <v>5</v>
          </cell>
          <cell r="G320">
            <v>41380</v>
          </cell>
          <cell r="H320">
            <v>2017</v>
          </cell>
          <cell r="I320">
            <v>4</v>
          </cell>
          <cell r="J320">
            <v>17</v>
          </cell>
          <cell r="K320">
            <v>19</v>
          </cell>
          <cell r="L320">
            <v>26.1</v>
          </cell>
          <cell r="M320">
            <v>27</v>
          </cell>
          <cell r="N320">
            <v>18.899999999999999</v>
          </cell>
          <cell r="O320">
            <v>1600</v>
          </cell>
        </row>
        <row r="321">
          <cell r="B321">
            <v>51774587</v>
          </cell>
          <cell r="C321">
            <v>51774587</v>
          </cell>
          <cell r="D321">
            <v>2472</v>
          </cell>
          <cell r="E321" t="str">
            <v>2012-2013</v>
          </cell>
          <cell r="F321">
            <v>5</v>
          </cell>
          <cell r="G321">
            <v>41380</v>
          </cell>
          <cell r="H321">
            <v>2017</v>
          </cell>
          <cell r="I321">
            <v>4</v>
          </cell>
          <cell r="J321">
            <v>17</v>
          </cell>
          <cell r="K321">
            <v>24</v>
          </cell>
          <cell r="L321">
            <v>26.2</v>
          </cell>
          <cell r="M321">
            <v>27.8</v>
          </cell>
          <cell r="N321">
            <v>18.8</v>
          </cell>
          <cell r="O321">
            <v>1500</v>
          </cell>
        </row>
        <row r="322">
          <cell r="B322">
            <v>52271330</v>
          </cell>
          <cell r="C322">
            <v>52271330</v>
          </cell>
          <cell r="D322">
            <v>2473</v>
          </cell>
          <cell r="E322" t="str">
            <v>2012-2013</v>
          </cell>
          <cell r="F322">
            <v>5</v>
          </cell>
          <cell r="G322">
            <v>41380</v>
          </cell>
          <cell r="H322">
            <v>2017</v>
          </cell>
          <cell r="I322">
            <v>4</v>
          </cell>
          <cell r="J322">
            <v>17</v>
          </cell>
          <cell r="K322">
            <v>26</v>
          </cell>
          <cell r="L322">
            <v>24.8</v>
          </cell>
          <cell r="M322">
            <v>26.2</v>
          </cell>
          <cell r="N322">
            <v>17.600000000000001</v>
          </cell>
          <cell r="O322">
            <v>1250</v>
          </cell>
        </row>
        <row r="323">
          <cell r="B323">
            <v>51800601</v>
          </cell>
          <cell r="C323">
            <v>51800601</v>
          </cell>
          <cell r="D323">
            <v>2474</v>
          </cell>
          <cell r="E323" t="str">
            <v>2012-2013</v>
          </cell>
          <cell r="F323">
            <v>5</v>
          </cell>
          <cell r="G323">
            <v>41380</v>
          </cell>
          <cell r="H323">
            <v>2017</v>
          </cell>
          <cell r="I323">
            <v>4</v>
          </cell>
          <cell r="J323">
            <v>17</v>
          </cell>
          <cell r="K323">
            <v>27</v>
          </cell>
          <cell r="L323">
            <v>26.1</v>
          </cell>
          <cell r="M323">
            <v>26.8</v>
          </cell>
          <cell r="N323">
            <v>18.7</v>
          </cell>
          <cell r="O323">
            <v>1370</v>
          </cell>
        </row>
        <row r="324">
          <cell r="B324">
            <v>51572633</v>
          </cell>
          <cell r="C324">
            <v>51572633</v>
          </cell>
          <cell r="D324">
            <v>2475</v>
          </cell>
          <cell r="E324" t="str">
            <v>2012-2013</v>
          </cell>
          <cell r="F324">
            <v>5</v>
          </cell>
          <cell r="G324">
            <v>41380</v>
          </cell>
          <cell r="H324">
            <v>2017</v>
          </cell>
          <cell r="I324">
            <v>4</v>
          </cell>
          <cell r="J324">
            <v>17</v>
          </cell>
          <cell r="K324">
            <v>30</v>
          </cell>
          <cell r="L324">
            <v>24.9</v>
          </cell>
          <cell r="M324">
            <v>26</v>
          </cell>
          <cell r="N324">
            <v>17.600000000000001</v>
          </cell>
          <cell r="O324">
            <v>1200</v>
          </cell>
        </row>
        <row r="325">
          <cell r="B325">
            <v>52586853</v>
          </cell>
          <cell r="C325">
            <v>52586853</v>
          </cell>
          <cell r="D325">
            <v>2476</v>
          </cell>
          <cell r="E325" t="str">
            <v>2012-2013</v>
          </cell>
          <cell r="F325">
            <v>5</v>
          </cell>
          <cell r="G325">
            <v>41380</v>
          </cell>
          <cell r="H325">
            <v>2017</v>
          </cell>
          <cell r="I325">
            <v>4</v>
          </cell>
          <cell r="J325">
            <v>17</v>
          </cell>
          <cell r="K325">
            <v>32</v>
          </cell>
          <cell r="L325">
            <v>26.7</v>
          </cell>
          <cell r="M325">
            <v>28.2</v>
          </cell>
          <cell r="N325">
            <v>19.3</v>
          </cell>
          <cell r="O325">
            <v>1600</v>
          </cell>
        </row>
        <row r="326">
          <cell r="B326">
            <v>52526290</v>
          </cell>
          <cell r="C326">
            <v>52526290</v>
          </cell>
          <cell r="D326">
            <v>2477</v>
          </cell>
          <cell r="E326" t="str">
            <v>2012-2013</v>
          </cell>
          <cell r="F326">
            <v>5</v>
          </cell>
          <cell r="G326">
            <v>41380</v>
          </cell>
          <cell r="H326">
            <v>2017</v>
          </cell>
          <cell r="I326">
            <v>4</v>
          </cell>
          <cell r="J326">
            <v>17</v>
          </cell>
          <cell r="K326">
            <v>33</v>
          </cell>
          <cell r="L326">
            <v>24.3</v>
          </cell>
          <cell r="M326">
            <v>26.1</v>
          </cell>
          <cell r="N326">
            <v>17</v>
          </cell>
          <cell r="O326">
            <v>1220</v>
          </cell>
        </row>
        <row r="327">
          <cell r="B327">
            <v>52106120</v>
          </cell>
          <cell r="C327">
            <v>52106120</v>
          </cell>
          <cell r="D327">
            <v>2478</v>
          </cell>
          <cell r="E327" t="str">
            <v>2012-2013</v>
          </cell>
          <cell r="F327">
            <v>5</v>
          </cell>
          <cell r="G327">
            <v>41380</v>
          </cell>
          <cell r="H327">
            <v>2017</v>
          </cell>
          <cell r="I327">
            <v>4</v>
          </cell>
          <cell r="J327">
            <v>17</v>
          </cell>
          <cell r="K327">
            <v>37</v>
          </cell>
          <cell r="L327">
            <v>24.6</v>
          </cell>
          <cell r="M327">
            <v>25.8</v>
          </cell>
          <cell r="N327">
            <v>17.3</v>
          </cell>
          <cell r="O327">
            <v>1200</v>
          </cell>
        </row>
        <row r="328">
          <cell r="B328">
            <v>52579345</v>
          </cell>
          <cell r="C328">
            <v>52579345</v>
          </cell>
          <cell r="D328">
            <v>2479</v>
          </cell>
          <cell r="E328" t="str">
            <v>2012-2013</v>
          </cell>
          <cell r="F328">
            <v>5</v>
          </cell>
          <cell r="G328">
            <v>41380</v>
          </cell>
          <cell r="H328">
            <v>2017</v>
          </cell>
          <cell r="I328">
            <v>4</v>
          </cell>
          <cell r="J328">
            <v>17</v>
          </cell>
          <cell r="K328">
            <v>38</v>
          </cell>
          <cell r="L328">
            <v>25.3</v>
          </cell>
          <cell r="M328">
            <v>26.9</v>
          </cell>
          <cell r="N328">
            <v>18.100000000000001</v>
          </cell>
          <cell r="O328">
            <v>1500</v>
          </cell>
        </row>
        <row r="329">
          <cell r="B329">
            <v>52577346</v>
          </cell>
          <cell r="C329">
            <v>52577346</v>
          </cell>
          <cell r="D329">
            <v>2480</v>
          </cell>
          <cell r="E329" t="str">
            <v>2012-2013</v>
          </cell>
          <cell r="F329">
            <v>5</v>
          </cell>
          <cell r="G329">
            <v>41380</v>
          </cell>
          <cell r="H329">
            <v>2017</v>
          </cell>
          <cell r="I329">
            <v>4</v>
          </cell>
          <cell r="J329">
            <v>17</v>
          </cell>
          <cell r="K329">
            <v>39</v>
          </cell>
          <cell r="L329">
            <v>25.2</v>
          </cell>
          <cell r="M329">
            <v>27</v>
          </cell>
          <cell r="N329">
            <v>18.5</v>
          </cell>
          <cell r="O329">
            <v>1500</v>
          </cell>
        </row>
        <row r="330">
          <cell r="B330">
            <v>52381123</v>
          </cell>
          <cell r="C330">
            <v>52381123</v>
          </cell>
          <cell r="D330">
            <v>2481</v>
          </cell>
          <cell r="E330" t="str">
            <v>2012-2013</v>
          </cell>
          <cell r="F330">
            <v>5</v>
          </cell>
          <cell r="G330">
            <v>41380</v>
          </cell>
          <cell r="H330">
            <v>2017</v>
          </cell>
          <cell r="I330">
            <v>4</v>
          </cell>
          <cell r="J330">
            <v>17</v>
          </cell>
          <cell r="K330">
            <v>45</v>
          </cell>
          <cell r="L330">
            <v>25.5</v>
          </cell>
          <cell r="M330">
            <v>26.8</v>
          </cell>
          <cell r="N330">
            <v>18.5</v>
          </cell>
          <cell r="O330">
            <v>1400</v>
          </cell>
        </row>
        <row r="331">
          <cell r="B331">
            <v>52311611</v>
          </cell>
          <cell r="C331">
            <v>52311611</v>
          </cell>
          <cell r="D331">
            <v>2482</v>
          </cell>
          <cell r="E331" t="str">
            <v>2012-2013</v>
          </cell>
          <cell r="F331">
            <v>5</v>
          </cell>
          <cell r="G331">
            <v>41380</v>
          </cell>
          <cell r="H331">
            <v>2017</v>
          </cell>
          <cell r="I331">
            <v>4</v>
          </cell>
          <cell r="J331">
            <v>17</v>
          </cell>
          <cell r="K331">
            <v>47</v>
          </cell>
          <cell r="L331">
            <v>23.8</v>
          </cell>
          <cell r="M331">
            <v>24.1</v>
          </cell>
          <cell r="N331">
            <v>16.600000000000001</v>
          </cell>
          <cell r="O331">
            <v>1100</v>
          </cell>
        </row>
        <row r="332">
          <cell r="B332">
            <v>52560314</v>
          </cell>
          <cell r="C332">
            <v>52560314</v>
          </cell>
          <cell r="D332">
            <v>2483</v>
          </cell>
          <cell r="E332" t="str">
            <v>2012-2013</v>
          </cell>
          <cell r="F332">
            <v>5</v>
          </cell>
          <cell r="G332">
            <v>41380</v>
          </cell>
          <cell r="H332">
            <v>2017</v>
          </cell>
          <cell r="I332">
            <v>4</v>
          </cell>
          <cell r="J332">
            <v>17</v>
          </cell>
          <cell r="K332">
            <v>48</v>
          </cell>
          <cell r="L332">
            <v>26.7</v>
          </cell>
          <cell r="M332">
            <v>28.9</v>
          </cell>
          <cell r="N332">
            <v>19.5</v>
          </cell>
          <cell r="O332">
            <v>1600</v>
          </cell>
        </row>
        <row r="333">
          <cell r="B333">
            <v>52348368</v>
          </cell>
          <cell r="C333">
            <v>52348368</v>
          </cell>
          <cell r="D333">
            <v>2484</v>
          </cell>
          <cell r="E333" t="str">
            <v>2012-2013</v>
          </cell>
          <cell r="F333">
            <v>5</v>
          </cell>
          <cell r="G333">
            <v>41380</v>
          </cell>
          <cell r="H333">
            <v>2017</v>
          </cell>
          <cell r="I333">
            <v>4</v>
          </cell>
          <cell r="J333">
            <v>17</v>
          </cell>
          <cell r="K333">
            <v>50</v>
          </cell>
          <cell r="L333">
            <v>24.9</v>
          </cell>
          <cell r="M333">
            <v>25.7</v>
          </cell>
          <cell r="N333">
            <v>18</v>
          </cell>
          <cell r="O333">
            <v>1300</v>
          </cell>
        </row>
        <row r="334">
          <cell r="B334">
            <v>52515285</v>
          </cell>
          <cell r="C334">
            <v>52515285</v>
          </cell>
          <cell r="D334">
            <v>2485</v>
          </cell>
          <cell r="E334" t="str">
            <v>2012-2013</v>
          </cell>
          <cell r="F334">
            <v>5</v>
          </cell>
          <cell r="G334">
            <v>41380</v>
          </cell>
          <cell r="H334">
            <v>2017</v>
          </cell>
          <cell r="I334">
            <v>4</v>
          </cell>
          <cell r="J334">
            <v>17</v>
          </cell>
          <cell r="K334">
            <v>51</v>
          </cell>
          <cell r="L334">
            <v>26.9</v>
          </cell>
          <cell r="M334">
            <v>27.5</v>
          </cell>
          <cell r="N334">
            <v>18.5</v>
          </cell>
          <cell r="O334">
            <v>1500</v>
          </cell>
        </row>
        <row r="335">
          <cell r="B335">
            <v>52005045</v>
          </cell>
          <cell r="C335">
            <v>52005045</v>
          </cell>
          <cell r="D335">
            <v>2486</v>
          </cell>
          <cell r="E335" t="str">
            <v>2012-2013</v>
          </cell>
          <cell r="F335">
            <v>5</v>
          </cell>
          <cell r="G335">
            <v>41380</v>
          </cell>
          <cell r="H335">
            <v>2017</v>
          </cell>
          <cell r="I335">
            <v>4</v>
          </cell>
          <cell r="J335">
            <v>17</v>
          </cell>
          <cell r="K335">
            <v>52</v>
          </cell>
          <cell r="L335">
            <v>25.4</v>
          </cell>
          <cell r="M335">
            <v>26.7</v>
          </cell>
          <cell r="N335">
            <v>18.100000000000001</v>
          </cell>
          <cell r="O335">
            <v>1400</v>
          </cell>
        </row>
        <row r="336">
          <cell r="B336">
            <v>52283570</v>
          </cell>
          <cell r="C336">
            <v>52283570</v>
          </cell>
          <cell r="D336">
            <v>2487</v>
          </cell>
          <cell r="E336" t="str">
            <v>2012-2013</v>
          </cell>
          <cell r="F336">
            <v>5</v>
          </cell>
          <cell r="G336">
            <v>41380</v>
          </cell>
          <cell r="H336">
            <v>2017</v>
          </cell>
          <cell r="I336">
            <v>4</v>
          </cell>
          <cell r="J336">
            <v>17</v>
          </cell>
          <cell r="K336">
            <v>53</v>
          </cell>
          <cell r="L336">
            <v>25.1</v>
          </cell>
          <cell r="M336">
            <v>27.3</v>
          </cell>
          <cell r="N336">
            <v>18.600000000000001</v>
          </cell>
          <cell r="O336">
            <v>1310</v>
          </cell>
        </row>
        <row r="337">
          <cell r="B337">
            <v>52359093</v>
          </cell>
          <cell r="C337">
            <v>52359093</v>
          </cell>
          <cell r="D337">
            <v>2488</v>
          </cell>
          <cell r="E337" t="str">
            <v>2012-2013</v>
          </cell>
          <cell r="F337">
            <v>5</v>
          </cell>
          <cell r="G337">
            <v>41380</v>
          </cell>
          <cell r="H337">
            <v>2017</v>
          </cell>
          <cell r="I337">
            <v>4</v>
          </cell>
          <cell r="J337">
            <v>17</v>
          </cell>
          <cell r="K337">
            <v>54</v>
          </cell>
          <cell r="L337">
            <v>25.9</v>
          </cell>
          <cell r="M337">
            <v>25</v>
          </cell>
          <cell r="N337">
            <v>17.899999999999999</v>
          </cell>
          <cell r="O337">
            <v>1400</v>
          </cell>
        </row>
        <row r="338">
          <cell r="B338">
            <v>52372806</v>
          </cell>
          <cell r="C338">
            <v>52372806</v>
          </cell>
          <cell r="D338">
            <v>2489</v>
          </cell>
          <cell r="E338" t="str">
            <v>2012-2013</v>
          </cell>
          <cell r="F338">
            <v>5</v>
          </cell>
          <cell r="G338">
            <v>41380</v>
          </cell>
          <cell r="H338">
            <v>2017</v>
          </cell>
          <cell r="I338">
            <v>4</v>
          </cell>
          <cell r="J338">
            <v>17</v>
          </cell>
          <cell r="K338">
            <v>55</v>
          </cell>
          <cell r="L338">
            <v>26</v>
          </cell>
          <cell r="M338">
            <v>27.2</v>
          </cell>
          <cell r="N338">
            <v>18.399999999999999</v>
          </cell>
          <cell r="O338">
            <v>1600</v>
          </cell>
        </row>
        <row r="339">
          <cell r="B339">
            <v>51789530</v>
          </cell>
          <cell r="C339">
            <v>51789530</v>
          </cell>
          <cell r="D339">
            <v>2490</v>
          </cell>
          <cell r="E339" t="str">
            <v>2012-2013</v>
          </cell>
          <cell r="F339">
            <v>5</v>
          </cell>
          <cell r="G339">
            <v>41380</v>
          </cell>
          <cell r="H339">
            <v>2017</v>
          </cell>
          <cell r="I339">
            <v>4</v>
          </cell>
          <cell r="J339">
            <v>17</v>
          </cell>
          <cell r="K339">
            <v>57</v>
          </cell>
          <cell r="L339">
            <v>24.2</v>
          </cell>
          <cell r="M339">
            <v>25.2</v>
          </cell>
          <cell r="N339">
            <v>17.2</v>
          </cell>
          <cell r="O339">
            <v>1200</v>
          </cell>
        </row>
        <row r="340">
          <cell r="B340">
            <v>52624847</v>
          </cell>
          <cell r="C340">
            <v>52624847</v>
          </cell>
          <cell r="D340">
            <v>2491</v>
          </cell>
          <cell r="E340" t="str">
            <v>2012-2013</v>
          </cell>
          <cell r="F340">
            <v>5</v>
          </cell>
          <cell r="G340">
            <v>41380</v>
          </cell>
          <cell r="H340">
            <v>2017</v>
          </cell>
          <cell r="I340">
            <v>4</v>
          </cell>
          <cell r="J340">
            <v>17</v>
          </cell>
          <cell r="K340">
            <v>61</v>
          </cell>
          <cell r="L340">
            <v>24.6</v>
          </cell>
          <cell r="M340">
            <v>25.4</v>
          </cell>
          <cell r="N340">
            <v>17.5</v>
          </cell>
          <cell r="O340">
            <v>1300</v>
          </cell>
        </row>
        <row r="341">
          <cell r="B341">
            <v>52774542</v>
          </cell>
          <cell r="C341">
            <v>52774542</v>
          </cell>
          <cell r="D341">
            <v>2492</v>
          </cell>
          <cell r="E341" t="str">
            <v>2012-2013</v>
          </cell>
          <cell r="F341">
            <v>5</v>
          </cell>
          <cell r="G341">
            <v>41380</v>
          </cell>
          <cell r="H341">
            <v>2017</v>
          </cell>
          <cell r="I341">
            <v>4</v>
          </cell>
          <cell r="J341">
            <v>17</v>
          </cell>
          <cell r="K341">
            <v>63</v>
          </cell>
          <cell r="L341">
            <v>24.4</v>
          </cell>
          <cell r="M341">
            <v>25.4</v>
          </cell>
          <cell r="N341">
            <v>17.600000000000001</v>
          </cell>
          <cell r="O341">
            <v>1200</v>
          </cell>
        </row>
        <row r="342">
          <cell r="B342">
            <v>52109050</v>
          </cell>
          <cell r="C342">
            <v>52109050</v>
          </cell>
          <cell r="D342">
            <v>2493</v>
          </cell>
          <cell r="E342" t="str">
            <v>2012-2013</v>
          </cell>
          <cell r="F342">
            <v>5</v>
          </cell>
          <cell r="G342">
            <v>41380</v>
          </cell>
          <cell r="H342">
            <v>2017</v>
          </cell>
          <cell r="I342">
            <v>4</v>
          </cell>
          <cell r="J342">
            <v>17</v>
          </cell>
          <cell r="K342">
            <v>65</v>
          </cell>
          <cell r="L342">
            <v>24.6</v>
          </cell>
          <cell r="M342">
            <v>26.3</v>
          </cell>
          <cell r="N342">
            <v>17.8</v>
          </cell>
          <cell r="O342">
            <v>1200</v>
          </cell>
        </row>
        <row r="343">
          <cell r="B343">
            <v>51610817</v>
          </cell>
          <cell r="C343">
            <v>51610817</v>
          </cell>
          <cell r="D343">
            <v>2494</v>
          </cell>
          <cell r="E343" t="str">
            <v>2012-2013</v>
          </cell>
          <cell r="F343">
            <v>5</v>
          </cell>
          <cell r="G343">
            <v>41380</v>
          </cell>
          <cell r="H343">
            <v>2017</v>
          </cell>
          <cell r="I343">
            <v>4</v>
          </cell>
          <cell r="J343">
            <v>17</v>
          </cell>
          <cell r="K343">
            <v>66</v>
          </cell>
          <cell r="L343">
            <v>25</v>
          </cell>
          <cell r="M343">
            <v>26.7</v>
          </cell>
          <cell r="N343">
            <v>17.600000000000001</v>
          </cell>
          <cell r="O343">
            <v>1300</v>
          </cell>
        </row>
        <row r="344">
          <cell r="B344">
            <v>51583817</v>
          </cell>
          <cell r="C344">
            <v>51583817</v>
          </cell>
          <cell r="D344">
            <v>2495</v>
          </cell>
          <cell r="E344" t="str">
            <v>2012-2013</v>
          </cell>
          <cell r="F344">
            <v>5</v>
          </cell>
          <cell r="G344">
            <v>41380</v>
          </cell>
          <cell r="H344">
            <v>2017</v>
          </cell>
          <cell r="I344">
            <v>4</v>
          </cell>
          <cell r="J344">
            <v>17</v>
          </cell>
          <cell r="K344">
            <v>70</v>
          </cell>
          <cell r="L344">
            <v>24.5</v>
          </cell>
          <cell r="M344">
            <v>25</v>
          </cell>
          <cell r="N344">
            <v>17.2</v>
          </cell>
          <cell r="O344">
            <v>1270</v>
          </cell>
        </row>
        <row r="345">
          <cell r="B345">
            <v>52272019</v>
          </cell>
          <cell r="C345">
            <v>52272019</v>
          </cell>
          <cell r="D345">
            <v>2496</v>
          </cell>
          <cell r="E345" t="str">
            <v>2012-2013</v>
          </cell>
          <cell r="F345">
            <v>5</v>
          </cell>
          <cell r="G345">
            <v>41380</v>
          </cell>
          <cell r="H345">
            <v>2017</v>
          </cell>
          <cell r="I345">
            <v>4</v>
          </cell>
          <cell r="J345">
            <v>17</v>
          </cell>
          <cell r="K345">
            <v>73</v>
          </cell>
          <cell r="L345">
            <v>25.2</v>
          </cell>
          <cell r="M345">
            <v>25.7</v>
          </cell>
          <cell r="N345">
            <v>18</v>
          </cell>
          <cell r="O345">
            <v>1300</v>
          </cell>
        </row>
        <row r="346">
          <cell r="B346">
            <v>52367519</v>
          </cell>
          <cell r="C346">
            <v>52367519</v>
          </cell>
          <cell r="D346">
            <v>2497</v>
          </cell>
          <cell r="E346" t="str">
            <v>2012-2013</v>
          </cell>
          <cell r="F346">
            <v>5</v>
          </cell>
          <cell r="G346">
            <v>41380</v>
          </cell>
          <cell r="H346">
            <v>2017</v>
          </cell>
          <cell r="I346">
            <v>4</v>
          </cell>
          <cell r="J346">
            <v>17</v>
          </cell>
          <cell r="K346">
            <v>76</v>
          </cell>
          <cell r="L346">
            <v>24.1</v>
          </cell>
          <cell r="M346">
            <v>25.2</v>
          </cell>
          <cell r="N346">
            <v>17.399999999999999</v>
          </cell>
          <cell r="O346">
            <v>1200</v>
          </cell>
        </row>
        <row r="347">
          <cell r="B347">
            <v>52595606</v>
          </cell>
          <cell r="C347">
            <v>52595606</v>
          </cell>
          <cell r="D347">
            <v>2498</v>
          </cell>
          <cell r="E347" t="str">
            <v>2012-2013</v>
          </cell>
          <cell r="F347">
            <v>5</v>
          </cell>
          <cell r="G347">
            <v>41380</v>
          </cell>
          <cell r="H347">
            <v>2017</v>
          </cell>
          <cell r="I347">
            <v>4</v>
          </cell>
          <cell r="J347">
            <v>17</v>
          </cell>
          <cell r="K347">
            <v>80</v>
          </cell>
          <cell r="L347">
            <v>23.9</v>
          </cell>
          <cell r="M347">
            <v>24.9</v>
          </cell>
          <cell r="N347">
            <v>17.899999999999999</v>
          </cell>
          <cell r="O347">
            <v>1200</v>
          </cell>
        </row>
        <row r="348">
          <cell r="B348">
            <v>48319324</v>
          </cell>
          <cell r="C348">
            <v>48319324</v>
          </cell>
          <cell r="D348">
            <v>2103</v>
          </cell>
          <cell r="E348" t="str">
            <v>2004-2005</v>
          </cell>
          <cell r="F348">
            <v>11</v>
          </cell>
          <cell r="G348">
            <v>40670</v>
          </cell>
          <cell r="H348">
            <v>2015</v>
          </cell>
          <cell r="I348">
            <v>6</v>
          </cell>
          <cell r="J348">
            <v>27</v>
          </cell>
          <cell r="K348">
            <v>71</v>
          </cell>
          <cell r="L348">
            <v>33.1</v>
          </cell>
          <cell r="M348">
            <v>33.9</v>
          </cell>
          <cell r="N348">
            <v>22.8</v>
          </cell>
          <cell r="O348">
            <v>2800</v>
          </cell>
        </row>
        <row r="349">
          <cell r="B349">
            <v>48312051</v>
          </cell>
          <cell r="C349">
            <v>48312051</v>
          </cell>
          <cell r="D349">
            <v>2104</v>
          </cell>
          <cell r="E349" t="str">
            <v>2005-2006</v>
          </cell>
          <cell r="F349">
            <v>10</v>
          </cell>
          <cell r="G349">
            <v>40670</v>
          </cell>
          <cell r="H349">
            <v>2015</v>
          </cell>
          <cell r="I349">
            <v>6</v>
          </cell>
          <cell r="J349">
            <v>27</v>
          </cell>
          <cell r="K349">
            <v>11</v>
          </cell>
          <cell r="L349">
            <v>22.5</v>
          </cell>
          <cell r="M349">
            <v>23</v>
          </cell>
          <cell r="N349">
            <v>15.7</v>
          </cell>
          <cell r="O349">
            <v>950</v>
          </cell>
        </row>
        <row r="350">
          <cell r="B350">
            <v>48348280</v>
          </cell>
          <cell r="C350">
            <v>48348280</v>
          </cell>
          <cell r="D350">
            <v>2105</v>
          </cell>
          <cell r="E350" t="str">
            <v>2005-2006</v>
          </cell>
          <cell r="F350">
            <v>10</v>
          </cell>
          <cell r="G350">
            <v>40670</v>
          </cell>
          <cell r="H350">
            <v>2015</v>
          </cell>
          <cell r="I350">
            <v>6</v>
          </cell>
          <cell r="J350">
            <v>27</v>
          </cell>
          <cell r="K350">
            <v>23</v>
          </cell>
          <cell r="L350">
            <v>34.1</v>
          </cell>
          <cell r="M350">
            <v>35</v>
          </cell>
          <cell r="N350">
            <v>23.9</v>
          </cell>
          <cell r="O350">
            <v>3400</v>
          </cell>
        </row>
        <row r="351">
          <cell r="B351">
            <v>48369530</v>
          </cell>
          <cell r="C351">
            <v>48369530</v>
          </cell>
          <cell r="D351">
            <v>2106</v>
          </cell>
          <cell r="E351" t="str">
            <v>2005-2006</v>
          </cell>
          <cell r="F351">
            <v>10</v>
          </cell>
          <cell r="G351">
            <v>40670</v>
          </cell>
          <cell r="H351">
            <v>2015</v>
          </cell>
          <cell r="I351">
            <v>6</v>
          </cell>
          <cell r="J351">
            <v>27</v>
          </cell>
          <cell r="K351">
            <v>37</v>
          </cell>
          <cell r="L351">
            <v>19.3</v>
          </cell>
          <cell r="M351">
            <v>19.5</v>
          </cell>
          <cell r="N351">
            <v>12.6</v>
          </cell>
          <cell r="O351">
            <v>600</v>
          </cell>
        </row>
        <row r="352">
          <cell r="B352">
            <v>48346032</v>
          </cell>
          <cell r="C352">
            <v>48346032</v>
          </cell>
          <cell r="D352">
            <v>2107</v>
          </cell>
          <cell r="E352" t="str">
            <v>2005-2006</v>
          </cell>
          <cell r="F352">
            <v>10</v>
          </cell>
          <cell r="G352">
            <v>40670</v>
          </cell>
          <cell r="H352">
            <v>2015</v>
          </cell>
          <cell r="I352">
            <v>6</v>
          </cell>
          <cell r="J352">
            <v>27</v>
          </cell>
          <cell r="K352">
            <v>39</v>
          </cell>
          <cell r="L352">
            <v>20.6</v>
          </cell>
          <cell r="M352">
            <v>20.5</v>
          </cell>
          <cell r="N352">
            <v>13.9</v>
          </cell>
          <cell r="O352">
            <v>800</v>
          </cell>
        </row>
        <row r="353">
          <cell r="B353">
            <v>48112611</v>
          </cell>
          <cell r="C353">
            <v>48112611</v>
          </cell>
          <cell r="D353">
            <v>2108</v>
          </cell>
          <cell r="E353" t="str">
            <v>2006-2007</v>
          </cell>
          <cell r="F353">
            <v>9</v>
          </cell>
          <cell r="G353">
            <v>40670</v>
          </cell>
          <cell r="H353">
            <v>2015</v>
          </cell>
          <cell r="I353">
            <v>6</v>
          </cell>
          <cell r="J353">
            <v>27</v>
          </cell>
          <cell r="K353">
            <v>53</v>
          </cell>
          <cell r="L353">
            <v>34</v>
          </cell>
          <cell r="M353">
            <v>35.4</v>
          </cell>
          <cell r="N353">
            <v>34.200000000000003</v>
          </cell>
          <cell r="O353">
            <v>3500</v>
          </cell>
        </row>
        <row r="354">
          <cell r="B354">
            <v>48367602</v>
          </cell>
          <cell r="C354">
            <v>48367602</v>
          </cell>
          <cell r="D354">
            <v>2109</v>
          </cell>
          <cell r="E354" t="str">
            <v>2006-2007</v>
          </cell>
          <cell r="F354">
            <v>9</v>
          </cell>
          <cell r="G354">
            <v>40670</v>
          </cell>
          <cell r="H354">
            <v>2015</v>
          </cell>
          <cell r="I354">
            <v>6</v>
          </cell>
          <cell r="J354">
            <v>27</v>
          </cell>
          <cell r="K354">
            <v>86</v>
          </cell>
          <cell r="L354">
            <v>36</v>
          </cell>
          <cell r="M354">
            <v>38.4</v>
          </cell>
          <cell r="N354">
            <v>26.8</v>
          </cell>
          <cell r="O354">
            <v>4800</v>
          </cell>
        </row>
        <row r="355">
          <cell r="B355">
            <v>48346033</v>
          </cell>
          <cell r="C355">
            <v>48346033</v>
          </cell>
          <cell r="D355">
            <v>2110</v>
          </cell>
          <cell r="E355" t="str">
            <v>2007-2008</v>
          </cell>
          <cell r="F355">
            <v>8</v>
          </cell>
          <cell r="G355">
            <v>40670</v>
          </cell>
          <cell r="H355">
            <v>2015</v>
          </cell>
          <cell r="I355">
            <v>6</v>
          </cell>
          <cell r="J355">
            <v>27</v>
          </cell>
          <cell r="K355">
            <v>1</v>
          </cell>
          <cell r="L355">
            <v>33.799999999999997</v>
          </cell>
          <cell r="M355">
            <v>35.700000000000003</v>
          </cell>
          <cell r="N355">
            <v>24.2</v>
          </cell>
          <cell r="O355">
            <v>3200</v>
          </cell>
        </row>
        <row r="356">
          <cell r="B356">
            <v>48284579</v>
          </cell>
          <cell r="C356">
            <v>48284579</v>
          </cell>
          <cell r="D356">
            <v>2111</v>
          </cell>
          <cell r="E356" t="str">
            <v>2007-2008</v>
          </cell>
          <cell r="F356">
            <v>8</v>
          </cell>
          <cell r="G356">
            <v>40670</v>
          </cell>
          <cell r="H356">
            <v>2015</v>
          </cell>
          <cell r="I356">
            <v>6</v>
          </cell>
          <cell r="J356">
            <v>27</v>
          </cell>
          <cell r="K356">
            <v>3</v>
          </cell>
          <cell r="L356">
            <v>34.5</v>
          </cell>
          <cell r="M356">
            <v>36.5</v>
          </cell>
          <cell r="N356">
            <v>24.5</v>
          </cell>
          <cell r="O356">
            <v>3700</v>
          </cell>
        </row>
        <row r="357">
          <cell r="B357">
            <v>48027821</v>
          </cell>
          <cell r="C357">
            <v>48027821</v>
          </cell>
          <cell r="D357">
            <v>2112</v>
          </cell>
          <cell r="E357" t="str">
            <v>2007-2008</v>
          </cell>
          <cell r="F357">
            <v>8</v>
          </cell>
          <cell r="G357">
            <v>40670</v>
          </cell>
          <cell r="H357">
            <v>2015</v>
          </cell>
          <cell r="I357">
            <v>6</v>
          </cell>
          <cell r="J357">
            <v>27</v>
          </cell>
          <cell r="K357">
            <v>4</v>
          </cell>
          <cell r="L357">
            <v>35.1</v>
          </cell>
          <cell r="M357">
            <v>36.5</v>
          </cell>
          <cell r="N357">
            <v>35.5</v>
          </cell>
          <cell r="O357">
            <v>3700</v>
          </cell>
        </row>
        <row r="358">
          <cell r="B358">
            <v>48367042</v>
          </cell>
          <cell r="C358">
            <v>48367042</v>
          </cell>
          <cell r="D358">
            <v>2113</v>
          </cell>
          <cell r="E358" t="str">
            <v>2007-2008</v>
          </cell>
          <cell r="F358">
            <v>8</v>
          </cell>
          <cell r="G358">
            <v>40670</v>
          </cell>
          <cell r="H358">
            <v>2015</v>
          </cell>
          <cell r="I358">
            <v>6</v>
          </cell>
          <cell r="J358">
            <v>27</v>
          </cell>
          <cell r="K358">
            <v>6</v>
          </cell>
          <cell r="L358">
            <v>35.5</v>
          </cell>
          <cell r="M358">
            <v>32.6</v>
          </cell>
          <cell r="N358">
            <v>34.1</v>
          </cell>
          <cell r="O358">
            <v>3050</v>
          </cell>
        </row>
        <row r="359">
          <cell r="B359">
            <v>48318085</v>
          </cell>
          <cell r="C359">
            <v>48318085</v>
          </cell>
          <cell r="D359">
            <v>2114</v>
          </cell>
          <cell r="E359" t="str">
            <v>2007-2008</v>
          </cell>
          <cell r="F359">
            <v>8</v>
          </cell>
          <cell r="G359">
            <v>40670</v>
          </cell>
          <cell r="H359">
            <v>2015</v>
          </cell>
          <cell r="I359">
            <v>6</v>
          </cell>
          <cell r="J359">
            <v>27</v>
          </cell>
          <cell r="K359">
            <v>7</v>
          </cell>
          <cell r="L359">
            <v>35.5</v>
          </cell>
          <cell r="M359">
            <v>36.1</v>
          </cell>
          <cell r="N359">
            <v>23.9</v>
          </cell>
          <cell r="O359">
            <v>3500</v>
          </cell>
        </row>
        <row r="360">
          <cell r="B360">
            <v>48095306</v>
          </cell>
          <cell r="C360" t="str">
            <v>51783790-48095306</v>
          </cell>
          <cell r="D360">
            <v>2115</v>
          </cell>
          <cell r="E360" t="str">
            <v>2007-2008</v>
          </cell>
          <cell r="F360">
            <v>8</v>
          </cell>
          <cell r="G360">
            <v>40670</v>
          </cell>
          <cell r="H360">
            <v>2015</v>
          </cell>
          <cell r="I360">
            <v>6</v>
          </cell>
          <cell r="J360">
            <v>27</v>
          </cell>
          <cell r="K360">
            <v>9</v>
          </cell>
          <cell r="L360">
            <v>33.4</v>
          </cell>
          <cell r="M360">
            <v>35</v>
          </cell>
          <cell r="N360">
            <v>23.5</v>
          </cell>
          <cell r="O360">
            <v>3200</v>
          </cell>
        </row>
        <row r="361">
          <cell r="B361">
            <v>48110864</v>
          </cell>
          <cell r="C361">
            <v>48110864</v>
          </cell>
          <cell r="D361">
            <v>2116</v>
          </cell>
          <cell r="E361" t="str">
            <v>2007-2008</v>
          </cell>
          <cell r="F361">
            <v>8</v>
          </cell>
          <cell r="G361">
            <v>40670</v>
          </cell>
          <cell r="H361">
            <v>2015</v>
          </cell>
          <cell r="I361">
            <v>6</v>
          </cell>
          <cell r="J361">
            <v>27</v>
          </cell>
          <cell r="K361">
            <v>10</v>
          </cell>
          <cell r="L361">
            <v>36.299999999999997</v>
          </cell>
          <cell r="M361">
            <v>37.299999999999997</v>
          </cell>
          <cell r="N361">
            <v>18.100000000000001</v>
          </cell>
          <cell r="O361">
            <v>1200</v>
          </cell>
        </row>
        <row r="362">
          <cell r="B362">
            <v>48300349</v>
          </cell>
          <cell r="C362">
            <v>48300349</v>
          </cell>
          <cell r="D362">
            <v>2117</v>
          </cell>
          <cell r="E362" t="str">
            <v>2007-2008</v>
          </cell>
          <cell r="F362">
            <v>8</v>
          </cell>
          <cell r="G362">
            <v>40670</v>
          </cell>
          <cell r="H362">
            <v>2015</v>
          </cell>
          <cell r="I362">
            <v>6</v>
          </cell>
          <cell r="J362">
            <v>27</v>
          </cell>
          <cell r="K362">
            <v>11</v>
          </cell>
          <cell r="L362">
            <v>32.700000000000003</v>
          </cell>
          <cell r="M362">
            <v>34</v>
          </cell>
          <cell r="N362">
            <v>22.5</v>
          </cell>
          <cell r="O362">
            <v>2700</v>
          </cell>
        </row>
        <row r="363">
          <cell r="B363">
            <v>48054807</v>
          </cell>
          <cell r="C363">
            <v>48054807</v>
          </cell>
          <cell r="D363">
            <v>2118</v>
          </cell>
          <cell r="E363" t="str">
            <v>2007-2008</v>
          </cell>
          <cell r="F363">
            <v>8</v>
          </cell>
          <cell r="G363">
            <v>40670</v>
          </cell>
          <cell r="H363">
            <v>2015</v>
          </cell>
          <cell r="I363">
            <v>6</v>
          </cell>
          <cell r="J363">
            <v>27</v>
          </cell>
          <cell r="K363">
            <v>12</v>
          </cell>
          <cell r="L363">
            <v>33.1</v>
          </cell>
          <cell r="M363">
            <v>35.1</v>
          </cell>
          <cell r="N363">
            <v>23.2</v>
          </cell>
          <cell r="O363">
            <v>3300</v>
          </cell>
        </row>
        <row r="364">
          <cell r="B364">
            <v>48285553</v>
          </cell>
          <cell r="C364">
            <v>48285553</v>
          </cell>
          <cell r="D364">
            <v>2119</v>
          </cell>
          <cell r="E364" t="str">
            <v>2007-2008</v>
          </cell>
          <cell r="F364">
            <v>8</v>
          </cell>
          <cell r="G364">
            <v>40670</v>
          </cell>
          <cell r="H364">
            <v>2015</v>
          </cell>
          <cell r="I364">
            <v>6</v>
          </cell>
          <cell r="J364">
            <v>27</v>
          </cell>
          <cell r="K364">
            <v>16</v>
          </cell>
          <cell r="L364">
            <v>32.299999999999997</v>
          </cell>
          <cell r="M364">
            <v>32.799999999999997</v>
          </cell>
          <cell r="N364">
            <v>22.9</v>
          </cell>
          <cell r="O364">
            <v>2600</v>
          </cell>
        </row>
        <row r="365">
          <cell r="B365">
            <v>48367558</v>
          </cell>
          <cell r="C365">
            <v>48367558</v>
          </cell>
          <cell r="D365">
            <v>2120</v>
          </cell>
          <cell r="E365" t="str">
            <v>2007-2008</v>
          </cell>
          <cell r="F365">
            <v>8</v>
          </cell>
          <cell r="G365">
            <v>40670</v>
          </cell>
          <cell r="H365">
            <v>2015</v>
          </cell>
          <cell r="I365">
            <v>6</v>
          </cell>
          <cell r="J365">
            <v>27</v>
          </cell>
          <cell r="K365">
            <v>19</v>
          </cell>
          <cell r="L365">
            <v>35.700000000000003</v>
          </cell>
          <cell r="M365">
            <v>27.8</v>
          </cell>
          <cell r="N365">
            <v>18.100000000000001</v>
          </cell>
          <cell r="O365">
            <v>1700</v>
          </cell>
        </row>
        <row r="366">
          <cell r="B366">
            <v>48289854</v>
          </cell>
          <cell r="C366">
            <v>48289854</v>
          </cell>
          <cell r="D366">
            <v>2121</v>
          </cell>
          <cell r="E366" t="str">
            <v>2007-2008</v>
          </cell>
          <cell r="F366">
            <v>8</v>
          </cell>
          <cell r="G366">
            <v>40670</v>
          </cell>
          <cell r="H366">
            <v>2015</v>
          </cell>
          <cell r="I366">
            <v>6</v>
          </cell>
          <cell r="J366">
            <v>27</v>
          </cell>
          <cell r="K366">
            <v>20</v>
          </cell>
          <cell r="L366">
            <v>31.7</v>
          </cell>
          <cell r="M366">
            <v>32.6</v>
          </cell>
          <cell r="N366">
            <v>22.6</v>
          </cell>
          <cell r="O366">
            <v>2700</v>
          </cell>
        </row>
        <row r="367">
          <cell r="B367">
            <v>48368098</v>
          </cell>
          <cell r="C367">
            <v>48368098</v>
          </cell>
          <cell r="D367">
            <v>2122</v>
          </cell>
          <cell r="E367" t="str">
            <v>2007-2008</v>
          </cell>
          <cell r="F367">
            <v>8</v>
          </cell>
          <cell r="G367">
            <v>40670</v>
          </cell>
          <cell r="H367">
            <v>2015</v>
          </cell>
          <cell r="I367">
            <v>6</v>
          </cell>
          <cell r="J367">
            <v>27</v>
          </cell>
          <cell r="K367">
            <v>21</v>
          </cell>
          <cell r="L367">
            <v>32.700000000000003</v>
          </cell>
          <cell r="M367">
            <v>33.9</v>
          </cell>
          <cell r="N367">
            <v>22.8</v>
          </cell>
          <cell r="O367">
            <v>3000</v>
          </cell>
        </row>
        <row r="368">
          <cell r="B368">
            <v>48368111</v>
          </cell>
          <cell r="C368">
            <v>48368111</v>
          </cell>
          <cell r="D368">
            <v>2123</v>
          </cell>
          <cell r="E368" t="str">
            <v>2007-2008</v>
          </cell>
          <cell r="F368">
            <v>8</v>
          </cell>
          <cell r="G368">
            <v>40670</v>
          </cell>
          <cell r="H368">
            <v>2015</v>
          </cell>
          <cell r="I368">
            <v>6</v>
          </cell>
          <cell r="J368">
            <v>27</v>
          </cell>
          <cell r="K368">
            <v>24</v>
          </cell>
          <cell r="L368">
            <v>29.2</v>
          </cell>
          <cell r="M368">
            <v>29.9</v>
          </cell>
          <cell r="N368">
            <v>20.3</v>
          </cell>
          <cell r="O368">
            <v>2200</v>
          </cell>
        </row>
        <row r="369">
          <cell r="B369">
            <v>48338317</v>
          </cell>
          <cell r="C369">
            <v>48338317</v>
          </cell>
          <cell r="D369">
            <v>2124</v>
          </cell>
          <cell r="E369" t="str">
            <v>2007-2008</v>
          </cell>
          <cell r="F369">
            <v>8</v>
          </cell>
          <cell r="G369">
            <v>40670</v>
          </cell>
          <cell r="H369">
            <v>2015</v>
          </cell>
          <cell r="I369">
            <v>6</v>
          </cell>
          <cell r="J369">
            <v>27</v>
          </cell>
          <cell r="K369">
            <v>25</v>
          </cell>
          <cell r="L369">
            <v>29</v>
          </cell>
          <cell r="M369">
            <v>30.5</v>
          </cell>
          <cell r="N369">
            <v>20.6</v>
          </cell>
          <cell r="O369">
            <v>1800</v>
          </cell>
        </row>
        <row r="370">
          <cell r="B370">
            <v>48066082</v>
          </cell>
          <cell r="C370">
            <v>48066082</v>
          </cell>
          <cell r="D370">
            <v>2125</v>
          </cell>
          <cell r="E370" t="str">
            <v>2007-2008</v>
          </cell>
          <cell r="F370">
            <v>8</v>
          </cell>
          <cell r="G370">
            <v>40670</v>
          </cell>
          <cell r="H370">
            <v>2015</v>
          </cell>
          <cell r="I370">
            <v>6</v>
          </cell>
          <cell r="J370">
            <v>27</v>
          </cell>
          <cell r="K370">
            <v>26</v>
          </cell>
          <cell r="L370">
            <v>31.5</v>
          </cell>
          <cell r="M370">
            <v>32.700000000000003</v>
          </cell>
          <cell r="N370">
            <v>22.1</v>
          </cell>
          <cell r="O370">
            <v>2500</v>
          </cell>
        </row>
        <row r="371">
          <cell r="B371">
            <v>48072302</v>
          </cell>
          <cell r="C371">
            <v>48072302</v>
          </cell>
          <cell r="D371">
            <v>2126</v>
          </cell>
          <cell r="E371" t="str">
            <v>2007-2008</v>
          </cell>
          <cell r="F371">
            <v>8</v>
          </cell>
          <cell r="G371">
            <v>40670</v>
          </cell>
          <cell r="H371">
            <v>2015</v>
          </cell>
          <cell r="I371">
            <v>6</v>
          </cell>
          <cell r="J371">
            <v>27</v>
          </cell>
          <cell r="K371">
            <v>28</v>
          </cell>
          <cell r="L371">
            <v>33.200000000000003</v>
          </cell>
          <cell r="M371">
            <v>24.2</v>
          </cell>
          <cell r="N371">
            <v>23.1</v>
          </cell>
          <cell r="O371">
            <v>3100</v>
          </cell>
        </row>
        <row r="372">
          <cell r="B372">
            <v>48280264</v>
          </cell>
          <cell r="C372">
            <v>48280264</v>
          </cell>
          <cell r="D372">
            <v>2127</v>
          </cell>
          <cell r="E372" t="str">
            <v>2007-2008</v>
          </cell>
          <cell r="F372">
            <v>8</v>
          </cell>
          <cell r="G372">
            <v>40670</v>
          </cell>
          <cell r="H372">
            <v>2015</v>
          </cell>
          <cell r="I372">
            <v>6</v>
          </cell>
          <cell r="J372">
            <v>27</v>
          </cell>
          <cell r="K372">
            <v>29</v>
          </cell>
          <cell r="L372">
            <v>33.4</v>
          </cell>
          <cell r="M372">
            <v>32.5</v>
          </cell>
          <cell r="N372">
            <v>23.9</v>
          </cell>
          <cell r="O372">
            <v>3300</v>
          </cell>
        </row>
        <row r="373">
          <cell r="B373">
            <v>48309566</v>
          </cell>
          <cell r="C373">
            <v>48309566</v>
          </cell>
          <cell r="D373">
            <v>2128</v>
          </cell>
          <cell r="E373" t="str">
            <v>2007-2008</v>
          </cell>
          <cell r="F373">
            <v>8</v>
          </cell>
          <cell r="G373">
            <v>40670</v>
          </cell>
          <cell r="H373">
            <v>2015</v>
          </cell>
          <cell r="I373">
            <v>6</v>
          </cell>
          <cell r="J373">
            <v>27</v>
          </cell>
          <cell r="K373">
            <v>30</v>
          </cell>
          <cell r="L373">
            <v>23.4</v>
          </cell>
          <cell r="M373">
            <v>25.2</v>
          </cell>
          <cell r="N373">
            <v>16.5</v>
          </cell>
          <cell r="O373">
            <v>1300</v>
          </cell>
        </row>
        <row r="374">
          <cell r="B374">
            <v>48311854</v>
          </cell>
          <cell r="C374">
            <v>48311854</v>
          </cell>
          <cell r="D374">
            <v>2129</v>
          </cell>
          <cell r="E374" t="str">
            <v>2007-2008</v>
          </cell>
          <cell r="F374">
            <v>8</v>
          </cell>
          <cell r="G374">
            <v>40670</v>
          </cell>
          <cell r="H374">
            <v>2015</v>
          </cell>
          <cell r="I374">
            <v>6</v>
          </cell>
          <cell r="J374">
            <v>27</v>
          </cell>
          <cell r="K374">
            <v>31</v>
          </cell>
          <cell r="L374">
            <v>34.4</v>
          </cell>
          <cell r="M374">
            <v>36.5</v>
          </cell>
          <cell r="N374">
            <v>24.4</v>
          </cell>
          <cell r="O374">
            <v>3900</v>
          </cell>
        </row>
        <row r="375">
          <cell r="B375">
            <v>48094874</v>
          </cell>
          <cell r="C375">
            <v>48094874</v>
          </cell>
          <cell r="D375">
            <v>2130</v>
          </cell>
          <cell r="E375" t="str">
            <v>2007-2008</v>
          </cell>
          <cell r="F375">
            <v>8</v>
          </cell>
          <cell r="G375">
            <v>40670</v>
          </cell>
          <cell r="H375">
            <v>2015</v>
          </cell>
          <cell r="I375">
            <v>6</v>
          </cell>
          <cell r="J375">
            <v>27</v>
          </cell>
          <cell r="K375">
            <v>32</v>
          </cell>
          <cell r="L375">
            <v>29.2</v>
          </cell>
          <cell r="M375">
            <v>30.9</v>
          </cell>
          <cell r="N375">
            <v>28.8</v>
          </cell>
          <cell r="O375">
            <v>1900</v>
          </cell>
        </row>
        <row r="376">
          <cell r="B376">
            <v>48036828</v>
          </cell>
          <cell r="C376">
            <v>48036828</v>
          </cell>
          <cell r="D376">
            <v>2131</v>
          </cell>
          <cell r="E376" t="str">
            <v>2007-2008</v>
          </cell>
          <cell r="F376">
            <v>8</v>
          </cell>
          <cell r="G376">
            <v>40670</v>
          </cell>
          <cell r="H376">
            <v>2015</v>
          </cell>
          <cell r="I376">
            <v>6</v>
          </cell>
          <cell r="J376">
            <v>27</v>
          </cell>
          <cell r="K376">
            <v>33</v>
          </cell>
          <cell r="L376">
            <v>34.4</v>
          </cell>
          <cell r="M376">
            <v>35.799999999999997</v>
          </cell>
          <cell r="N376">
            <v>24.9</v>
          </cell>
          <cell r="O376">
            <v>3800</v>
          </cell>
        </row>
        <row r="377">
          <cell r="B377">
            <v>48068334</v>
          </cell>
          <cell r="C377">
            <v>48068334</v>
          </cell>
          <cell r="D377">
            <v>2132</v>
          </cell>
          <cell r="E377" t="str">
            <v>2007-2008</v>
          </cell>
          <cell r="F377">
            <v>8</v>
          </cell>
          <cell r="G377">
            <v>40670</v>
          </cell>
          <cell r="H377">
            <v>2015</v>
          </cell>
          <cell r="I377">
            <v>6</v>
          </cell>
          <cell r="J377">
            <v>27</v>
          </cell>
          <cell r="K377">
            <v>34</v>
          </cell>
          <cell r="L377">
            <v>29.5</v>
          </cell>
          <cell r="M377">
            <v>31.2</v>
          </cell>
          <cell r="N377">
            <v>21.3</v>
          </cell>
          <cell r="O377">
            <v>2400</v>
          </cell>
        </row>
        <row r="378">
          <cell r="B378">
            <v>48074319</v>
          </cell>
          <cell r="C378">
            <v>48074319</v>
          </cell>
          <cell r="D378">
            <v>2133</v>
          </cell>
          <cell r="E378" t="str">
            <v>2007-2008</v>
          </cell>
          <cell r="F378">
            <v>8</v>
          </cell>
          <cell r="G378">
            <v>40670</v>
          </cell>
          <cell r="H378">
            <v>2015</v>
          </cell>
          <cell r="I378">
            <v>6</v>
          </cell>
          <cell r="J378">
            <v>27</v>
          </cell>
          <cell r="K378">
            <v>35</v>
          </cell>
          <cell r="L378">
            <v>30.1</v>
          </cell>
          <cell r="M378">
            <v>31.1</v>
          </cell>
          <cell r="N378">
            <v>21.3</v>
          </cell>
          <cell r="O378">
            <v>2300</v>
          </cell>
        </row>
        <row r="379">
          <cell r="B379">
            <v>48368071</v>
          </cell>
          <cell r="C379">
            <v>48368071</v>
          </cell>
          <cell r="D379">
            <v>2134</v>
          </cell>
          <cell r="E379" t="str">
            <v>2007-2008</v>
          </cell>
          <cell r="F379">
            <v>8</v>
          </cell>
          <cell r="G379">
            <v>40670</v>
          </cell>
          <cell r="H379">
            <v>2015</v>
          </cell>
          <cell r="I379">
            <v>6</v>
          </cell>
          <cell r="J379">
            <v>27</v>
          </cell>
          <cell r="K379">
            <v>43</v>
          </cell>
          <cell r="L379">
            <v>34.700000000000003</v>
          </cell>
          <cell r="M379">
            <v>37.1</v>
          </cell>
          <cell r="N379">
            <v>25.3</v>
          </cell>
          <cell r="O379">
            <v>3500</v>
          </cell>
        </row>
        <row r="380">
          <cell r="B380">
            <v>48370774</v>
          </cell>
          <cell r="C380">
            <v>48370774</v>
          </cell>
          <cell r="D380">
            <v>2135</v>
          </cell>
          <cell r="E380" t="str">
            <v>2007-2008</v>
          </cell>
          <cell r="F380">
            <v>8</v>
          </cell>
          <cell r="G380">
            <v>40670</v>
          </cell>
          <cell r="H380">
            <v>2015</v>
          </cell>
          <cell r="I380">
            <v>6</v>
          </cell>
          <cell r="J380">
            <v>27</v>
          </cell>
          <cell r="K380">
            <v>45</v>
          </cell>
          <cell r="L380">
            <v>33.5</v>
          </cell>
          <cell r="M380">
            <v>34.4</v>
          </cell>
          <cell r="N380">
            <v>23.5</v>
          </cell>
          <cell r="O380">
            <v>3000</v>
          </cell>
        </row>
        <row r="381">
          <cell r="B381">
            <v>48118093</v>
          </cell>
          <cell r="C381">
            <v>48118093</v>
          </cell>
          <cell r="D381">
            <v>2136</v>
          </cell>
          <cell r="E381" t="str">
            <v>2007-2008</v>
          </cell>
          <cell r="F381">
            <v>8</v>
          </cell>
          <cell r="G381">
            <v>40670</v>
          </cell>
          <cell r="H381">
            <v>2015</v>
          </cell>
          <cell r="I381">
            <v>6</v>
          </cell>
          <cell r="J381">
            <v>27</v>
          </cell>
          <cell r="K381">
            <v>46</v>
          </cell>
          <cell r="L381">
            <v>33.5</v>
          </cell>
          <cell r="M381">
            <v>35.6</v>
          </cell>
          <cell r="N381">
            <v>24.1</v>
          </cell>
          <cell r="O381">
            <v>2800</v>
          </cell>
        </row>
        <row r="382">
          <cell r="B382">
            <v>48042120</v>
          </cell>
          <cell r="C382">
            <v>48042120</v>
          </cell>
          <cell r="D382">
            <v>2137</v>
          </cell>
          <cell r="E382" t="str">
            <v>2007-2008</v>
          </cell>
          <cell r="F382">
            <v>8</v>
          </cell>
          <cell r="G382">
            <v>40670</v>
          </cell>
          <cell r="H382">
            <v>2015</v>
          </cell>
          <cell r="I382">
            <v>6</v>
          </cell>
          <cell r="J382">
            <v>27</v>
          </cell>
          <cell r="K382">
            <v>47</v>
          </cell>
          <cell r="L382">
            <v>27.2</v>
          </cell>
          <cell r="M382">
            <v>27.5</v>
          </cell>
          <cell r="N382">
            <v>18.8</v>
          </cell>
          <cell r="O382">
            <v>1400</v>
          </cell>
        </row>
        <row r="383">
          <cell r="B383">
            <v>48065632</v>
          </cell>
          <cell r="C383">
            <v>48065632</v>
          </cell>
          <cell r="D383">
            <v>2138</v>
          </cell>
          <cell r="E383" t="str">
            <v>2007-2008</v>
          </cell>
          <cell r="F383">
            <v>8</v>
          </cell>
          <cell r="G383">
            <v>40670</v>
          </cell>
          <cell r="H383">
            <v>2015</v>
          </cell>
          <cell r="I383">
            <v>6</v>
          </cell>
          <cell r="J383">
            <v>27</v>
          </cell>
          <cell r="K383">
            <v>51</v>
          </cell>
          <cell r="L383">
            <v>33.5</v>
          </cell>
          <cell r="M383">
            <v>35.1</v>
          </cell>
          <cell r="N383">
            <v>24.2</v>
          </cell>
          <cell r="O383">
            <v>3200</v>
          </cell>
        </row>
        <row r="384">
          <cell r="B384">
            <v>48072890</v>
          </cell>
          <cell r="C384" t="str">
            <v>91585526-48072890</v>
          </cell>
          <cell r="D384">
            <v>2139</v>
          </cell>
          <cell r="E384" t="str">
            <v>2007-2008</v>
          </cell>
          <cell r="F384">
            <v>8</v>
          </cell>
          <cell r="G384">
            <v>40670</v>
          </cell>
          <cell r="H384">
            <v>2015</v>
          </cell>
          <cell r="I384">
            <v>6</v>
          </cell>
          <cell r="J384">
            <v>27</v>
          </cell>
          <cell r="K384">
            <v>52</v>
          </cell>
          <cell r="L384">
            <v>22.5</v>
          </cell>
          <cell r="M384">
            <v>24.3</v>
          </cell>
          <cell r="N384">
            <v>15.4</v>
          </cell>
          <cell r="O384">
            <v>1000</v>
          </cell>
        </row>
        <row r="385">
          <cell r="B385">
            <v>48041550</v>
          </cell>
          <cell r="C385">
            <v>48041550</v>
          </cell>
          <cell r="D385">
            <v>2140</v>
          </cell>
          <cell r="E385" t="str">
            <v>2007-2008</v>
          </cell>
          <cell r="F385">
            <v>8</v>
          </cell>
          <cell r="G385">
            <v>40670</v>
          </cell>
          <cell r="H385">
            <v>2015</v>
          </cell>
          <cell r="I385">
            <v>6</v>
          </cell>
          <cell r="J385">
            <v>27</v>
          </cell>
          <cell r="K385">
            <v>53</v>
          </cell>
          <cell r="L385">
            <v>33.700000000000003</v>
          </cell>
          <cell r="M385">
            <v>35.1</v>
          </cell>
          <cell r="N385">
            <v>23.3</v>
          </cell>
          <cell r="O385">
            <v>2400</v>
          </cell>
        </row>
        <row r="386">
          <cell r="B386">
            <v>48312363</v>
          </cell>
          <cell r="C386">
            <v>48312363</v>
          </cell>
          <cell r="D386">
            <v>2141</v>
          </cell>
          <cell r="E386" t="str">
            <v>2007-2008</v>
          </cell>
          <cell r="F386">
            <v>8</v>
          </cell>
          <cell r="G386">
            <v>40670</v>
          </cell>
          <cell r="H386">
            <v>2015</v>
          </cell>
          <cell r="I386">
            <v>6</v>
          </cell>
          <cell r="J386">
            <v>27</v>
          </cell>
          <cell r="K386">
            <v>54</v>
          </cell>
          <cell r="L386">
            <v>35</v>
          </cell>
          <cell r="M386">
            <v>27</v>
          </cell>
          <cell r="N386">
            <v>25.3</v>
          </cell>
          <cell r="O386">
            <v>4300</v>
          </cell>
        </row>
        <row r="387">
          <cell r="B387">
            <v>48367080</v>
          </cell>
          <cell r="C387">
            <v>48367080</v>
          </cell>
          <cell r="D387">
            <v>2142</v>
          </cell>
          <cell r="E387" t="str">
            <v>2007-2008</v>
          </cell>
          <cell r="F387">
            <v>8</v>
          </cell>
          <cell r="G387">
            <v>40670</v>
          </cell>
          <cell r="H387">
            <v>2015</v>
          </cell>
          <cell r="I387">
            <v>6</v>
          </cell>
          <cell r="J387">
            <v>27</v>
          </cell>
          <cell r="K387">
            <v>56</v>
          </cell>
          <cell r="L387">
            <v>25.8</v>
          </cell>
          <cell r="M387">
            <v>25.7</v>
          </cell>
          <cell r="N387">
            <v>17.399999999999999</v>
          </cell>
          <cell r="O387">
            <v>1500</v>
          </cell>
        </row>
        <row r="388">
          <cell r="B388">
            <v>48367880</v>
          </cell>
          <cell r="C388">
            <v>48367880</v>
          </cell>
          <cell r="D388">
            <v>2143</v>
          </cell>
          <cell r="E388" t="str">
            <v>2007-2008</v>
          </cell>
          <cell r="F388">
            <v>8</v>
          </cell>
          <cell r="G388">
            <v>40670</v>
          </cell>
          <cell r="H388">
            <v>2015</v>
          </cell>
          <cell r="I388">
            <v>6</v>
          </cell>
          <cell r="J388">
            <v>27</v>
          </cell>
          <cell r="K388">
            <v>57</v>
          </cell>
          <cell r="L388">
            <v>31.7</v>
          </cell>
          <cell r="M388">
            <v>33.5</v>
          </cell>
          <cell r="N388">
            <v>22.4</v>
          </cell>
          <cell r="O388">
            <v>2800</v>
          </cell>
        </row>
        <row r="389">
          <cell r="B389">
            <v>48368050</v>
          </cell>
          <cell r="C389">
            <v>48368050</v>
          </cell>
          <cell r="D389">
            <v>2144</v>
          </cell>
          <cell r="E389" t="str">
            <v>2007-2008</v>
          </cell>
          <cell r="F389">
            <v>8</v>
          </cell>
          <cell r="G389">
            <v>40670</v>
          </cell>
          <cell r="H389">
            <v>2015</v>
          </cell>
          <cell r="I389">
            <v>6</v>
          </cell>
          <cell r="J389">
            <v>27</v>
          </cell>
          <cell r="K389">
            <v>58</v>
          </cell>
          <cell r="L389">
            <v>32</v>
          </cell>
          <cell r="M389">
            <v>34.299999999999997</v>
          </cell>
          <cell r="N389">
            <v>23</v>
          </cell>
          <cell r="O389">
            <v>3300</v>
          </cell>
        </row>
        <row r="390">
          <cell r="B390">
            <v>48280279</v>
          </cell>
          <cell r="C390">
            <v>48280279</v>
          </cell>
          <cell r="D390">
            <v>2145</v>
          </cell>
          <cell r="E390" t="str">
            <v>2007-2008</v>
          </cell>
          <cell r="F390">
            <v>8</v>
          </cell>
          <cell r="G390">
            <v>40670</v>
          </cell>
          <cell r="H390">
            <v>2015</v>
          </cell>
          <cell r="I390">
            <v>6</v>
          </cell>
          <cell r="J390">
            <v>27</v>
          </cell>
          <cell r="K390">
            <v>59</v>
          </cell>
          <cell r="L390">
            <v>34.700000000000003</v>
          </cell>
          <cell r="M390">
            <v>33.200000000000003</v>
          </cell>
          <cell r="N390">
            <v>24.4</v>
          </cell>
          <cell r="O390">
            <v>3700</v>
          </cell>
        </row>
        <row r="391">
          <cell r="B391">
            <v>48309561</v>
          </cell>
          <cell r="C391">
            <v>48309561</v>
          </cell>
          <cell r="D391">
            <v>2146</v>
          </cell>
          <cell r="E391" t="str">
            <v>2007-2008</v>
          </cell>
          <cell r="F391">
            <v>8</v>
          </cell>
          <cell r="G391">
            <v>40670</v>
          </cell>
          <cell r="H391">
            <v>2015</v>
          </cell>
          <cell r="I391">
            <v>6</v>
          </cell>
          <cell r="J391">
            <v>27</v>
          </cell>
          <cell r="K391">
            <v>62</v>
          </cell>
          <cell r="L391">
            <v>35</v>
          </cell>
          <cell r="M391">
            <v>37</v>
          </cell>
          <cell r="N391">
            <v>25.3</v>
          </cell>
          <cell r="O391">
            <v>3900</v>
          </cell>
        </row>
        <row r="392">
          <cell r="B392">
            <v>48073378</v>
          </cell>
          <cell r="C392">
            <v>48073378</v>
          </cell>
          <cell r="D392">
            <v>2147</v>
          </cell>
          <cell r="E392" t="str">
            <v>2007-2008</v>
          </cell>
          <cell r="F392">
            <v>8</v>
          </cell>
          <cell r="G392">
            <v>40670</v>
          </cell>
          <cell r="H392">
            <v>2015</v>
          </cell>
          <cell r="I392">
            <v>6</v>
          </cell>
          <cell r="J392">
            <v>27</v>
          </cell>
          <cell r="K392">
            <v>63</v>
          </cell>
          <cell r="L392">
            <v>34.1</v>
          </cell>
          <cell r="M392">
            <v>35.6</v>
          </cell>
          <cell r="N392">
            <v>24.8</v>
          </cell>
          <cell r="O392">
            <v>3600</v>
          </cell>
        </row>
        <row r="393">
          <cell r="B393">
            <v>48074325</v>
          </cell>
          <cell r="C393">
            <v>48074325</v>
          </cell>
          <cell r="D393">
            <v>2148</v>
          </cell>
          <cell r="E393" t="str">
            <v>2007-2008</v>
          </cell>
          <cell r="F393">
            <v>8</v>
          </cell>
          <cell r="G393">
            <v>40670</v>
          </cell>
          <cell r="H393">
            <v>2015</v>
          </cell>
          <cell r="I393">
            <v>6</v>
          </cell>
          <cell r="J393">
            <v>27</v>
          </cell>
          <cell r="K393">
            <v>64</v>
          </cell>
          <cell r="L393">
            <v>33.299999999999997</v>
          </cell>
          <cell r="M393">
            <v>35.1</v>
          </cell>
          <cell r="N393">
            <v>33.9</v>
          </cell>
          <cell r="O393">
            <v>3300</v>
          </cell>
        </row>
        <row r="394">
          <cell r="B394">
            <v>48321545</v>
          </cell>
          <cell r="C394">
            <v>48321545</v>
          </cell>
          <cell r="D394">
            <v>2149</v>
          </cell>
          <cell r="E394" t="str">
            <v>2007-2008</v>
          </cell>
          <cell r="F394">
            <v>8</v>
          </cell>
          <cell r="G394">
            <v>40670</v>
          </cell>
          <cell r="H394">
            <v>2015</v>
          </cell>
          <cell r="I394">
            <v>6</v>
          </cell>
          <cell r="J394">
            <v>27</v>
          </cell>
          <cell r="K394">
            <v>67</v>
          </cell>
          <cell r="L394">
            <v>30.8</v>
          </cell>
          <cell r="M394">
            <v>32.1</v>
          </cell>
          <cell r="N394">
            <v>22.1</v>
          </cell>
          <cell r="O394">
            <v>2700</v>
          </cell>
        </row>
        <row r="395">
          <cell r="B395">
            <v>48345639</v>
          </cell>
          <cell r="C395">
            <v>48345639</v>
          </cell>
          <cell r="D395">
            <v>2150</v>
          </cell>
          <cell r="E395" t="str">
            <v>2007-2008</v>
          </cell>
          <cell r="F395">
            <v>8</v>
          </cell>
          <cell r="G395">
            <v>40670</v>
          </cell>
          <cell r="H395">
            <v>2015</v>
          </cell>
          <cell r="I395">
            <v>6</v>
          </cell>
          <cell r="J395">
            <v>27</v>
          </cell>
          <cell r="K395">
            <v>68</v>
          </cell>
          <cell r="L395">
            <v>34.6</v>
          </cell>
          <cell r="M395">
            <v>36.700000000000003</v>
          </cell>
          <cell r="N395">
            <v>24.8</v>
          </cell>
          <cell r="O395">
            <v>3600</v>
          </cell>
        </row>
        <row r="396">
          <cell r="B396">
            <v>48376541</v>
          </cell>
          <cell r="C396">
            <v>48376541</v>
          </cell>
          <cell r="D396">
            <v>2151</v>
          </cell>
          <cell r="E396" t="str">
            <v>2007-2008</v>
          </cell>
          <cell r="F396">
            <v>8</v>
          </cell>
          <cell r="G396">
            <v>40670</v>
          </cell>
          <cell r="H396">
            <v>2015</v>
          </cell>
          <cell r="I396">
            <v>6</v>
          </cell>
          <cell r="J396">
            <v>27</v>
          </cell>
          <cell r="K396">
            <v>69</v>
          </cell>
          <cell r="L396">
            <v>28.5</v>
          </cell>
          <cell r="M396">
            <v>28.8</v>
          </cell>
          <cell r="N396">
            <v>19.5</v>
          </cell>
          <cell r="O396">
            <v>1800</v>
          </cell>
        </row>
        <row r="397">
          <cell r="B397">
            <v>48279845</v>
          </cell>
          <cell r="C397">
            <v>48279845</v>
          </cell>
          <cell r="D397">
            <v>2152</v>
          </cell>
          <cell r="E397" t="str">
            <v>2007-2008</v>
          </cell>
          <cell r="F397">
            <v>8</v>
          </cell>
          <cell r="G397">
            <v>40670</v>
          </cell>
          <cell r="H397">
            <v>2015</v>
          </cell>
          <cell r="I397">
            <v>6</v>
          </cell>
          <cell r="J397">
            <v>27</v>
          </cell>
          <cell r="K397">
            <v>70</v>
          </cell>
          <cell r="L397">
            <v>18.5</v>
          </cell>
          <cell r="M397">
            <v>19.5</v>
          </cell>
          <cell r="N397">
            <v>23.5</v>
          </cell>
          <cell r="O397">
            <v>7000</v>
          </cell>
        </row>
        <row r="398">
          <cell r="B398">
            <v>48310303</v>
          </cell>
          <cell r="C398">
            <v>48310303</v>
          </cell>
          <cell r="D398">
            <v>2153</v>
          </cell>
          <cell r="E398" t="str">
            <v>2007-2008</v>
          </cell>
          <cell r="F398">
            <v>8</v>
          </cell>
          <cell r="G398">
            <v>40670</v>
          </cell>
          <cell r="H398">
            <v>2015</v>
          </cell>
          <cell r="I398">
            <v>6</v>
          </cell>
          <cell r="J398">
            <v>27</v>
          </cell>
          <cell r="K398">
            <v>71</v>
          </cell>
          <cell r="L398">
            <v>29.1</v>
          </cell>
          <cell r="M398">
            <v>30.9</v>
          </cell>
          <cell r="N398">
            <v>20.6</v>
          </cell>
          <cell r="O398">
            <v>2100</v>
          </cell>
        </row>
        <row r="399">
          <cell r="B399">
            <v>48050829</v>
          </cell>
          <cell r="C399">
            <v>48050829</v>
          </cell>
          <cell r="D399">
            <v>2154</v>
          </cell>
          <cell r="E399" t="str">
            <v>2007-2008</v>
          </cell>
          <cell r="F399">
            <v>8</v>
          </cell>
          <cell r="G399">
            <v>40670</v>
          </cell>
          <cell r="H399">
            <v>2015</v>
          </cell>
          <cell r="I399">
            <v>6</v>
          </cell>
          <cell r="J399">
            <v>27</v>
          </cell>
          <cell r="K399">
            <v>72</v>
          </cell>
          <cell r="L399">
            <v>27.8</v>
          </cell>
          <cell r="M399">
            <v>28.4</v>
          </cell>
          <cell r="N399">
            <v>19.100000000000001</v>
          </cell>
          <cell r="O399">
            <v>1700</v>
          </cell>
        </row>
        <row r="400">
          <cell r="B400">
            <v>48074326</v>
          </cell>
          <cell r="C400">
            <v>48074326</v>
          </cell>
          <cell r="D400">
            <v>2155</v>
          </cell>
          <cell r="E400" t="str">
            <v>2007-2008</v>
          </cell>
          <cell r="F400">
            <v>8</v>
          </cell>
          <cell r="G400">
            <v>40670</v>
          </cell>
          <cell r="H400">
            <v>2015</v>
          </cell>
          <cell r="I400">
            <v>6</v>
          </cell>
          <cell r="J400">
            <v>27</v>
          </cell>
          <cell r="K400">
            <v>73</v>
          </cell>
          <cell r="L400">
            <v>31</v>
          </cell>
          <cell r="M400">
            <v>32.700000000000003</v>
          </cell>
          <cell r="N400">
            <v>22.2</v>
          </cell>
          <cell r="O400">
            <v>2700</v>
          </cell>
        </row>
        <row r="401">
          <cell r="B401">
            <v>48284339</v>
          </cell>
          <cell r="C401">
            <v>48284339</v>
          </cell>
          <cell r="D401">
            <v>2156</v>
          </cell>
          <cell r="E401" t="str">
            <v>2007-2008</v>
          </cell>
          <cell r="F401">
            <v>8</v>
          </cell>
          <cell r="G401">
            <v>40670</v>
          </cell>
          <cell r="H401">
            <v>2015</v>
          </cell>
          <cell r="I401">
            <v>6</v>
          </cell>
          <cell r="J401">
            <v>27</v>
          </cell>
          <cell r="K401">
            <v>74</v>
          </cell>
          <cell r="L401">
            <v>29.8</v>
          </cell>
          <cell r="M401">
            <v>31.7</v>
          </cell>
          <cell r="N401">
            <v>20.8</v>
          </cell>
          <cell r="O401">
            <v>2300</v>
          </cell>
        </row>
        <row r="402">
          <cell r="B402">
            <v>48375363</v>
          </cell>
          <cell r="C402">
            <v>48375363</v>
          </cell>
          <cell r="D402">
            <v>2157</v>
          </cell>
          <cell r="E402" t="str">
            <v>2007-2008</v>
          </cell>
          <cell r="F402">
            <v>8</v>
          </cell>
          <cell r="G402">
            <v>40670</v>
          </cell>
          <cell r="H402">
            <v>2015</v>
          </cell>
          <cell r="I402">
            <v>6</v>
          </cell>
          <cell r="J402">
            <v>27</v>
          </cell>
          <cell r="K402">
            <v>75</v>
          </cell>
          <cell r="L402">
            <v>32</v>
          </cell>
          <cell r="M402">
            <v>34</v>
          </cell>
          <cell r="N402">
            <v>23</v>
          </cell>
          <cell r="O402">
            <v>1900</v>
          </cell>
        </row>
        <row r="403">
          <cell r="B403">
            <v>48344016</v>
          </cell>
          <cell r="C403">
            <v>48344016</v>
          </cell>
          <cell r="D403">
            <v>2158</v>
          </cell>
          <cell r="E403" t="str">
            <v>2007-2008</v>
          </cell>
          <cell r="F403">
            <v>8</v>
          </cell>
          <cell r="G403">
            <v>40670</v>
          </cell>
          <cell r="H403">
            <v>2015</v>
          </cell>
          <cell r="I403">
            <v>6</v>
          </cell>
          <cell r="J403">
            <v>27</v>
          </cell>
          <cell r="K403">
            <v>76</v>
          </cell>
          <cell r="L403">
            <v>32.799999999999997</v>
          </cell>
          <cell r="M403">
            <v>32.6</v>
          </cell>
          <cell r="N403">
            <v>22.2</v>
          </cell>
          <cell r="O403">
            <v>2300</v>
          </cell>
        </row>
        <row r="404">
          <cell r="B404">
            <v>48275840</v>
          </cell>
          <cell r="C404">
            <v>48275840</v>
          </cell>
          <cell r="D404">
            <v>2159</v>
          </cell>
          <cell r="E404" t="str">
            <v>2007-2008</v>
          </cell>
          <cell r="F404">
            <v>8</v>
          </cell>
          <cell r="G404">
            <v>40670</v>
          </cell>
          <cell r="H404">
            <v>2015</v>
          </cell>
          <cell r="I404">
            <v>6</v>
          </cell>
          <cell r="J404">
            <v>27</v>
          </cell>
          <cell r="K404">
            <v>77</v>
          </cell>
          <cell r="L404">
            <v>31.6</v>
          </cell>
          <cell r="M404">
            <v>33</v>
          </cell>
          <cell r="N404">
            <v>22.2</v>
          </cell>
          <cell r="O404">
            <v>2700</v>
          </cell>
        </row>
        <row r="405">
          <cell r="B405">
            <v>48049824</v>
          </cell>
          <cell r="C405">
            <v>48049824</v>
          </cell>
          <cell r="D405">
            <v>2160</v>
          </cell>
          <cell r="E405" t="str">
            <v>2007-2008</v>
          </cell>
          <cell r="F405">
            <v>8</v>
          </cell>
          <cell r="G405">
            <v>40670</v>
          </cell>
          <cell r="H405">
            <v>2015</v>
          </cell>
          <cell r="I405">
            <v>6</v>
          </cell>
          <cell r="J405">
            <v>27</v>
          </cell>
          <cell r="K405">
            <v>78</v>
          </cell>
          <cell r="L405">
            <v>26.3</v>
          </cell>
          <cell r="M405">
            <v>27.1</v>
          </cell>
          <cell r="N405">
            <v>18.100000000000001</v>
          </cell>
          <cell r="O405">
            <v>1200</v>
          </cell>
        </row>
        <row r="406">
          <cell r="B406">
            <v>48320275</v>
          </cell>
          <cell r="C406">
            <v>48320275</v>
          </cell>
          <cell r="D406">
            <v>2161</v>
          </cell>
          <cell r="E406" t="str">
            <v>2007-2008</v>
          </cell>
          <cell r="F406">
            <v>8</v>
          </cell>
          <cell r="G406">
            <v>40670</v>
          </cell>
          <cell r="H406">
            <v>2015</v>
          </cell>
          <cell r="I406">
            <v>6</v>
          </cell>
          <cell r="J406">
            <v>27</v>
          </cell>
          <cell r="K406">
            <v>79</v>
          </cell>
          <cell r="L406">
            <v>30.3</v>
          </cell>
          <cell r="M406">
            <v>31.7</v>
          </cell>
          <cell r="N406">
            <v>21.3</v>
          </cell>
          <cell r="O406">
            <v>2400</v>
          </cell>
        </row>
        <row r="407">
          <cell r="B407">
            <v>48283075</v>
          </cell>
          <cell r="C407">
            <v>48283075</v>
          </cell>
          <cell r="D407">
            <v>2162</v>
          </cell>
          <cell r="E407" t="str">
            <v>2007-2008</v>
          </cell>
          <cell r="F407">
            <v>8</v>
          </cell>
          <cell r="G407">
            <v>40670</v>
          </cell>
          <cell r="H407">
            <v>2015</v>
          </cell>
          <cell r="I407">
            <v>6</v>
          </cell>
          <cell r="J407">
            <v>27</v>
          </cell>
          <cell r="K407">
            <v>80</v>
          </cell>
          <cell r="L407">
            <v>28</v>
          </cell>
          <cell r="M407">
            <v>28.9</v>
          </cell>
          <cell r="N407">
            <v>19</v>
          </cell>
          <cell r="O407">
            <v>1800</v>
          </cell>
        </row>
        <row r="408">
          <cell r="B408">
            <v>48075799</v>
          </cell>
          <cell r="C408">
            <v>48075799</v>
          </cell>
          <cell r="D408">
            <v>2163</v>
          </cell>
          <cell r="E408" t="str">
            <v>2007-2008</v>
          </cell>
          <cell r="F408">
            <v>8</v>
          </cell>
          <cell r="G408">
            <v>40670</v>
          </cell>
          <cell r="H408">
            <v>2015</v>
          </cell>
          <cell r="I408">
            <v>6</v>
          </cell>
          <cell r="J408">
            <v>27</v>
          </cell>
          <cell r="K408">
            <v>81</v>
          </cell>
          <cell r="L408">
            <v>24.8</v>
          </cell>
          <cell r="M408">
            <v>35.4</v>
          </cell>
          <cell r="N408">
            <v>16.600000000000001</v>
          </cell>
          <cell r="O408">
            <v>1300</v>
          </cell>
        </row>
        <row r="409">
          <cell r="B409">
            <v>48075313</v>
          </cell>
          <cell r="C409">
            <v>48075313</v>
          </cell>
          <cell r="D409">
            <v>2164</v>
          </cell>
          <cell r="E409" t="str">
            <v>2007-2008</v>
          </cell>
          <cell r="F409">
            <v>8</v>
          </cell>
          <cell r="G409">
            <v>40670</v>
          </cell>
          <cell r="H409">
            <v>2015</v>
          </cell>
          <cell r="I409">
            <v>6</v>
          </cell>
          <cell r="J409">
            <v>27</v>
          </cell>
          <cell r="K409">
            <v>82</v>
          </cell>
          <cell r="L409">
            <v>32</v>
          </cell>
          <cell r="M409">
            <v>33.299999999999997</v>
          </cell>
          <cell r="N409">
            <v>21.8</v>
          </cell>
          <cell r="O409">
            <v>2800</v>
          </cell>
        </row>
        <row r="410">
          <cell r="B410">
            <v>48311055</v>
          </cell>
          <cell r="C410">
            <v>48311055</v>
          </cell>
          <cell r="D410">
            <v>2165</v>
          </cell>
          <cell r="E410" t="str">
            <v>2007-2008</v>
          </cell>
          <cell r="F410">
            <v>8</v>
          </cell>
          <cell r="G410">
            <v>40670</v>
          </cell>
          <cell r="H410">
            <v>2015</v>
          </cell>
          <cell r="I410">
            <v>6</v>
          </cell>
          <cell r="J410">
            <v>27</v>
          </cell>
          <cell r="K410">
            <v>83</v>
          </cell>
          <cell r="L410">
            <v>32.9</v>
          </cell>
          <cell r="M410">
            <v>33.9</v>
          </cell>
          <cell r="N410">
            <v>23.3</v>
          </cell>
          <cell r="O410">
            <v>2800</v>
          </cell>
        </row>
        <row r="411">
          <cell r="B411">
            <v>48312036</v>
          </cell>
          <cell r="C411">
            <v>48312036</v>
          </cell>
          <cell r="D411">
            <v>2166</v>
          </cell>
          <cell r="E411" t="str">
            <v>2008-2009</v>
          </cell>
          <cell r="F411">
            <v>7</v>
          </cell>
          <cell r="G411">
            <v>40670</v>
          </cell>
          <cell r="H411">
            <v>2015</v>
          </cell>
          <cell r="I411">
            <v>6</v>
          </cell>
          <cell r="J411">
            <v>27</v>
          </cell>
          <cell r="K411">
            <v>1</v>
          </cell>
          <cell r="L411">
            <v>30.2</v>
          </cell>
          <cell r="M411">
            <v>31.4</v>
          </cell>
          <cell r="N411">
            <v>20</v>
          </cell>
          <cell r="O411">
            <v>2150</v>
          </cell>
        </row>
        <row r="412">
          <cell r="B412">
            <v>48102624</v>
          </cell>
          <cell r="C412">
            <v>48102624</v>
          </cell>
          <cell r="D412">
            <v>2167</v>
          </cell>
          <cell r="E412" t="str">
            <v>2008-2009</v>
          </cell>
          <cell r="F412">
            <v>7</v>
          </cell>
          <cell r="G412">
            <v>40670</v>
          </cell>
          <cell r="H412">
            <v>2015</v>
          </cell>
          <cell r="I412">
            <v>6</v>
          </cell>
          <cell r="J412">
            <v>27</v>
          </cell>
          <cell r="K412">
            <v>3</v>
          </cell>
          <cell r="L412">
            <v>30.1</v>
          </cell>
          <cell r="M412">
            <v>31.4</v>
          </cell>
          <cell r="N412">
            <v>21.3</v>
          </cell>
          <cell r="O412">
            <v>2400</v>
          </cell>
        </row>
        <row r="413">
          <cell r="B413">
            <v>48080117</v>
          </cell>
          <cell r="C413">
            <v>48080117</v>
          </cell>
          <cell r="D413">
            <v>2168</v>
          </cell>
          <cell r="E413" t="str">
            <v>2008-2009</v>
          </cell>
          <cell r="F413">
            <v>7</v>
          </cell>
          <cell r="G413">
            <v>40670</v>
          </cell>
          <cell r="H413">
            <v>2015</v>
          </cell>
          <cell r="I413">
            <v>6</v>
          </cell>
          <cell r="J413">
            <v>27</v>
          </cell>
          <cell r="K413">
            <v>4</v>
          </cell>
          <cell r="L413">
            <v>32</v>
          </cell>
          <cell r="M413">
            <v>33.700000000000003</v>
          </cell>
          <cell r="N413">
            <v>21.9</v>
          </cell>
          <cell r="O413">
            <v>3050</v>
          </cell>
        </row>
        <row r="414">
          <cell r="B414">
            <v>48066586</v>
          </cell>
          <cell r="C414">
            <v>48066586</v>
          </cell>
          <cell r="D414">
            <v>2169</v>
          </cell>
          <cell r="E414" t="str">
            <v>2008-2009</v>
          </cell>
          <cell r="F414">
            <v>7</v>
          </cell>
          <cell r="G414">
            <v>40670</v>
          </cell>
          <cell r="H414">
            <v>2015</v>
          </cell>
          <cell r="I414">
            <v>6</v>
          </cell>
          <cell r="J414">
            <v>27</v>
          </cell>
          <cell r="K414">
            <v>5</v>
          </cell>
          <cell r="L414">
            <v>27.5</v>
          </cell>
          <cell r="M414">
            <v>30.1</v>
          </cell>
          <cell r="N414">
            <v>19.8</v>
          </cell>
          <cell r="O414">
            <v>2100</v>
          </cell>
        </row>
        <row r="415">
          <cell r="B415">
            <v>48311119</v>
          </cell>
          <cell r="C415">
            <v>48311119</v>
          </cell>
          <cell r="D415">
            <v>2170</v>
          </cell>
          <cell r="E415" t="str">
            <v>2008-2009</v>
          </cell>
          <cell r="F415">
            <v>7</v>
          </cell>
          <cell r="G415">
            <v>40670</v>
          </cell>
          <cell r="H415">
            <v>2015</v>
          </cell>
          <cell r="I415">
            <v>6</v>
          </cell>
          <cell r="J415">
            <v>27</v>
          </cell>
          <cell r="K415">
            <v>8</v>
          </cell>
          <cell r="L415">
            <v>28.3</v>
          </cell>
          <cell r="M415">
            <v>29.5</v>
          </cell>
          <cell r="N415">
            <v>19.399999999999999</v>
          </cell>
          <cell r="O415">
            <v>1850</v>
          </cell>
        </row>
        <row r="416">
          <cell r="B416">
            <v>48360800</v>
          </cell>
          <cell r="C416">
            <v>48360800</v>
          </cell>
          <cell r="D416">
            <v>2171</v>
          </cell>
          <cell r="E416" t="str">
            <v>2008-2009</v>
          </cell>
          <cell r="F416">
            <v>7</v>
          </cell>
          <cell r="G416">
            <v>40670</v>
          </cell>
          <cell r="H416">
            <v>2015</v>
          </cell>
          <cell r="I416">
            <v>6</v>
          </cell>
          <cell r="J416">
            <v>27</v>
          </cell>
          <cell r="K416">
            <v>11</v>
          </cell>
          <cell r="L416">
            <v>27.1</v>
          </cell>
          <cell r="M416">
            <v>28.7</v>
          </cell>
          <cell r="N416">
            <v>19.100000000000001</v>
          </cell>
          <cell r="O416">
            <v>1950</v>
          </cell>
        </row>
        <row r="417">
          <cell r="B417">
            <v>48078001</v>
          </cell>
          <cell r="C417">
            <v>48078001</v>
          </cell>
          <cell r="D417">
            <v>2172</v>
          </cell>
          <cell r="E417" t="str">
            <v>2008-2009</v>
          </cell>
          <cell r="F417">
            <v>7</v>
          </cell>
          <cell r="G417">
            <v>40670</v>
          </cell>
          <cell r="H417">
            <v>2015</v>
          </cell>
          <cell r="I417">
            <v>6</v>
          </cell>
          <cell r="J417">
            <v>27</v>
          </cell>
          <cell r="K417">
            <v>12</v>
          </cell>
          <cell r="L417">
            <v>26.2</v>
          </cell>
          <cell r="M417">
            <v>27.5</v>
          </cell>
          <cell r="N417">
            <v>17.600000000000001</v>
          </cell>
          <cell r="O417">
            <v>1500</v>
          </cell>
        </row>
        <row r="418">
          <cell r="B418">
            <v>48309614</v>
          </cell>
          <cell r="C418">
            <v>48309614</v>
          </cell>
          <cell r="D418">
            <v>2173</v>
          </cell>
          <cell r="E418" t="str">
            <v>2008-2009</v>
          </cell>
          <cell r="F418">
            <v>7</v>
          </cell>
          <cell r="G418">
            <v>40670</v>
          </cell>
          <cell r="H418">
            <v>2015</v>
          </cell>
          <cell r="I418">
            <v>6</v>
          </cell>
          <cell r="J418">
            <v>27</v>
          </cell>
          <cell r="K418">
            <v>13</v>
          </cell>
          <cell r="L418">
            <v>31.9</v>
          </cell>
          <cell r="M418">
            <v>32.799999999999997</v>
          </cell>
          <cell r="N418">
            <v>22.1</v>
          </cell>
          <cell r="O418">
            <v>2950</v>
          </cell>
        </row>
        <row r="419">
          <cell r="B419">
            <v>48317595</v>
          </cell>
          <cell r="C419">
            <v>48317595</v>
          </cell>
          <cell r="D419">
            <v>2174</v>
          </cell>
          <cell r="E419" t="str">
            <v>2008-2009</v>
          </cell>
          <cell r="F419">
            <v>7</v>
          </cell>
          <cell r="G419">
            <v>40670</v>
          </cell>
          <cell r="H419">
            <v>2015</v>
          </cell>
          <cell r="I419">
            <v>6</v>
          </cell>
          <cell r="J419">
            <v>27</v>
          </cell>
          <cell r="K419">
            <v>16</v>
          </cell>
          <cell r="L419">
            <v>29.4</v>
          </cell>
          <cell r="M419">
            <v>30.8</v>
          </cell>
          <cell r="N419">
            <v>20.3</v>
          </cell>
          <cell r="O419">
            <v>2400</v>
          </cell>
        </row>
        <row r="420">
          <cell r="B420">
            <v>48048821</v>
          </cell>
          <cell r="C420">
            <v>48048821</v>
          </cell>
          <cell r="D420">
            <v>2175</v>
          </cell>
          <cell r="E420" t="str">
            <v>2008-2009</v>
          </cell>
          <cell r="F420">
            <v>7</v>
          </cell>
          <cell r="G420">
            <v>40670</v>
          </cell>
          <cell r="H420">
            <v>2015</v>
          </cell>
          <cell r="I420">
            <v>6</v>
          </cell>
          <cell r="J420">
            <v>27</v>
          </cell>
          <cell r="K420">
            <v>17</v>
          </cell>
          <cell r="L420">
            <v>27.2</v>
          </cell>
          <cell r="M420">
            <v>28.6</v>
          </cell>
          <cell r="N420">
            <v>19</v>
          </cell>
          <cell r="O420">
            <v>2700</v>
          </cell>
        </row>
        <row r="421">
          <cell r="B421">
            <v>48369798</v>
          </cell>
          <cell r="C421">
            <v>48369798</v>
          </cell>
          <cell r="D421">
            <v>2176</v>
          </cell>
          <cell r="E421" t="str">
            <v>2008-2009</v>
          </cell>
          <cell r="F421">
            <v>7</v>
          </cell>
          <cell r="G421">
            <v>40670</v>
          </cell>
          <cell r="H421">
            <v>2015</v>
          </cell>
          <cell r="I421">
            <v>6</v>
          </cell>
          <cell r="J421">
            <v>27</v>
          </cell>
          <cell r="K421">
            <v>19</v>
          </cell>
          <cell r="L421">
            <v>27.2</v>
          </cell>
          <cell r="M421">
            <v>27.8</v>
          </cell>
          <cell r="N421">
            <v>18.399999999999999</v>
          </cell>
          <cell r="O421">
            <v>1700</v>
          </cell>
        </row>
        <row r="422">
          <cell r="B422">
            <v>48369071</v>
          </cell>
          <cell r="C422">
            <v>48369071</v>
          </cell>
          <cell r="D422">
            <v>2177</v>
          </cell>
          <cell r="E422" t="str">
            <v>2008-2009</v>
          </cell>
          <cell r="F422">
            <v>7</v>
          </cell>
          <cell r="G422">
            <v>40670</v>
          </cell>
          <cell r="H422">
            <v>2015</v>
          </cell>
          <cell r="I422">
            <v>6</v>
          </cell>
          <cell r="J422">
            <v>27</v>
          </cell>
          <cell r="K422">
            <v>21</v>
          </cell>
          <cell r="L422">
            <v>30.6</v>
          </cell>
          <cell r="M422">
            <v>32.5</v>
          </cell>
          <cell r="N422">
            <v>21.7</v>
          </cell>
          <cell r="O422">
            <v>2800</v>
          </cell>
        </row>
        <row r="423">
          <cell r="B423">
            <v>48059822</v>
          </cell>
          <cell r="C423">
            <v>48059822</v>
          </cell>
          <cell r="D423">
            <v>2178</v>
          </cell>
          <cell r="E423" t="str">
            <v>2008-2009</v>
          </cell>
          <cell r="F423">
            <v>7</v>
          </cell>
          <cell r="G423">
            <v>40670</v>
          </cell>
          <cell r="H423">
            <v>2015</v>
          </cell>
          <cell r="I423">
            <v>6</v>
          </cell>
          <cell r="J423">
            <v>27</v>
          </cell>
          <cell r="K423">
            <v>23</v>
          </cell>
          <cell r="L423">
            <v>28.6</v>
          </cell>
          <cell r="M423">
            <v>29.4</v>
          </cell>
          <cell r="N423">
            <v>19.399999999999999</v>
          </cell>
          <cell r="O423">
            <v>2000</v>
          </cell>
        </row>
        <row r="424">
          <cell r="B424">
            <v>48074329</v>
          </cell>
          <cell r="C424">
            <v>48074329</v>
          </cell>
          <cell r="D424">
            <v>2179</v>
          </cell>
          <cell r="E424" t="str">
            <v>2008-2009</v>
          </cell>
          <cell r="F424">
            <v>7</v>
          </cell>
          <cell r="G424">
            <v>40670</v>
          </cell>
          <cell r="H424">
            <v>2015</v>
          </cell>
          <cell r="I424">
            <v>6</v>
          </cell>
          <cell r="J424">
            <v>27</v>
          </cell>
          <cell r="K424">
            <v>24</v>
          </cell>
          <cell r="L424">
            <v>30.3</v>
          </cell>
          <cell r="M424">
            <v>31.6</v>
          </cell>
          <cell r="N424">
            <v>21.2</v>
          </cell>
          <cell r="O424">
            <v>2600</v>
          </cell>
        </row>
        <row r="425">
          <cell r="B425">
            <v>48289830</v>
          </cell>
          <cell r="C425">
            <v>48289830</v>
          </cell>
          <cell r="D425">
            <v>2180</v>
          </cell>
          <cell r="E425" t="str">
            <v>2008-2009</v>
          </cell>
          <cell r="F425">
            <v>7</v>
          </cell>
          <cell r="G425">
            <v>40670</v>
          </cell>
          <cell r="H425">
            <v>2015</v>
          </cell>
          <cell r="I425">
            <v>6</v>
          </cell>
          <cell r="J425">
            <v>27</v>
          </cell>
          <cell r="K425">
            <v>25</v>
          </cell>
          <cell r="L425">
            <v>28.5</v>
          </cell>
          <cell r="M425">
            <v>29.9</v>
          </cell>
          <cell r="N425">
            <v>20.2</v>
          </cell>
          <cell r="O425">
            <v>2300</v>
          </cell>
        </row>
        <row r="426">
          <cell r="B426">
            <v>48280065</v>
          </cell>
          <cell r="C426">
            <v>48280065</v>
          </cell>
          <cell r="D426">
            <v>2181</v>
          </cell>
          <cell r="E426" t="str">
            <v>2008-2009</v>
          </cell>
          <cell r="F426">
            <v>7</v>
          </cell>
          <cell r="G426">
            <v>40670</v>
          </cell>
          <cell r="H426">
            <v>2015</v>
          </cell>
          <cell r="I426">
            <v>6</v>
          </cell>
          <cell r="J426">
            <v>27</v>
          </cell>
          <cell r="K426">
            <v>26</v>
          </cell>
          <cell r="L426">
            <v>29.4</v>
          </cell>
          <cell r="M426">
            <v>30.7</v>
          </cell>
          <cell r="N426">
            <v>20.6</v>
          </cell>
          <cell r="O426">
            <v>2500</v>
          </cell>
        </row>
        <row r="427">
          <cell r="B427">
            <v>48112356</v>
          </cell>
          <cell r="C427">
            <v>48112356</v>
          </cell>
          <cell r="D427">
            <v>2182</v>
          </cell>
          <cell r="E427" t="str">
            <v>2008-2009</v>
          </cell>
          <cell r="F427">
            <v>7</v>
          </cell>
          <cell r="G427">
            <v>40670</v>
          </cell>
          <cell r="H427">
            <v>2015</v>
          </cell>
          <cell r="I427">
            <v>6</v>
          </cell>
          <cell r="J427">
            <v>27</v>
          </cell>
          <cell r="K427">
            <v>27</v>
          </cell>
          <cell r="L427">
            <v>32</v>
          </cell>
          <cell r="M427">
            <v>33.4</v>
          </cell>
          <cell r="N427">
            <v>22.7</v>
          </cell>
          <cell r="O427">
            <v>3000</v>
          </cell>
        </row>
        <row r="428">
          <cell r="B428">
            <v>48037325</v>
          </cell>
          <cell r="C428">
            <v>48037325</v>
          </cell>
          <cell r="D428">
            <v>2183</v>
          </cell>
          <cell r="E428" t="str">
            <v>2008-2009</v>
          </cell>
          <cell r="F428">
            <v>7</v>
          </cell>
          <cell r="G428">
            <v>40670</v>
          </cell>
          <cell r="H428">
            <v>2015</v>
          </cell>
          <cell r="I428">
            <v>6</v>
          </cell>
          <cell r="J428">
            <v>27</v>
          </cell>
          <cell r="K428">
            <v>29</v>
          </cell>
          <cell r="L428">
            <v>31.9</v>
          </cell>
          <cell r="M428">
            <v>33.5</v>
          </cell>
          <cell r="N428">
            <v>22.6</v>
          </cell>
          <cell r="O428">
            <v>3200</v>
          </cell>
        </row>
        <row r="429">
          <cell r="B429">
            <v>48367612</v>
          </cell>
          <cell r="C429">
            <v>48367612</v>
          </cell>
          <cell r="D429">
            <v>2184</v>
          </cell>
          <cell r="E429" t="str">
            <v>2008-2009</v>
          </cell>
          <cell r="F429">
            <v>7</v>
          </cell>
          <cell r="G429">
            <v>40670</v>
          </cell>
          <cell r="H429">
            <v>2015</v>
          </cell>
          <cell r="I429">
            <v>6</v>
          </cell>
          <cell r="J429">
            <v>27</v>
          </cell>
          <cell r="K429">
            <v>30</v>
          </cell>
          <cell r="L429">
            <v>30.4</v>
          </cell>
          <cell r="M429">
            <v>31.7</v>
          </cell>
          <cell r="N429">
            <v>21.3</v>
          </cell>
          <cell r="O429">
            <v>2600</v>
          </cell>
        </row>
        <row r="430">
          <cell r="B430">
            <v>48376547</v>
          </cell>
          <cell r="C430">
            <v>48376547</v>
          </cell>
          <cell r="D430">
            <v>2185</v>
          </cell>
          <cell r="E430" t="str">
            <v>2008-2009</v>
          </cell>
          <cell r="F430">
            <v>7</v>
          </cell>
          <cell r="G430">
            <v>40670</v>
          </cell>
          <cell r="H430">
            <v>2015</v>
          </cell>
          <cell r="I430">
            <v>6</v>
          </cell>
          <cell r="J430">
            <v>27</v>
          </cell>
          <cell r="K430">
            <v>32</v>
          </cell>
          <cell r="L430">
            <v>30.4</v>
          </cell>
          <cell r="M430">
            <v>31</v>
          </cell>
          <cell r="N430">
            <v>20.6</v>
          </cell>
          <cell r="O430">
            <v>2300</v>
          </cell>
        </row>
        <row r="431">
          <cell r="B431">
            <v>48033622</v>
          </cell>
          <cell r="C431">
            <v>48033622</v>
          </cell>
          <cell r="D431">
            <v>2186</v>
          </cell>
          <cell r="E431" t="str">
            <v>2008-2009</v>
          </cell>
          <cell r="F431">
            <v>7</v>
          </cell>
          <cell r="G431">
            <v>40670</v>
          </cell>
          <cell r="H431">
            <v>2015</v>
          </cell>
          <cell r="I431">
            <v>6</v>
          </cell>
          <cell r="J431">
            <v>27</v>
          </cell>
          <cell r="K431">
            <v>33</v>
          </cell>
          <cell r="L431">
            <v>27</v>
          </cell>
          <cell r="M431">
            <v>28.6</v>
          </cell>
          <cell r="N431">
            <v>18.3</v>
          </cell>
          <cell r="O431">
            <v>1600</v>
          </cell>
        </row>
        <row r="432">
          <cell r="B432">
            <v>48066860</v>
          </cell>
          <cell r="C432">
            <v>48066860</v>
          </cell>
          <cell r="D432">
            <v>2187</v>
          </cell>
          <cell r="E432" t="str">
            <v>2008-2009</v>
          </cell>
          <cell r="F432">
            <v>7</v>
          </cell>
          <cell r="G432">
            <v>40670</v>
          </cell>
          <cell r="H432">
            <v>2015</v>
          </cell>
          <cell r="I432">
            <v>6</v>
          </cell>
          <cell r="J432">
            <v>27</v>
          </cell>
          <cell r="K432">
            <v>34</v>
          </cell>
          <cell r="L432">
            <v>26.9</v>
          </cell>
          <cell r="M432">
            <v>27.5</v>
          </cell>
          <cell r="N432">
            <v>17.8</v>
          </cell>
          <cell r="O432">
            <v>1700</v>
          </cell>
        </row>
        <row r="433">
          <cell r="B433">
            <v>48311521</v>
          </cell>
          <cell r="C433">
            <v>48311521</v>
          </cell>
          <cell r="D433">
            <v>2188</v>
          </cell>
          <cell r="E433" t="str">
            <v>2008-2009</v>
          </cell>
          <cell r="F433">
            <v>7</v>
          </cell>
          <cell r="G433">
            <v>40670</v>
          </cell>
          <cell r="H433">
            <v>2015</v>
          </cell>
          <cell r="I433">
            <v>6</v>
          </cell>
          <cell r="J433">
            <v>27</v>
          </cell>
          <cell r="K433">
            <v>35</v>
          </cell>
          <cell r="L433">
            <v>27</v>
          </cell>
          <cell r="M433">
            <v>28.4</v>
          </cell>
          <cell r="N433">
            <v>18.2</v>
          </cell>
          <cell r="O433">
            <v>1700</v>
          </cell>
        </row>
        <row r="434">
          <cell r="B434">
            <v>48334822</v>
          </cell>
          <cell r="C434">
            <v>48334822</v>
          </cell>
          <cell r="D434">
            <v>2189</v>
          </cell>
          <cell r="E434" t="str">
            <v>2008-2009</v>
          </cell>
          <cell r="F434">
            <v>7</v>
          </cell>
          <cell r="G434">
            <v>40670</v>
          </cell>
          <cell r="H434">
            <v>2015</v>
          </cell>
          <cell r="I434">
            <v>6</v>
          </cell>
          <cell r="J434">
            <v>27</v>
          </cell>
          <cell r="K434">
            <v>37</v>
          </cell>
          <cell r="L434">
            <v>23.2</v>
          </cell>
          <cell r="M434">
            <v>23.5</v>
          </cell>
          <cell r="N434">
            <v>15.4</v>
          </cell>
          <cell r="O434">
            <v>1100</v>
          </cell>
        </row>
        <row r="435">
          <cell r="B435">
            <v>48312312</v>
          </cell>
          <cell r="C435">
            <v>48312312</v>
          </cell>
          <cell r="D435">
            <v>2190</v>
          </cell>
          <cell r="E435" t="str">
            <v>2008-2009</v>
          </cell>
          <cell r="F435">
            <v>7</v>
          </cell>
          <cell r="G435">
            <v>40670</v>
          </cell>
          <cell r="H435">
            <v>2015</v>
          </cell>
          <cell r="I435">
            <v>6</v>
          </cell>
          <cell r="J435">
            <v>27</v>
          </cell>
          <cell r="K435">
            <v>39</v>
          </cell>
          <cell r="L435">
            <v>26.4</v>
          </cell>
          <cell r="M435">
            <v>27.8</v>
          </cell>
          <cell r="N435">
            <v>17.899999999999999</v>
          </cell>
          <cell r="O435">
            <v>2800</v>
          </cell>
        </row>
        <row r="436">
          <cell r="B436">
            <v>48073790</v>
          </cell>
          <cell r="C436">
            <v>48073790</v>
          </cell>
          <cell r="D436">
            <v>2191</v>
          </cell>
          <cell r="E436" t="str">
            <v>2008-2009</v>
          </cell>
          <cell r="F436">
            <v>7</v>
          </cell>
          <cell r="G436">
            <v>40670</v>
          </cell>
          <cell r="H436">
            <v>2015</v>
          </cell>
          <cell r="I436">
            <v>6</v>
          </cell>
          <cell r="J436">
            <v>27</v>
          </cell>
          <cell r="K436">
            <v>41</v>
          </cell>
          <cell r="L436">
            <v>28.4</v>
          </cell>
          <cell r="M436">
            <v>31.2</v>
          </cell>
          <cell r="N436">
            <v>20.100000000000001</v>
          </cell>
          <cell r="O436">
            <v>2400</v>
          </cell>
        </row>
        <row r="437">
          <cell r="B437">
            <v>48076894</v>
          </cell>
          <cell r="C437">
            <v>48076894</v>
          </cell>
          <cell r="D437">
            <v>2192</v>
          </cell>
          <cell r="E437" t="str">
            <v>2008-2009</v>
          </cell>
          <cell r="F437">
            <v>7</v>
          </cell>
          <cell r="G437">
            <v>40670</v>
          </cell>
          <cell r="H437">
            <v>2015</v>
          </cell>
          <cell r="I437">
            <v>6</v>
          </cell>
          <cell r="J437">
            <v>27</v>
          </cell>
          <cell r="K437">
            <v>43</v>
          </cell>
          <cell r="L437">
            <v>30.5</v>
          </cell>
          <cell r="M437">
            <v>32.4</v>
          </cell>
          <cell r="N437">
            <v>21.4</v>
          </cell>
          <cell r="O437">
            <v>2700</v>
          </cell>
        </row>
        <row r="438">
          <cell r="B438">
            <v>48283055</v>
          </cell>
          <cell r="C438">
            <v>48283055</v>
          </cell>
          <cell r="D438">
            <v>2193</v>
          </cell>
          <cell r="E438" t="str">
            <v>2008-2009</v>
          </cell>
          <cell r="F438">
            <v>7</v>
          </cell>
          <cell r="G438">
            <v>40670</v>
          </cell>
          <cell r="H438">
            <v>2015</v>
          </cell>
          <cell r="I438">
            <v>6</v>
          </cell>
          <cell r="J438">
            <v>27</v>
          </cell>
          <cell r="K438">
            <v>45</v>
          </cell>
          <cell r="L438">
            <v>26.5</v>
          </cell>
          <cell r="M438">
            <v>28.1</v>
          </cell>
          <cell r="N438">
            <v>18.399999999999999</v>
          </cell>
          <cell r="O438">
            <v>1800</v>
          </cell>
        </row>
        <row r="439">
          <cell r="B439">
            <v>48310051</v>
          </cell>
          <cell r="C439">
            <v>48310051</v>
          </cell>
          <cell r="D439">
            <v>2194</v>
          </cell>
          <cell r="E439" t="str">
            <v>2008-2009</v>
          </cell>
          <cell r="F439">
            <v>7</v>
          </cell>
          <cell r="G439">
            <v>40670</v>
          </cell>
          <cell r="H439">
            <v>2015</v>
          </cell>
          <cell r="I439">
            <v>6</v>
          </cell>
          <cell r="J439">
            <v>27</v>
          </cell>
          <cell r="K439">
            <v>46</v>
          </cell>
          <cell r="L439">
            <v>28</v>
          </cell>
          <cell r="M439">
            <v>29.6</v>
          </cell>
          <cell r="N439">
            <v>19.399999999999999</v>
          </cell>
          <cell r="O439">
            <v>2100</v>
          </cell>
        </row>
        <row r="440">
          <cell r="B440">
            <v>48067031</v>
          </cell>
          <cell r="C440">
            <v>48067031</v>
          </cell>
          <cell r="D440">
            <v>2195</v>
          </cell>
          <cell r="E440" t="str">
            <v>2008-2009</v>
          </cell>
          <cell r="F440">
            <v>7</v>
          </cell>
          <cell r="G440">
            <v>40670</v>
          </cell>
          <cell r="H440">
            <v>2015</v>
          </cell>
          <cell r="I440">
            <v>6</v>
          </cell>
          <cell r="J440">
            <v>27</v>
          </cell>
          <cell r="K440">
            <v>48</v>
          </cell>
          <cell r="L440">
            <v>24.9</v>
          </cell>
          <cell r="M440">
            <v>26.3</v>
          </cell>
          <cell r="N440">
            <v>17.3</v>
          </cell>
          <cell r="O440">
            <v>1400</v>
          </cell>
        </row>
        <row r="441">
          <cell r="B441">
            <v>48317556</v>
          </cell>
          <cell r="C441">
            <v>48317556</v>
          </cell>
          <cell r="D441">
            <v>2196</v>
          </cell>
          <cell r="E441" t="str">
            <v>2008-2009</v>
          </cell>
          <cell r="F441">
            <v>7</v>
          </cell>
          <cell r="G441">
            <v>40670</v>
          </cell>
          <cell r="H441">
            <v>2015</v>
          </cell>
          <cell r="I441">
            <v>6</v>
          </cell>
          <cell r="J441">
            <v>27</v>
          </cell>
          <cell r="K441">
            <v>49</v>
          </cell>
          <cell r="L441">
            <v>25</v>
          </cell>
          <cell r="M441">
            <v>26.1</v>
          </cell>
          <cell r="N441">
            <v>17</v>
          </cell>
          <cell r="O441">
            <v>1400</v>
          </cell>
        </row>
        <row r="442">
          <cell r="B442">
            <v>48367104</v>
          </cell>
          <cell r="C442">
            <v>48367104</v>
          </cell>
          <cell r="D442">
            <v>2197</v>
          </cell>
          <cell r="E442" t="str">
            <v>2008-2009</v>
          </cell>
          <cell r="F442">
            <v>7</v>
          </cell>
          <cell r="G442">
            <v>40670</v>
          </cell>
          <cell r="H442">
            <v>2015</v>
          </cell>
          <cell r="I442">
            <v>6</v>
          </cell>
          <cell r="J442">
            <v>27</v>
          </cell>
          <cell r="K442">
            <v>51</v>
          </cell>
          <cell r="L442">
            <v>26.8</v>
          </cell>
          <cell r="M442">
            <v>27.1</v>
          </cell>
          <cell r="N442">
            <v>18.3</v>
          </cell>
          <cell r="O442">
            <v>1700</v>
          </cell>
        </row>
        <row r="443">
          <cell r="B443">
            <v>48065259</v>
          </cell>
          <cell r="C443">
            <v>48065259</v>
          </cell>
          <cell r="D443">
            <v>2198</v>
          </cell>
          <cell r="E443" t="str">
            <v>2008-2009</v>
          </cell>
          <cell r="F443">
            <v>7</v>
          </cell>
          <cell r="G443">
            <v>40670</v>
          </cell>
          <cell r="H443">
            <v>2015</v>
          </cell>
          <cell r="I443">
            <v>6</v>
          </cell>
          <cell r="J443">
            <v>27</v>
          </cell>
          <cell r="K443">
            <v>52</v>
          </cell>
          <cell r="L443">
            <v>24.5</v>
          </cell>
          <cell r="M443">
            <v>25.3</v>
          </cell>
          <cell r="N443">
            <v>16.399999999999999</v>
          </cell>
          <cell r="O443">
            <v>1300</v>
          </cell>
        </row>
        <row r="444">
          <cell r="B444">
            <v>48309321</v>
          </cell>
          <cell r="C444">
            <v>48309321</v>
          </cell>
          <cell r="D444">
            <v>2199</v>
          </cell>
          <cell r="E444" t="str">
            <v>2008-2009</v>
          </cell>
          <cell r="F444">
            <v>7</v>
          </cell>
          <cell r="G444">
            <v>40670</v>
          </cell>
          <cell r="H444">
            <v>2015</v>
          </cell>
          <cell r="I444">
            <v>6</v>
          </cell>
          <cell r="J444">
            <v>27</v>
          </cell>
          <cell r="K444">
            <v>53</v>
          </cell>
          <cell r="L444">
            <v>29.5</v>
          </cell>
          <cell r="M444">
            <v>29.8</v>
          </cell>
          <cell r="N444">
            <v>19.7</v>
          </cell>
          <cell r="O444">
            <v>2100</v>
          </cell>
        </row>
        <row r="445">
          <cell r="B445">
            <v>48076003</v>
          </cell>
          <cell r="C445">
            <v>48076003</v>
          </cell>
          <cell r="D445">
            <v>2200</v>
          </cell>
          <cell r="E445" t="str">
            <v>2008-2009</v>
          </cell>
          <cell r="F445">
            <v>7</v>
          </cell>
          <cell r="G445">
            <v>40670</v>
          </cell>
          <cell r="H445">
            <v>2015</v>
          </cell>
          <cell r="I445">
            <v>6</v>
          </cell>
          <cell r="J445">
            <v>27</v>
          </cell>
          <cell r="K445">
            <v>54</v>
          </cell>
          <cell r="L445">
            <v>27.8</v>
          </cell>
          <cell r="M445">
            <v>28.8</v>
          </cell>
          <cell r="N445">
            <v>19.399999999999999</v>
          </cell>
          <cell r="O445">
            <v>2000</v>
          </cell>
        </row>
        <row r="446">
          <cell r="B446">
            <v>48375866</v>
          </cell>
          <cell r="C446">
            <v>48375866</v>
          </cell>
          <cell r="D446">
            <v>2201</v>
          </cell>
          <cell r="E446" t="str">
            <v>2008-2009</v>
          </cell>
          <cell r="F446">
            <v>7</v>
          </cell>
          <cell r="G446">
            <v>40670</v>
          </cell>
          <cell r="H446">
            <v>2015</v>
          </cell>
          <cell r="I446">
            <v>6</v>
          </cell>
          <cell r="J446">
            <v>27</v>
          </cell>
          <cell r="K446">
            <v>56</v>
          </cell>
          <cell r="L446">
            <v>23.3</v>
          </cell>
          <cell r="M446">
            <v>23.2</v>
          </cell>
          <cell r="N446">
            <v>15.6</v>
          </cell>
          <cell r="O446">
            <v>750</v>
          </cell>
        </row>
        <row r="447">
          <cell r="B447">
            <v>48367895</v>
          </cell>
          <cell r="C447">
            <v>48367895</v>
          </cell>
          <cell r="D447">
            <v>2202</v>
          </cell>
          <cell r="E447" t="str">
            <v>2008-2009</v>
          </cell>
          <cell r="F447">
            <v>7</v>
          </cell>
          <cell r="G447">
            <v>40670</v>
          </cell>
          <cell r="H447">
            <v>2015</v>
          </cell>
          <cell r="I447">
            <v>6</v>
          </cell>
          <cell r="J447">
            <v>27</v>
          </cell>
          <cell r="K447">
            <v>59</v>
          </cell>
          <cell r="L447">
            <v>25.2</v>
          </cell>
          <cell r="M447">
            <v>25.4</v>
          </cell>
          <cell r="N447">
            <v>17.2</v>
          </cell>
          <cell r="O447">
            <v>1300</v>
          </cell>
        </row>
        <row r="448">
          <cell r="B448">
            <v>48345636</v>
          </cell>
          <cell r="C448">
            <v>48345636</v>
          </cell>
          <cell r="D448">
            <v>2203</v>
          </cell>
          <cell r="E448" t="str">
            <v>2008-2009</v>
          </cell>
          <cell r="F448">
            <v>7</v>
          </cell>
          <cell r="G448">
            <v>40670</v>
          </cell>
          <cell r="H448">
            <v>2015</v>
          </cell>
          <cell r="I448">
            <v>6</v>
          </cell>
          <cell r="J448">
            <v>27</v>
          </cell>
          <cell r="K448">
            <v>62</v>
          </cell>
          <cell r="L448">
            <v>31.1</v>
          </cell>
          <cell r="M448">
            <v>33.299999999999997</v>
          </cell>
          <cell r="N448">
            <v>21.7</v>
          </cell>
          <cell r="O448">
            <v>2750</v>
          </cell>
        </row>
        <row r="449">
          <cell r="B449">
            <v>48095618</v>
          </cell>
          <cell r="C449">
            <v>48095618</v>
          </cell>
          <cell r="D449">
            <v>2204</v>
          </cell>
          <cell r="E449" t="str">
            <v>2008-2009</v>
          </cell>
          <cell r="F449">
            <v>7</v>
          </cell>
          <cell r="G449">
            <v>40670</v>
          </cell>
          <cell r="H449">
            <v>2015</v>
          </cell>
          <cell r="I449">
            <v>6</v>
          </cell>
          <cell r="J449">
            <v>27</v>
          </cell>
          <cell r="K449">
            <v>64</v>
          </cell>
          <cell r="L449">
            <v>28.8</v>
          </cell>
          <cell r="M449">
            <v>30.4</v>
          </cell>
          <cell r="N449">
            <v>19.8</v>
          </cell>
          <cell r="O449">
            <v>2250</v>
          </cell>
        </row>
        <row r="450">
          <cell r="B450">
            <v>48280023</v>
          </cell>
          <cell r="C450">
            <v>48280023</v>
          </cell>
          <cell r="D450">
            <v>2205</v>
          </cell>
          <cell r="E450" t="str">
            <v>2008-2009</v>
          </cell>
          <cell r="F450">
            <v>7</v>
          </cell>
          <cell r="G450">
            <v>40670</v>
          </cell>
          <cell r="H450">
            <v>2015</v>
          </cell>
          <cell r="I450">
            <v>6</v>
          </cell>
          <cell r="J450">
            <v>27</v>
          </cell>
          <cell r="K450">
            <v>65</v>
          </cell>
          <cell r="L450">
            <v>31</v>
          </cell>
          <cell r="M450">
            <v>32.1</v>
          </cell>
          <cell r="N450">
            <v>21.8</v>
          </cell>
          <cell r="O450">
            <v>2700</v>
          </cell>
        </row>
        <row r="451">
          <cell r="B451">
            <v>48264296</v>
          </cell>
          <cell r="C451">
            <v>48264296</v>
          </cell>
          <cell r="D451">
            <v>2206</v>
          </cell>
          <cell r="E451" t="str">
            <v>2008-2009</v>
          </cell>
          <cell r="F451">
            <v>7</v>
          </cell>
          <cell r="G451">
            <v>40670</v>
          </cell>
          <cell r="H451">
            <v>2015</v>
          </cell>
          <cell r="I451">
            <v>6</v>
          </cell>
          <cell r="J451">
            <v>27</v>
          </cell>
          <cell r="K451">
            <v>68</v>
          </cell>
          <cell r="L451">
            <v>30.3</v>
          </cell>
          <cell r="M451">
            <v>32</v>
          </cell>
          <cell r="N451">
            <v>21.7</v>
          </cell>
          <cell r="O451">
            <v>2750</v>
          </cell>
        </row>
        <row r="452">
          <cell r="B452">
            <v>48375092</v>
          </cell>
          <cell r="C452">
            <v>48375092</v>
          </cell>
          <cell r="D452">
            <v>2207</v>
          </cell>
          <cell r="E452" t="str">
            <v>2008-2009</v>
          </cell>
          <cell r="F452">
            <v>7</v>
          </cell>
          <cell r="G452">
            <v>40670</v>
          </cell>
          <cell r="H452">
            <v>2015</v>
          </cell>
          <cell r="I452">
            <v>6</v>
          </cell>
          <cell r="J452">
            <v>27</v>
          </cell>
          <cell r="K452">
            <v>72</v>
          </cell>
          <cell r="L452">
            <v>23.6</v>
          </cell>
          <cell r="M452">
            <v>23.6</v>
          </cell>
          <cell r="N452">
            <v>15.7</v>
          </cell>
          <cell r="O452">
            <v>1150</v>
          </cell>
        </row>
        <row r="453">
          <cell r="B453">
            <v>48050804</v>
          </cell>
          <cell r="C453">
            <v>48050804</v>
          </cell>
          <cell r="D453">
            <v>2208</v>
          </cell>
          <cell r="E453" t="str">
            <v>2008-2009</v>
          </cell>
          <cell r="F453">
            <v>7</v>
          </cell>
          <cell r="G453">
            <v>40670</v>
          </cell>
          <cell r="H453">
            <v>2015</v>
          </cell>
          <cell r="I453">
            <v>6</v>
          </cell>
          <cell r="J453">
            <v>27</v>
          </cell>
          <cell r="K453">
            <v>74</v>
          </cell>
          <cell r="L453">
            <v>31.5</v>
          </cell>
          <cell r="M453">
            <v>32</v>
          </cell>
          <cell r="N453">
            <v>31.7</v>
          </cell>
          <cell r="O453">
            <v>2800</v>
          </cell>
        </row>
        <row r="454">
          <cell r="B454">
            <v>48369355</v>
          </cell>
          <cell r="C454">
            <v>48369355</v>
          </cell>
          <cell r="D454">
            <v>2209</v>
          </cell>
          <cell r="E454" t="str">
            <v>2008-2009</v>
          </cell>
          <cell r="F454">
            <v>7</v>
          </cell>
          <cell r="G454">
            <v>40670</v>
          </cell>
          <cell r="H454">
            <v>2015</v>
          </cell>
          <cell r="I454">
            <v>6</v>
          </cell>
          <cell r="J454">
            <v>27</v>
          </cell>
          <cell r="K454">
            <v>75</v>
          </cell>
          <cell r="L454">
            <v>25</v>
          </cell>
          <cell r="M454">
            <v>25.7</v>
          </cell>
          <cell r="N454">
            <v>17</v>
          </cell>
          <cell r="O454">
            <v>1300</v>
          </cell>
        </row>
        <row r="455">
          <cell r="B455">
            <v>48265350</v>
          </cell>
          <cell r="C455">
            <v>48265350</v>
          </cell>
          <cell r="D455">
            <v>2210</v>
          </cell>
          <cell r="E455" t="str">
            <v>2008-2009</v>
          </cell>
          <cell r="F455">
            <v>7</v>
          </cell>
          <cell r="G455">
            <v>40670</v>
          </cell>
          <cell r="H455">
            <v>2015</v>
          </cell>
          <cell r="I455">
            <v>6</v>
          </cell>
          <cell r="J455">
            <v>27</v>
          </cell>
          <cell r="K455">
            <v>81</v>
          </cell>
          <cell r="L455">
            <v>31.1</v>
          </cell>
          <cell r="M455">
            <v>33.299999999999997</v>
          </cell>
          <cell r="N455">
            <v>21.9</v>
          </cell>
          <cell r="O455">
            <v>2750</v>
          </cell>
        </row>
        <row r="456">
          <cell r="B456">
            <v>48356869</v>
          </cell>
          <cell r="C456">
            <v>48356869</v>
          </cell>
          <cell r="D456">
            <v>2211</v>
          </cell>
          <cell r="E456" t="str">
            <v>2008-2009</v>
          </cell>
          <cell r="F456">
            <v>7</v>
          </cell>
          <cell r="G456">
            <v>40670</v>
          </cell>
          <cell r="H456">
            <v>2015</v>
          </cell>
          <cell r="I456">
            <v>6</v>
          </cell>
          <cell r="J456">
            <v>27</v>
          </cell>
          <cell r="K456">
            <v>82</v>
          </cell>
          <cell r="L456">
            <v>31.5</v>
          </cell>
          <cell r="M456">
            <v>32.5</v>
          </cell>
          <cell r="N456">
            <v>21.6</v>
          </cell>
          <cell r="O456">
            <v>2900</v>
          </cell>
        </row>
        <row r="457">
          <cell r="B457">
            <v>48059005</v>
          </cell>
          <cell r="C457">
            <v>48059005</v>
          </cell>
          <cell r="D457">
            <v>2212</v>
          </cell>
          <cell r="E457" t="str">
            <v>2008-2009</v>
          </cell>
          <cell r="F457">
            <v>7</v>
          </cell>
          <cell r="G457">
            <v>40670</v>
          </cell>
          <cell r="H457">
            <v>2015</v>
          </cell>
          <cell r="I457">
            <v>6</v>
          </cell>
          <cell r="J457">
            <v>27</v>
          </cell>
          <cell r="K457">
            <v>84</v>
          </cell>
          <cell r="L457">
            <v>22.6</v>
          </cell>
          <cell r="M457">
            <v>23.8</v>
          </cell>
          <cell r="N457">
            <v>15.9</v>
          </cell>
          <cell r="O457">
            <v>1100</v>
          </cell>
        </row>
        <row r="458">
          <cell r="B458">
            <v>48062101</v>
          </cell>
          <cell r="C458">
            <v>48062101</v>
          </cell>
          <cell r="D458">
            <v>2213</v>
          </cell>
          <cell r="E458" t="str">
            <v>2008-2009</v>
          </cell>
          <cell r="F458">
            <v>7</v>
          </cell>
          <cell r="G458">
            <v>40670</v>
          </cell>
          <cell r="H458">
            <v>2015</v>
          </cell>
          <cell r="I458">
            <v>6</v>
          </cell>
          <cell r="J458">
            <v>27</v>
          </cell>
          <cell r="K458">
            <v>85</v>
          </cell>
          <cell r="L458">
            <v>30.1</v>
          </cell>
          <cell r="M458">
            <v>30.9</v>
          </cell>
          <cell r="N458">
            <v>21</v>
          </cell>
          <cell r="O458">
            <v>2300</v>
          </cell>
        </row>
        <row r="459">
          <cell r="B459">
            <v>48367888</v>
          </cell>
          <cell r="C459">
            <v>48367888</v>
          </cell>
          <cell r="D459">
            <v>2214</v>
          </cell>
          <cell r="E459" t="str">
            <v>2009-2010</v>
          </cell>
          <cell r="F459">
            <v>6</v>
          </cell>
          <cell r="G459">
            <v>40670</v>
          </cell>
          <cell r="H459">
            <v>2015</v>
          </cell>
          <cell r="I459">
            <v>6</v>
          </cell>
          <cell r="J459">
            <v>27</v>
          </cell>
          <cell r="K459">
            <v>2</v>
          </cell>
          <cell r="L459">
            <v>29.6</v>
          </cell>
          <cell r="M459">
            <v>30.7</v>
          </cell>
          <cell r="N459">
            <v>20</v>
          </cell>
          <cell r="O459">
            <v>2250</v>
          </cell>
        </row>
        <row r="460">
          <cell r="B460">
            <v>48358260</v>
          </cell>
          <cell r="C460">
            <v>48358260</v>
          </cell>
          <cell r="D460">
            <v>2215</v>
          </cell>
          <cell r="E460" t="str">
            <v>2009-2010</v>
          </cell>
          <cell r="F460">
            <v>6</v>
          </cell>
          <cell r="G460">
            <v>40670</v>
          </cell>
          <cell r="H460">
            <v>2015</v>
          </cell>
          <cell r="I460">
            <v>6</v>
          </cell>
          <cell r="J460">
            <v>27</v>
          </cell>
          <cell r="K460">
            <v>3</v>
          </cell>
          <cell r="L460">
            <v>29.1</v>
          </cell>
          <cell r="M460">
            <v>29.4</v>
          </cell>
          <cell r="N460">
            <v>20.100000000000001</v>
          </cell>
          <cell r="O460">
            <v>2000</v>
          </cell>
        </row>
        <row r="461">
          <cell r="B461">
            <v>48375530</v>
          </cell>
          <cell r="C461">
            <v>48375530</v>
          </cell>
          <cell r="D461">
            <v>2216</v>
          </cell>
          <cell r="E461" t="str">
            <v>2009-2010</v>
          </cell>
          <cell r="F461">
            <v>6</v>
          </cell>
          <cell r="G461">
            <v>40670</v>
          </cell>
          <cell r="H461">
            <v>2015</v>
          </cell>
          <cell r="I461">
            <v>6</v>
          </cell>
          <cell r="J461">
            <v>27</v>
          </cell>
          <cell r="K461">
            <v>4</v>
          </cell>
          <cell r="L461">
            <v>28.1</v>
          </cell>
          <cell r="M461">
            <v>29.7</v>
          </cell>
          <cell r="N461">
            <v>19.7</v>
          </cell>
          <cell r="O461">
            <v>2050</v>
          </cell>
        </row>
        <row r="462">
          <cell r="B462">
            <v>48070836</v>
          </cell>
          <cell r="C462">
            <v>48070836</v>
          </cell>
          <cell r="D462">
            <v>2217</v>
          </cell>
          <cell r="E462" t="str">
            <v>2009-2010</v>
          </cell>
          <cell r="F462">
            <v>6</v>
          </cell>
          <cell r="G462">
            <v>40670</v>
          </cell>
          <cell r="H462">
            <v>2015</v>
          </cell>
          <cell r="I462">
            <v>6</v>
          </cell>
          <cell r="J462">
            <v>27</v>
          </cell>
          <cell r="K462">
            <v>5</v>
          </cell>
          <cell r="L462">
            <v>26.2</v>
          </cell>
          <cell r="M462">
            <v>28.3</v>
          </cell>
          <cell r="N462">
            <v>18.2</v>
          </cell>
          <cell r="O462">
            <v>1400</v>
          </cell>
        </row>
        <row r="463">
          <cell r="B463">
            <v>48345853</v>
          </cell>
          <cell r="C463">
            <v>48345853</v>
          </cell>
          <cell r="D463">
            <v>2218</v>
          </cell>
          <cell r="E463" t="str">
            <v>2009-2010</v>
          </cell>
          <cell r="F463">
            <v>6</v>
          </cell>
          <cell r="G463">
            <v>40670</v>
          </cell>
          <cell r="H463">
            <v>2015</v>
          </cell>
          <cell r="I463">
            <v>6</v>
          </cell>
          <cell r="J463">
            <v>27</v>
          </cell>
          <cell r="K463">
            <v>6</v>
          </cell>
          <cell r="L463">
            <v>27.3</v>
          </cell>
          <cell r="M463">
            <v>28.4</v>
          </cell>
          <cell r="N463">
            <v>18.899999999999999</v>
          </cell>
          <cell r="O463">
            <v>2000</v>
          </cell>
        </row>
        <row r="464">
          <cell r="B464">
            <v>48309599</v>
          </cell>
          <cell r="C464">
            <v>48309599</v>
          </cell>
          <cell r="D464">
            <v>2219</v>
          </cell>
          <cell r="E464" t="str">
            <v>2009-2010</v>
          </cell>
          <cell r="F464">
            <v>6</v>
          </cell>
          <cell r="G464">
            <v>40670</v>
          </cell>
          <cell r="H464">
            <v>2015</v>
          </cell>
          <cell r="I464">
            <v>6</v>
          </cell>
          <cell r="J464">
            <v>27</v>
          </cell>
          <cell r="K464">
            <v>7</v>
          </cell>
          <cell r="L464">
            <v>27.7</v>
          </cell>
          <cell r="M464">
            <v>28.4</v>
          </cell>
          <cell r="N464">
            <v>18.100000000000001</v>
          </cell>
          <cell r="O464">
            <v>1900</v>
          </cell>
        </row>
        <row r="465">
          <cell r="B465">
            <v>48345018</v>
          </cell>
          <cell r="C465">
            <v>48345018</v>
          </cell>
          <cell r="D465">
            <v>2220</v>
          </cell>
          <cell r="E465" t="str">
            <v>2009-2010</v>
          </cell>
          <cell r="F465">
            <v>6</v>
          </cell>
          <cell r="G465">
            <v>40670</v>
          </cell>
          <cell r="H465">
            <v>2015</v>
          </cell>
          <cell r="I465">
            <v>6</v>
          </cell>
          <cell r="J465">
            <v>27</v>
          </cell>
          <cell r="K465">
            <v>9</v>
          </cell>
          <cell r="L465">
            <v>24</v>
          </cell>
          <cell r="M465">
            <v>25.2</v>
          </cell>
          <cell r="N465">
            <v>16.3</v>
          </cell>
          <cell r="O465">
            <v>1200</v>
          </cell>
        </row>
        <row r="466">
          <cell r="B466">
            <v>48066110</v>
          </cell>
          <cell r="C466">
            <v>48066110</v>
          </cell>
          <cell r="D466">
            <v>2221</v>
          </cell>
          <cell r="E466" t="str">
            <v>2009-2010</v>
          </cell>
          <cell r="F466">
            <v>6</v>
          </cell>
          <cell r="G466">
            <v>40670</v>
          </cell>
          <cell r="H466">
            <v>2015</v>
          </cell>
          <cell r="I466">
            <v>6</v>
          </cell>
          <cell r="J466">
            <v>27</v>
          </cell>
          <cell r="K466">
            <v>10</v>
          </cell>
          <cell r="L466">
            <v>25.1</v>
          </cell>
          <cell r="M466">
            <v>25.7</v>
          </cell>
          <cell r="N466">
            <v>17</v>
          </cell>
          <cell r="O466">
            <v>1150</v>
          </cell>
        </row>
        <row r="467">
          <cell r="B467">
            <v>48068374</v>
          </cell>
          <cell r="C467">
            <v>48068374</v>
          </cell>
          <cell r="D467">
            <v>2222</v>
          </cell>
          <cell r="E467" t="str">
            <v>2009-2010</v>
          </cell>
          <cell r="F467">
            <v>6</v>
          </cell>
          <cell r="G467">
            <v>40670</v>
          </cell>
          <cell r="H467">
            <v>2015</v>
          </cell>
          <cell r="I467">
            <v>6</v>
          </cell>
          <cell r="J467">
            <v>27</v>
          </cell>
          <cell r="K467">
            <v>16</v>
          </cell>
          <cell r="L467">
            <v>25.3</v>
          </cell>
          <cell r="M467">
            <v>26.3</v>
          </cell>
          <cell r="N467">
            <v>17.3</v>
          </cell>
          <cell r="O467">
            <v>1500</v>
          </cell>
        </row>
        <row r="468">
          <cell r="B468">
            <v>48110802</v>
          </cell>
          <cell r="C468" t="str">
            <v>52257112-48110802</v>
          </cell>
          <cell r="D468">
            <v>2223</v>
          </cell>
          <cell r="E468" t="str">
            <v>2009-2010</v>
          </cell>
          <cell r="F468">
            <v>6</v>
          </cell>
          <cell r="G468">
            <v>40670</v>
          </cell>
          <cell r="H468">
            <v>2015</v>
          </cell>
          <cell r="I468">
            <v>6</v>
          </cell>
          <cell r="J468">
            <v>27</v>
          </cell>
          <cell r="K468">
            <v>17</v>
          </cell>
          <cell r="L468">
            <v>26</v>
          </cell>
          <cell r="M468">
            <v>27.4</v>
          </cell>
          <cell r="N468">
            <v>17.7</v>
          </cell>
          <cell r="O468">
            <v>1550</v>
          </cell>
        </row>
        <row r="469">
          <cell r="B469">
            <v>48319523</v>
          </cell>
          <cell r="C469">
            <v>48319523</v>
          </cell>
          <cell r="D469">
            <v>2224</v>
          </cell>
          <cell r="E469" t="str">
            <v>2009-2010</v>
          </cell>
          <cell r="F469">
            <v>6</v>
          </cell>
          <cell r="G469">
            <v>40670</v>
          </cell>
          <cell r="H469">
            <v>2015</v>
          </cell>
          <cell r="I469">
            <v>6</v>
          </cell>
          <cell r="J469">
            <v>27</v>
          </cell>
          <cell r="K469">
            <v>18</v>
          </cell>
          <cell r="L469">
            <v>29.9</v>
          </cell>
          <cell r="M469">
            <v>23.6</v>
          </cell>
          <cell r="N469">
            <v>15.5</v>
          </cell>
          <cell r="O469">
            <v>900</v>
          </cell>
        </row>
        <row r="470">
          <cell r="B470">
            <v>48357363</v>
          </cell>
          <cell r="C470">
            <v>48357363</v>
          </cell>
          <cell r="D470">
            <v>2225</v>
          </cell>
          <cell r="E470" t="str">
            <v>2009-2010</v>
          </cell>
          <cell r="F470">
            <v>6</v>
          </cell>
          <cell r="G470">
            <v>40670</v>
          </cell>
          <cell r="H470">
            <v>2015</v>
          </cell>
          <cell r="I470">
            <v>6</v>
          </cell>
          <cell r="J470">
            <v>27</v>
          </cell>
          <cell r="K470">
            <v>19</v>
          </cell>
          <cell r="L470">
            <v>23.6</v>
          </cell>
          <cell r="M470">
            <v>25.3</v>
          </cell>
          <cell r="N470">
            <v>16.5</v>
          </cell>
          <cell r="O470">
            <v>1300</v>
          </cell>
        </row>
        <row r="471">
          <cell r="B471">
            <v>38596350</v>
          </cell>
          <cell r="C471">
            <v>38596350</v>
          </cell>
          <cell r="D471">
            <v>2226</v>
          </cell>
          <cell r="E471" t="str">
            <v>2009-2010</v>
          </cell>
          <cell r="F471">
            <v>6</v>
          </cell>
          <cell r="G471">
            <v>40670</v>
          </cell>
          <cell r="H471">
            <v>2015</v>
          </cell>
          <cell r="I471">
            <v>6</v>
          </cell>
          <cell r="J471">
            <v>27</v>
          </cell>
          <cell r="K471">
            <v>23</v>
          </cell>
          <cell r="L471">
            <v>24.7</v>
          </cell>
          <cell r="M471">
            <v>25.7</v>
          </cell>
          <cell r="N471">
            <v>17.5</v>
          </cell>
          <cell r="O471">
            <v>1450</v>
          </cell>
        </row>
        <row r="472">
          <cell r="B472">
            <v>48279843</v>
          </cell>
          <cell r="C472">
            <v>48279843</v>
          </cell>
          <cell r="D472">
            <v>2227</v>
          </cell>
          <cell r="E472" t="str">
            <v>2009-2010</v>
          </cell>
          <cell r="F472">
            <v>6</v>
          </cell>
          <cell r="G472">
            <v>40670</v>
          </cell>
          <cell r="H472">
            <v>2015</v>
          </cell>
          <cell r="I472">
            <v>6</v>
          </cell>
          <cell r="J472">
            <v>27</v>
          </cell>
          <cell r="K472">
            <v>24</v>
          </cell>
          <cell r="L472">
            <v>23.9</v>
          </cell>
          <cell r="M472">
            <v>24.7</v>
          </cell>
          <cell r="N472">
            <v>16.3</v>
          </cell>
          <cell r="O472">
            <v>1200</v>
          </cell>
        </row>
        <row r="473">
          <cell r="B473">
            <v>48118120</v>
          </cell>
          <cell r="C473">
            <v>48118120</v>
          </cell>
          <cell r="D473">
            <v>2228</v>
          </cell>
          <cell r="E473" t="str">
            <v>2009-2010</v>
          </cell>
          <cell r="F473">
            <v>6</v>
          </cell>
          <cell r="G473">
            <v>40670</v>
          </cell>
          <cell r="H473">
            <v>2015</v>
          </cell>
          <cell r="I473">
            <v>6</v>
          </cell>
          <cell r="J473">
            <v>27</v>
          </cell>
          <cell r="K473">
            <v>25</v>
          </cell>
          <cell r="L473">
            <v>23.2</v>
          </cell>
          <cell r="M473">
            <v>23.9</v>
          </cell>
          <cell r="N473">
            <v>16</v>
          </cell>
          <cell r="O473">
            <v>1000</v>
          </cell>
        </row>
        <row r="474">
          <cell r="B474">
            <v>48368275</v>
          </cell>
          <cell r="C474">
            <v>48368275</v>
          </cell>
          <cell r="D474">
            <v>2229</v>
          </cell>
          <cell r="E474" t="str">
            <v>2009-2010</v>
          </cell>
          <cell r="F474">
            <v>6</v>
          </cell>
          <cell r="G474">
            <v>40670</v>
          </cell>
          <cell r="H474">
            <v>2015</v>
          </cell>
          <cell r="I474">
            <v>6</v>
          </cell>
          <cell r="J474">
            <v>27</v>
          </cell>
          <cell r="K474">
            <v>26</v>
          </cell>
          <cell r="L474">
            <v>23.7</v>
          </cell>
          <cell r="M474">
            <v>24.3</v>
          </cell>
          <cell r="N474">
            <v>16.2</v>
          </cell>
          <cell r="O474">
            <v>1050</v>
          </cell>
        </row>
        <row r="475">
          <cell r="B475">
            <v>48341282</v>
          </cell>
          <cell r="C475">
            <v>48341282</v>
          </cell>
          <cell r="D475">
            <v>2230</v>
          </cell>
          <cell r="E475" t="str">
            <v>2009-2010</v>
          </cell>
          <cell r="F475">
            <v>6</v>
          </cell>
          <cell r="G475">
            <v>40670</v>
          </cell>
          <cell r="H475">
            <v>2015</v>
          </cell>
          <cell r="I475">
            <v>6</v>
          </cell>
          <cell r="J475">
            <v>27</v>
          </cell>
          <cell r="K475">
            <v>28</v>
          </cell>
          <cell r="L475">
            <v>23.6</v>
          </cell>
          <cell r="M475">
            <v>24.7</v>
          </cell>
          <cell r="N475">
            <v>16.100000000000001</v>
          </cell>
          <cell r="O475">
            <v>900</v>
          </cell>
        </row>
        <row r="476">
          <cell r="B476">
            <v>48375519</v>
          </cell>
          <cell r="C476">
            <v>48375519</v>
          </cell>
          <cell r="D476">
            <v>2231</v>
          </cell>
          <cell r="E476" t="str">
            <v>2009-2010</v>
          </cell>
          <cell r="F476">
            <v>6</v>
          </cell>
          <cell r="G476">
            <v>40670</v>
          </cell>
          <cell r="H476">
            <v>2015</v>
          </cell>
          <cell r="I476">
            <v>6</v>
          </cell>
          <cell r="J476">
            <v>27</v>
          </cell>
          <cell r="K476">
            <v>30</v>
          </cell>
          <cell r="L476">
            <v>25.4</v>
          </cell>
          <cell r="M476">
            <v>26</v>
          </cell>
          <cell r="N476">
            <v>17.5</v>
          </cell>
          <cell r="O476">
            <v>1600</v>
          </cell>
        </row>
        <row r="477">
          <cell r="B477">
            <v>48043348</v>
          </cell>
          <cell r="C477">
            <v>48043348</v>
          </cell>
          <cell r="D477">
            <v>2232</v>
          </cell>
          <cell r="E477" t="str">
            <v>2009-2010</v>
          </cell>
          <cell r="F477">
            <v>6</v>
          </cell>
          <cell r="G477">
            <v>40670</v>
          </cell>
          <cell r="H477">
            <v>2015</v>
          </cell>
          <cell r="I477">
            <v>6</v>
          </cell>
          <cell r="J477">
            <v>27</v>
          </cell>
          <cell r="K477">
            <v>31</v>
          </cell>
          <cell r="L477">
            <v>24.6</v>
          </cell>
          <cell r="M477">
            <v>25.7</v>
          </cell>
          <cell r="N477">
            <v>16.7</v>
          </cell>
          <cell r="O477">
            <v>1400</v>
          </cell>
        </row>
        <row r="478">
          <cell r="B478">
            <v>48312005</v>
          </cell>
          <cell r="C478">
            <v>48312005</v>
          </cell>
          <cell r="D478">
            <v>2233</v>
          </cell>
          <cell r="E478" t="str">
            <v>2009-2010</v>
          </cell>
          <cell r="F478">
            <v>6</v>
          </cell>
          <cell r="G478">
            <v>40670</v>
          </cell>
          <cell r="H478">
            <v>2015</v>
          </cell>
          <cell r="I478">
            <v>6</v>
          </cell>
          <cell r="J478">
            <v>27</v>
          </cell>
          <cell r="K478">
            <v>33</v>
          </cell>
          <cell r="L478">
            <v>24.2</v>
          </cell>
          <cell r="M478">
            <v>25.9</v>
          </cell>
          <cell r="N478">
            <v>17.3</v>
          </cell>
          <cell r="O478">
            <v>1300</v>
          </cell>
        </row>
        <row r="479">
          <cell r="B479">
            <v>48041520</v>
          </cell>
          <cell r="C479">
            <v>48041520</v>
          </cell>
          <cell r="D479">
            <v>2234</v>
          </cell>
          <cell r="E479" t="str">
            <v>2009-2010</v>
          </cell>
          <cell r="F479">
            <v>6</v>
          </cell>
          <cell r="G479">
            <v>40670</v>
          </cell>
          <cell r="H479">
            <v>2015</v>
          </cell>
          <cell r="I479">
            <v>6</v>
          </cell>
          <cell r="J479">
            <v>27</v>
          </cell>
          <cell r="K479">
            <v>35</v>
          </cell>
          <cell r="L479">
            <v>23.9</v>
          </cell>
          <cell r="M479">
            <v>25.4</v>
          </cell>
          <cell r="N479">
            <v>16.2</v>
          </cell>
          <cell r="O479">
            <v>1200</v>
          </cell>
        </row>
        <row r="480">
          <cell r="B480">
            <v>48070278</v>
          </cell>
          <cell r="C480">
            <v>48070278</v>
          </cell>
          <cell r="D480">
            <v>2235</v>
          </cell>
          <cell r="E480" t="str">
            <v>2009-2010</v>
          </cell>
          <cell r="F480">
            <v>6</v>
          </cell>
          <cell r="G480">
            <v>40670</v>
          </cell>
          <cell r="H480">
            <v>2015</v>
          </cell>
          <cell r="I480">
            <v>6</v>
          </cell>
          <cell r="J480">
            <v>27</v>
          </cell>
          <cell r="K480">
            <v>36</v>
          </cell>
          <cell r="L480">
            <v>26.8</v>
          </cell>
          <cell r="M480">
            <v>28.2</v>
          </cell>
          <cell r="N480">
            <v>18.2</v>
          </cell>
          <cell r="O480">
            <v>1700</v>
          </cell>
        </row>
        <row r="481">
          <cell r="B481">
            <v>48025623</v>
          </cell>
          <cell r="C481">
            <v>48025623</v>
          </cell>
          <cell r="D481">
            <v>2236</v>
          </cell>
          <cell r="E481" t="str">
            <v>2009-2010</v>
          </cell>
          <cell r="F481">
            <v>6</v>
          </cell>
          <cell r="G481">
            <v>40670</v>
          </cell>
          <cell r="H481">
            <v>2015</v>
          </cell>
          <cell r="I481">
            <v>6</v>
          </cell>
          <cell r="J481">
            <v>27</v>
          </cell>
          <cell r="K481">
            <v>39</v>
          </cell>
          <cell r="L481">
            <v>32.6</v>
          </cell>
          <cell r="M481">
            <v>24.2</v>
          </cell>
          <cell r="N481">
            <v>15.6</v>
          </cell>
          <cell r="O481">
            <v>1000</v>
          </cell>
        </row>
        <row r="482">
          <cell r="B482">
            <v>48066279</v>
          </cell>
          <cell r="C482">
            <v>48066279</v>
          </cell>
          <cell r="D482">
            <v>2237</v>
          </cell>
          <cell r="E482" t="str">
            <v>2009-2010</v>
          </cell>
          <cell r="F482">
            <v>6</v>
          </cell>
          <cell r="G482">
            <v>40670</v>
          </cell>
          <cell r="H482">
            <v>2015</v>
          </cell>
          <cell r="I482">
            <v>6</v>
          </cell>
          <cell r="J482">
            <v>27</v>
          </cell>
          <cell r="K482">
            <v>41</v>
          </cell>
          <cell r="L482">
            <v>24</v>
          </cell>
          <cell r="M482">
            <v>24.7</v>
          </cell>
          <cell r="N482">
            <v>16.7</v>
          </cell>
          <cell r="O482">
            <v>1300</v>
          </cell>
        </row>
        <row r="483">
          <cell r="B483">
            <v>48019021</v>
          </cell>
          <cell r="C483">
            <v>48019021</v>
          </cell>
          <cell r="D483">
            <v>2238</v>
          </cell>
          <cell r="E483" t="str">
            <v>2009-2010</v>
          </cell>
          <cell r="F483">
            <v>6</v>
          </cell>
          <cell r="G483">
            <v>40670</v>
          </cell>
          <cell r="H483">
            <v>2015</v>
          </cell>
          <cell r="I483">
            <v>6</v>
          </cell>
          <cell r="J483">
            <v>27</v>
          </cell>
          <cell r="K483">
            <v>44</v>
          </cell>
          <cell r="L483">
            <v>23.1</v>
          </cell>
          <cell r="M483">
            <v>23.6</v>
          </cell>
          <cell r="N483">
            <v>15.4</v>
          </cell>
          <cell r="O483">
            <v>800</v>
          </cell>
        </row>
        <row r="484">
          <cell r="B484">
            <v>48325586</v>
          </cell>
          <cell r="C484">
            <v>48325586</v>
          </cell>
          <cell r="D484">
            <v>2239</v>
          </cell>
          <cell r="E484" t="str">
            <v>2009-2010</v>
          </cell>
          <cell r="F484">
            <v>6</v>
          </cell>
          <cell r="G484">
            <v>40670</v>
          </cell>
          <cell r="H484">
            <v>2015</v>
          </cell>
          <cell r="I484">
            <v>6</v>
          </cell>
          <cell r="J484">
            <v>27</v>
          </cell>
          <cell r="K484">
            <v>46</v>
          </cell>
          <cell r="L484">
            <v>28.9</v>
          </cell>
          <cell r="M484">
            <v>30.7</v>
          </cell>
          <cell r="N484">
            <v>20.3</v>
          </cell>
          <cell r="O484">
            <v>2200</v>
          </cell>
        </row>
        <row r="485">
          <cell r="B485">
            <v>48275782</v>
          </cell>
          <cell r="C485">
            <v>48275782</v>
          </cell>
          <cell r="D485">
            <v>2240</v>
          </cell>
          <cell r="E485" t="str">
            <v>2009-2010</v>
          </cell>
          <cell r="F485">
            <v>6</v>
          </cell>
          <cell r="G485">
            <v>40670</v>
          </cell>
          <cell r="H485">
            <v>2015</v>
          </cell>
          <cell r="I485">
            <v>6</v>
          </cell>
          <cell r="J485">
            <v>27</v>
          </cell>
          <cell r="K485">
            <v>47</v>
          </cell>
          <cell r="L485">
            <v>25.1</v>
          </cell>
          <cell r="M485">
            <v>25.9</v>
          </cell>
          <cell r="N485">
            <v>17</v>
          </cell>
          <cell r="O485">
            <v>1100</v>
          </cell>
        </row>
        <row r="486">
          <cell r="B486">
            <v>48367631</v>
          </cell>
          <cell r="C486">
            <v>48367631</v>
          </cell>
          <cell r="D486">
            <v>2241</v>
          </cell>
          <cell r="E486" t="str">
            <v>2009-2010</v>
          </cell>
          <cell r="F486">
            <v>6</v>
          </cell>
          <cell r="G486">
            <v>40670</v>
          </cell>
          <cell r="H486">
            <v>2015</v>
          </cell>
          <cell r="I486">
            <v>6</v>
          </cell>
          <cell r="J486">
            <v>27</v>
          </cell>
          <cell r="K486">
            <v>48</v>
          </cell>
          <cell r="L486">
            <v>25.5</v>
          </cell>
          <cell r="M486">
            <v>26.8</v>
          </cell>
          <cell r="N486">
            <v>17.3</v>
          </cell>
          <cell r="O486">
            <v>1500</v>
          </cell>
        </row>
        <row r="487">
          <cell r="B487">
            <v>48347529</v>
          </cell>
          <cell r="C487">
            <v>48347529</v>
          </cell>
          <cell r="D487">
            <v>2242</v>
          </cell>
          <cell r="E487" t="str">
            <v>2009-2010</v>
          </cell>
          <cell r="F487">
            <v>6</v>
          </cell>
          <cell r="G487">
            <v>40670</v>
          </cell>
          <cell r="H487">
            <v>2015</v>
          </cell>
          <cell r="I487">
            <v>6</v>
          </cell>
          <cell r="J487">
            <v>27</v>
          </cell>
          <cell r="K487">
            <v>51</v>
          </cell>
          <cell r="L487">
            <v>24.5</v>
          </cell>
          <cell r="M487">
            <v>25.7</v>
          </cell>
          <cell r="N487">
            <v>16.7</v>
          </cell>
          <cell r="O487">
            <v>1300</v>
          </cell>
        </row>
        <row r="488">
          <cell r="B488">
            <v>48369046</v>
          </cell>
          <cell r="C488">
            <v>48369046</v>
          </cell>
          <cell r="D488">
            <v>2243</v>
          </cell>
          <cell r="E488" t="str">
            <v>2009-2010</v>
          </cell>
          <cell r="F488">
            <v>6</v>
          </cell>
          <cell r="G488">
            <v>40670</v>
          </cell>
          <cell r="H488">
            <v>2015</v>
          </cell>
          <cell r="I488">
            <v>6</v>
          </cell>
          <cell r="J488">
            <v>27</v>
          </cell>
          <cell r="K488">
            <v>59</v>
          </cell>
          <cell r="L488">
            <v>25.2</v>
          </cell>
          <cell r="M488">
            <v>25.9</v>
          </cell>
          <cell r="N488">
            <v>17.2</v>
          </cell>
          <cell r="O488">
            <v>1500</v>
          </cell>
        </row>
        <row r="489">
          <cell r="B489">
            <v>48071082</v>
          </cell>
          <cell r="C489">
            <v>48071082</v>
          </cell>
          <cell r="D489">
            <v>2244</v>
          </cell>
          <cell r="E489" t="str">
            <v>2009-2010</v>
          </cell>
          <cell r="F489">
            <v>6</v>
          </cell>
          <cell r="G489">
            <v>40670</v>
          </cell>
          <cell r="H489">
            <v>2015</v>
          </cell>
          <cell r="I489">
            <v>6</v>
          </cell>
          <cell r="J489">
            <v>27</v>
          </cell>
          <cell r="K489">
            <v>60</v>
          </cell>
          <cell r="L489">
            <v>26.1</v>
          </cell>
          <cell r="M489">
            <v>26.8</v>
          </cell>
          <cell r="N489">
            <v>17.8</v>
          </cell>
          <cell r="O489">
            <v>1500</v>
          </cell>
        </row>
        <row r="490">
          <cell r="B490">
            <v>48049284</v>
          </cell>
          <cell r="C490">
            <v>48049284</v>
          </cell>
          <cell r="D490">
            <v>2245</v>
          </cell>
          <cell r="E490" t="str">
            <v>2009-2010</v>
          </cell>
          <cell r="F490">
            <v>6</v>
          </cell>
          <cell r="G490">
            <v>40670</v>
          </cell>
          <cell r="H490">
            <v>2015</v>
          </cell>
          <cell r="I490">
            <v>6</v>
          </cell>
          <cell r="J490">
            <v>27</v>
          </cell>
          <cell r="K490">
            <v>64</v>
          </cell>
          <cell r="L490">
            <v>24.1</v>
          </cell>
          <cell r="M490">
            <v>35.299999999999997</v>
          </cell>
          <cell r="N490">
            <v>17.5</v>
          </cell>
          <cell r="O490">
            <v>1200</v>
          </cell>
        </row>
        <row r="491">
          <cell r="B491">
            <v>48118305</v>
          </cell>
          <cell r="C491">
            <v>48118305</v>
          </cell>
          <cell r="D491">
            <v>2246</v>
          </cell>
          <cell r="E491" t="str">
            <v>2009-2010</v>
          </cell>
          <cell r="F491">
            <v>6</v>
          </cell>
          <cell r="G491">
            <v>40670</v>
          </cell>
          <cell r="H491">
            <v>2015</v>
          </cell>
          <cell r="I491">
            <v>6</v>
          </cell>
          <cell r="J491">
            <v>27</v>
          </cell>
          <cell r="K491">
            <v>66</v>
          </cell>
          <cell r="L491">
            <v>25.9</v>
          </cell>
          <cell r="M491">
            <v>26.9</v>
          </cell>
          <cell r="N491">
            <v>17.7</v>
          </cell>
          <cell r="O491">
            <v>1650</v>
          </cell>
        </row>
        <row r="492">
          <cell r="B492">
            <v>48110861</v>
          </cell>
          <cell r="C492">
            <v>48110861</v>
          </cell>
          <cell r="D492">
            <v>2247</v>
          </cell>
          <cell r="E492" t="str">
            <v>2009-2010</v>
          </cell>
          <cell r="F492">
            <v>6</v>
          </cell>
          <cell r="G492">
            <v>40670</v>
          </cell>
          <cell r="H492">
            <v>2015</v>
          </cell>
          <cell r="I492">
            <v>6</v>
          </cell>
          <cell r="J492">
            <v>27</v>
          </cell>
          <cell r="K492">
            <v>70</v>
          </cell>
          <cell r="L492">
            <v>25.9</v>
          </cell>
          <cell r="M492">
            <v>27.3</v>
          </cell>
          <cell r="N492">
            <v>17.899999999999999</v>
          </cell>
          <cell r="O492">
            <v>1600</v>
          </cell>
        </row>
        <row r="493">
          <cell r="B493">
            <v>48310318</v>
          </cell>
          <cell r="C493">
            <v>48310318</v>
          </cell>
          <cell r="D493">
            <v>2248</v>
          </cell>
          <cell r="E493" t="str">
            <v>2009-2010</v>
          </cell>
          <cell r="F493">
            <v>6</v>
          </cell>
          <cell r="G493">
            <v>40670</v>
          </cell>
          <cell r="H493">
            <v>2015</v>
          </cell>
          <cell r="I493">
            <v>6</v>
          </cell>
          <cell r="J493">
            <v>27</v>
          </cell>
          <cell r="K493">
            <v>71</v>
          </cell>
          <cell r="L493">
            <v>23.9</v>
          </cell>
          <cell r="M493">
            <v>25.2</v>
          </cell>
          <cell r="N493">
            <v>16.100000000000001</v>
          </cell>
          <cell r="O493">
            <v>1200</v>
          </cell>
        </row>
        <row r="494">
          <cell r="B494">
            <v>48083376</v>
          </cell>
          <cell r="C494">
            <v>48083376</v>
          </cell>
          <cell r="D494">
            <v>2249</v>
          </cell>
          <cell r="E494" t="str">
            <v>2009-2010</v>
          </cell>
          <cell r="F494">
            <v>6</v>
          </cell>
          <cell r="G494">
            <v>40670</v>
          </cell>
          <cell r="H494">
            <v>2015</v>
          </cell>
          <cell r="I494">
            <v>6</v>
          </cell>
          <cell r="J494">
            <v>27</v>
          </cell>
          <cell r="K494">
            <v>76</v>
          </cell>
          <cell r="L494">
            <v>24</v>
          </cell>
          <cell r="M494">
            <v>24.4</v>
          </cell>
          <cell r="N494">
            <v>16.399999999999999</v>
          </cell>
          <cell r="O494">
            <v>1200</v>
          </cell>
        </row>
        <row r="495">
          <cell r="B495">
            <v>48309630</v>
          </cell>
          <cell r="C495">
            <v>48309630</v>
          </cell>
          <cell r="D495">
            <v>2250</v>
          </cell>
          <cell r="E495" t="str">
            <v>2009-2010</v>
          </cell>
          <cell r="F495">
            <v>6</v>
          </cell>
          <cell r="G495">
            <v>40670</v>
          </cell>
          <cell r="H495">
            <v>2015</v>
          </cell>
          <cell r="I495">
            <v>6</v>
          </cell>
          <cell r="J495">
            <v>27</v>
          </cell>
          <cell r="K495">
            <v>77</v>
          </cell>
          <cell r="L495">
            <v>27.6</v>
          </cell>
          <cell r="M495">
            <v>528.70000000000005</v>
          </cell>
          <cell r="N495">
            <v>19</v>
          </cell>
          <cell r="O495">
            <v>1850</v>
          </cell>
        </row>
        <row r="496">
          <cell r="B496">
            <v>48282867</v>
          </cell>
          <cell r="C496">
            <v>48282867</v>
          </cell>
          <cell r="D496">
            <v>2251</v>
          </cell>
          <cell r="E496" t="str">
            <v>2009-2010</v>
          </cell>
          <cell r="F496">
            <v>6</v>
          </cell>
          <cell r="G496">
            <v>40670</v>
          </cell>
          <cell r="H496">
            <v>2015</v>
          </cell>
          <cell r="I496">
            <v>6</v>
          </cell>
          <cell r="J496">
            <v>27</v>
          </cell>
          <cell r="K496">
            <v>81</v>
          </cell>
          <cell r="L496">
            <v>24.5</v>
          </cell>
          <cell r="M496">
            <v>26.4</v>
          </cell>
          <cell r="N496">
            <v>17.100000000000001</v>
          </cell>
          <cell r="O496">
            <v>1300</v>
          </cell>
        </row>
        <row r="497">
          <cell r="B497">
            <v>48369263</v>
          </cell>
          <cell r="C497" t="str">
            <v>45320884-48369263</v>
          </cell>
          <cell r="D497">
            <v>2252</v>
          </cell>
          <cell r="E497" t="str">
            <v>2009-2010</v>
          </cell>
          <cell r="F497">
            <v>6</v>
          </cell>
          <cell r="G497">
            <v>40670</v>
          </cell>
          <cell r="H497">
            <v>2015</v>
          </cell>
          <cell r="I497">
            <v>6</v>
          </cell>
          <cell r="J497">
            <v>27</v>
          </cell>
          <cell r="K497">
            <v>83</v>
          </cell>
          <cell r="L497">
            <v>26.1</v>
          </cell>
          <cell r="M497">
            <v>27.1</v>
          </cell>
          <cell r="N497">
            <v>17.7</v>
          </cell>
          <cell r="O497">
            <v>1800</v>
          </cell>
        </row>
        <row r="498">
          <cell r="B498">
            <v>48065112</v>
          </cell>
          <cell r="C498">
            <v>48065112</v>
          </cell>
          <cell r="D498">
            <v>2253</v>
          </cell>
          <cell r="E498" t="str">
            <v>2009-2010</v>
          </cell>
          <cell r="F498">
            <v>6</v>
          </cell>
          <cell r="G498">
            <v>40670</v>
          </cell>
          <cell r="H498">
            <v>2015</v>
          </cell>
          <cell r="I498">
            <v>6</v>
          </cell>
          <cell r="J498">
            <v>27</v>
          </cell>
          <cell r="K498">
            <v>93</v>
          </cell>
          <cell r="L498">
            <v>24.5</v>
          </cell>
          <cell r="M498">
            <v>25.3</v>
          </cell>
          <cell r="N498">
            <v>16.8</v>
          </cell>
          <cell r="O498">
            <v>1150</v>
          </cell>
        </row>
        <row r="499">
          <cell r="B499">
            <v>48312015</v>
          </cell>
          <cell r="C499">
            <v>48312015</v>
          </cell>
          <cell r="D499">
            <v>2254</v>
          </cell>
          <cell r="E499" t="str">
            <v>2009-2010</v>
          </cell>
          <cell r="F499">
            <v>6</v>
          </cell>
          <cell r="G499">
            <v>40670</v>
          </cell>
          <cell r="H499">
            <v>2015</v>
          </cell>
          <cell r="I499">
            <v>6</v>
          </cell>
          <cell r="J499">
            <v>27</v>
          </cell>
          <cell r="K499">
            <v>94</v>
          </cell>
          <cell r="L499">
            <v>25.5</v>
          </cell>
          <cell r="M499">
            <v>27.5</v>
          </cell>
          <cell r="N499">
            <v>17.8</v>
          </cell>
          <cell r="O499">
            <v>1600</v>
          </cell>
        </row>
        <row r="500">
          <cell r="B500">
            <v>48318595</v>
          </cell>
          <cell r="C500">
            <v>48318595</v>
          </cell>
          <cell r="D500">
            <v>2255</v>
          </cell>
          <cell r="E500" t="str">
            <v>2009-2010</v>
          </cell>
          <cell r="F500">
            <v>6</v>
          </cell>
          <cell r="G500">
            <v>40670</v>
          </cell>
          <cell r="H500">
            <v>2015</v>
          </cell>
          <cell r="I500">
            <v>6</v>
          </cell>
          <cell r="J500">
            <v>27</v>
          </cell>
          <cell r="K500">
            <v>96</v>
          </cell>
          <cell r="L500">
            <v>24.8</v>
          </cell>
          <cell r="M500">
            <v>25.6</v>
          </cell>
          <cell r="N500">
            <v>17</v>
          </cell>
          <cell r="O500">
            <v>1050</v>
          </cell>
        </row>
        <row r="501">
          <cell r="B501">
            <v>48041369</v>
          </cell>
          <cell r="C501">
            <v>48041369</v>
          </cell>
          <cell r="D501">
            <v>2256</v>
          </cell>
          <cell r="E501" t="str">
            <v>2009-2010</v>
          </cell>
          <cell r="F501">
            <v>6</v>
          </cell>
          <cell r="G501">
            <v>40670</v>
          </cell>
          <cell r="H501">
            <v>2015</v>
          </cell>
          <cell r="I501">
            <v>6</v>
          </cell>
          <cell r="J501">
            <v>27</v>
          </cell>
          <cell r="K501">
            <v>102</v>
          </cell>
          <cell r="L501">
            <v>26.5</v>
          </cell>
          <cell r="M501">
            <v>28.3</v>
          </cell>
          <cell r="N501">
            <v>18.3</v>
          </cell>
          <cell r="O501">
            <v>1700</v>
          </cell>
        </row>
        <row r="502">
          <cell r="B502">
            <v>48319032</v>
          </cell>
          <cell r="C502">
            <v>48319032</v>
          </cell>
          <cell r="D502">
            <v>2257</v>
          </cell>
          <cell r="E502" t="str">
            <v>2009-2010</v>
          </cell>
          <cell r="F502">
            <v>6</v>
          </cell>
          <cell r="G502">
            <v>40670</v>
          </cell>
          <cell r="H502">
            <v>2015</v>
          </cell>
          <cell r="I502">
            <v>6</v>
          </cell>
          <cell r="J502">
            <v>27</v>
          </cell>
          <cell r="K502">
            <v>103</v>
          </cell>
          <cell r="L502">
            <v>28.1</v>
          </cell>
          <cell r="M502">
            <v>29.7</v>
          </cell>
          <cell r="N502">
            <v>19.8</v>
          </cell>
          <cell r="O502">
            <v>2200</v>
          </cell>
        </row>
        <row r="503">
          <cell r="B503">
            <v>48367838</v>
          </cell>
          <cell r="C503">
            <v>48367838</v>
          </cell>
          <cell r="D503">
            <v>2258</v>
          </cell>
          <cell r="E503" t="str">
            <v>2010-2011</v>
          </cell>
          <cell r="F503">
            <v>5</v>
          </cell>
          <cell r="G503">
            <v>40670</v>
          </cell>
          <cell r="H503">
            <v>2015</v>
          </cell>
          <cell r="I503">
            <v>6</v>
          </cell>
          <cell r="J503">
            <v>27</v>
          </cell>
          <cell r="K503">
            <v>3</v>
          </cell>
          <cell r="L503">
            <v>24</v>
          </cell>
          <cell r="M503">
            <v>24.9</v>
          </cell>
          <cell r="N503">
            <v>16.3</v>
          </cell>
          <cell r="O503">
            <v>1200</v>
          </cell>
        </row>
        <row r="504">
          <cell r="B504">
            <v>48039531</v>
          </cell>
          <cell r="C504">
            <v>48039531</v>
          </cell>
          <cell r="D504">
            <v>2259</v>
          </cell>
          <cell r="E504" t="str">
            <v>2010-2011</v>
          </cell>
          <cell r="F504">
            <v>5</v>
          </cell>
          <cell r="G504">
            <v>40670</v>
          </cell>
          <cell r="H504">
            <v>2015</v>
          </cell>
          <cell r="I504">
            <v>6</v>
          </cell>
          <cell r="J504">
            <v>27</v>
          </cell>
          <cell r="K504">
            <v>4</v>
          </cell>
          <cell r="L504">
            <v>27</v>
          </cell>
          <cell r="M504">
            <v>28</v>
          </cell>
          <cell r="N504">
            <v>19.100000000000001</v>
          </cell>
          <cell r="O504">
            <v>1600</v>
          </cell>
        </row>
        <row r="505">
          <cell r="B505">
            <v>48368822</v>
          </cell>
          <cell r="C505">
            <v>48368822</v>
          </cell>
          <cell r="D505">
            <v>2260</v>
          </cell>
          <cell r="E505" t="str">
            <v>2010-2011</v>
          </cell>
          <cell r="F505">
            <v>5</v>
          </cell>
          <cell r="G505">
            <v>40670</v>
          </cell>
          <cell r="H505">
            <v>2015</v>
          </cell>
          <cell r="I505">
            <v>6</v>
          </cell>
          <cell r="J505">
            <v>27</v>
          </cell>
          <cell r="K505">
            <v>5</v>
          </cell>
          <cell r="L505">
            <v>25.3</v>
          </cell>
          <cell r="M505">
            <v>26.5</v>
          </cell>
          <cell r="N505">
            <v>17</v>
          </cell>
          <cell r="O505">
            <v>1300</v>
          </cell>
        </row>
        <row r="506">
          <cell r="B506">
            <v>48311035</v>
          </cell>
          <cell r="C506">
            <v>48311035</v>
          </cell>
          <cell r="D506">
            <v>2261</v>
          </cell>
          <cell r="E506" t="str">
            <v>2010-2011</v>
          </cell>
          <cell r="F506">
            <v>5</v>
          </cell>
          <cell r="G506">
            <v>40670</v>
          </cell>
          <cell r="H506">
            <v>2015</v>
          </cell>
          <cell r="I506">
            <v>6</v>
          </cell>
          <cell r="J506">
            <v>27</v>
          </cell>
          <cell r="K506">
            <v>6</v>
          </cell>
          <cell r="L506">
            <v>25.4</v>
          </cell>
          <cell r="M506">
            <v>26.8</v>
          </cell>
          <cell r="N506">
            <v>17.5</v>
          </cell>
          <cell r="O506">
            <v>1500</v>
          </cell>
        </row>
        <row r="507">
          <cell r="B507">
            <v>48098623</v>
          </cell>
          <cell r="C507">
            <v>48098623</v>
          </cell>
          <cell r="D507">
            <v>2262</v>
          </cell>
          <cell r="E507" t="str">
            <v>2010-2011</v>
          </cell>
          <cell r="F507">
            <v>5</v>
          </cell>
          <cell r="G507">
            <v>40670</v>
          </cell>
          <cell r="H507">
            <v>2015</v>
          </cell>
          <cell r="I507">
            <v>6</v>
          </cell>
          <cell r="J507">
            <v>27</v>
          </cell>
          <cell r="K507">
            <v>7</v>
          </cell>
          <cell r="L507">
            <v>26.6</v>
          </cell>
          <cell r="M507">
            <v>27.5</v>
          </cell>
          <cell r="N507">
            <v>18.3</v>
          </cell>
          <cell r="O507">
            <v>1600</v>
          </cell>
        </row>
        <row r="508">
          <cell r="B508">
            <v>48347072</v>
          </cell>
          <cell r="C508">
            <v>48347072</v>
          </cell>
          <cell r="D508">
            <v>2263</v>
          </cell>
          <cell r="E508" t="str">
            <v>2010-2011</v>
          </cell>
          <cell r="F508">
            <v>5</v>
          </cell>
          <cell r="G508">
            <v>40670</v>
          </cell>
          <cell r="H508">
            <v>2015</v>
          </cell>
          <cell r="I508">
            <v>6</v>
          </cell>
          <cell r="J508">
            <v>27</v>
          </cell>
          <cell r="K508">
            <v>9</v>
          </cell>
          <cell r="L508">
            <v>23.9</v>
          </cell>
          <cell r="M508">
            <v>24.5</v>
          </cell>
          <cell r="N508">
            <v>15.6</v>
          </cell>
          <cell r="O508">
            <v>1000</v>
          </cell>
        </row>
        <row r="509">
          <cell r="B509">
            <v>48056891</v>
          </cell>
          <cell r="C509">
            <v>48056891</v>
          </cell>
          <cell r="D509">
            <v>2264</v>
          </cell>
          <cell r="E509" t="str">
            <v>2010-2011</v>
          </cell>
          <cell r="F509">
            <v>5</v>
          </cell>
          <cell r="G509">
            <v>40670</v>
          </cell>
          <cell r="H509">
            <v>2015</v>
          </cell>
          <cell r="I509">
            <v>6</v>
          </cell>
          <cell r="J509">
            <v>27</v>
          </cell>
          <cell r="K509">
            <v>12</v>
          </cell>
          <cell r="L509">
            <v>24.5</v>
          </cell>
          <cell r="M509">
            <v>25.8</v>
          </cell>
          <cell r="N509">
            <v>16.899999999999999</v>
          </cell>
          <cell r="O509">
            <v>1200</v>
          </cell>
        </row>
        <row r="510">
          <cell r="B510">
            <v>48376600</v>
          </cell>
          <cell r="C510">
            <v>48376600</v>
          </cell>
          <cell r="D510">
            <v>2265</v>
          </cell>
          <cell r="E510" t="str">
            <v>2010-2011</v>
          </cell>
          <cell r="F510">
            <v>5</v>
          </cell>
          <cell r="G510">
            <v>40670</v>
          </cell>
          <cell r="H510">
            <v>2015</v>
          </cell>
          <cell r="I510">
            <v>6</v>
          </cell>
          <cell r="J510">
            <v>27</v>
          </cell>
          <cell r="K510">
            <v>14</v>
          </cell>
          <cell r="L510">
            <v>24</v>
          </cell>
          <cell r="M510">
            <v>24.5</v>
          </cell>
          <cell r="N510">
            <v>16.3</v>
          </cell>
          <cell r="O510">
            <v>1200</v>
          </cell>
        </row>
        <row r="511">
          <cell r="B511">
            <v>48328355</v>
          </cell>
          <cell r="C511">
            <v>48328355</v>
          </cell>
          <cell r="D511">
            <v>2266</v>
          </cell>
          <cell r="E511" t="str">
            <v>2010-2011</v>
          </cell>
          <cell r="F511">
            <v>5</v>
          </cell>
          <cell r="G511">
            <v>40670</v>
          </cell>
          <cell r="H511">
            <v>2015</v>
          </cell>
          <cell r="I511">
            <v>6</v>
          </cell>
          <cell r="J511">
            <v>27</v>
          </cell>
          <cell r="K511">
            <v>15</v>
          </cell>
          <cell r="L511">
            <v>24.9</v>
          </cell>
          <cell r="M511">
            <v>26.5</v>
          </cell>
          <cell r="N511">
            <v>17.3</v>
          </cell>
          <cell r="O511">
            <v>1500</v>
          </cell>
        </row>
        <row r="512">
          <cell r="B512">
            <v>48375264</v>
          </cell>
          <cell r="C512">
            <v>48375264</v>
          </cell>
          <cell r="D512">
            <v>2267</v>
          </cell>
          <cell r="E512" t="str">
            <v>2010-2011</v>
          </cell>
          <cell r="F512">
            <v>5</v>
          </cell>
          <cell r="G512">
            <v>40670</v>
          </cell>
          <cell r="H512">
            <v>2015</v>
          </cell>
          <cell r="I512">
            <v>6</v>
          </cell>
          <cell r="J512">
            <v>27</v>
          </cell>
          <cell r="K512">
            <v>16</v>
          </cell>
          <cell r="L512">
            <v>24</v>
          </cell>
          <cell r="M512">
            <v>25</v>
          </cell>
          <cell r="N512">
            <v>16.8</v>
          </cell>
          <cell r="O512">
            <v>1100</v>
          </cell>
        </row>
        <row r="513">
          <cell r="B513">
            <v>48062605</v>
          </cell>
          <cell r="C513">
            <v>48062605</v>
          </cell>
          <cell r="D513">
            <v>2268</v>
          </cell>
          <cell r="E513" t="str">
            <v>2010-2011</v>
          </cell>
          <cell r="F513">
            <v>5</v>
          </cell>
          <cell r="G513">
            <v>40670</v>
          </cell>
          <cell r="H513">
            <v>2015</v>
          </cell>
          <cell r="I513">
            <v>6</v>
          </cell>
          <cell r="J513">
            <v>27</v>
          </cell>
          <cell r="K513">
            <v>19</v>
          </cell>
          <cell r="L513">
            <v>24.8</v>
          </cell>
          <cell r="M513">
            <v>26.3</v>
          </cell>
          <cell r="N513">
            <v>17.3</v>
          </cell>
          <cell r="O513">
            <v>1300</v>
          </cell>
        </row>
        <row r="514">
          <cell r="B514">
            <v>48045586</v>
          </cell>
          <cell r="C514">
            <v>48045586</v>
          </cell>
          <cell r="D514">
            <v>2269</v>
          </cell>
          <cell r="E514" t="str">
            <v>2010-2011</v>
          </cell>
          <cell r="F514">
            <v>5</v>
          </cell>
          <cell r="G514">
            <v>40670</v>
          </cell>
          <cell r="H514">
            <v>2015</v>
          </cell>
          <cell r="I514">
            <v>6</v>
          </cell>
          <cell r="J514">
            <v>27</v>
          </cell>
          <cell r="K514">
            <v>21</v>
          </cell>
          <cell r="L514">
            <v>25</v>
          </cell>
          <cell r="M514">
            <v>25.5</v>
          </cell>
          <cell r="N514">
            <v>17</v>
          </cell>
          <cell r="O514">
            <v>1250</v>
          </cell>
        </row>
        <row r="515">
          <cell r="B515">
            <v>48319625</v>
          </cell>
          <cell r="C515">
            <v>48319625</v>
          </cell>
          <cell r="D515">
            <v>2270</v>
          </cell>
          <cell r="E515" t="str">
            <v>2010-2011</v>
          </cell>
          <cell r="F515">
            <v>5</v>
          </cell>
          <cell r="G515">
            <v>40670</v>
          </cell>
          <cell r="H515">
            <v>2015</v>
          </cell>
          <cell r="I515">
            <v>6</v>
          </cell>
          <cell r="J515">
            <v>27</v>
          </cell>
          <cell r="K515">
            <v>25</v>
          </cell>
          <cell r="L515">
            <v>26.1</v>
          </cell>
          <cell r="M515">
            <v>27.3</v>
          </cell>
          <cell r="N515">
            <v>18.399999999999999</v>
          </cell>
          <cell r="O515">
            <v>1500</v>
          </cell>
        </row>
        <row r="516">
          <cell r="B516">
            <v>48368526</v>
          </cell>
          <cell r="C516">
            <v>48368526</v>
          </cell>
          <cell r="D516">
            <v>2271</v>
          </cell>
          <cell r="E516" t="str">
            <v>2010-2011</v>
          </cell>
          <cell r="F516">
            <v>5</v>
          </cell>
          <cell r="G516">
            <v>40670</v>
          </cell>
          <cell r="H516">
            <v>2015</v>
          </cell>
          <cell r="I516">
            <v>6</v>
          </cell>
          <cell r="J516">
            <v>27</v>
          </cell>
          <cell r="K516">
            <v>27</v>
          </cell>
          <cell r="L516">
            <v>24.1</v>
          </cell>
          <cell r="M516">
            <v>24.5</v>
          </cell>
          <cell r="N516">
            <v>16.2</v>
          </cell>
          <cell r="O516">
            <v>1200</v>
          </cell>
        </row>
        <row r="517">
          <cell r="B517">
            <v>48095875</v>
          </cell>
          <cell r="C517">
            <v>48095875</v>
          </cell>
          <cell r="D517">
            <v>2272</v>
          </cell>
          <cell r="E517" t="str">
            <v>2010-2011</v>
          </cell>
          <cell r="F517">
            <v>5</v>
          </cell>
          <cell r="G517">
            <v>40670</v>
          </cell>
          <cell r="H517">
            <v>2015</v>
          </cell>
          <cell r="I517">
            <v>6</v>
          </cell>
          <cell r="J517">
            <v>27</v>
          </cell>
          <cell r="K517">
            <v>29</v>
          </cell>
          <cell r="L517">
            <v>25.5</v>
          </cell>
          <cell r="M517">
            <v>26</v>
          </cell>
          <cell r="N517">
            <v>17.3</v>
          </cell>
          <cell r="O517">
            <v>1300</v>
          </cell>
        </row>
        <row r="518">
          <cell r="B518">
            <v>48368002</v>
          </cell>
          <cell r="C518">
            <v>48368002</v>
          </cell>
          <cell r="D518">
            <v>2273</v>
          </cell>
          <cell r="E518" t="str">
            <v>2010-2011</v>
          </cell>
          <cell r="F518">
            <v>5</v>
          </cell>
          <cell r="G518">
            <v>40670</v>
          </cell>
          <cell r="H518">
            <v>2015</v>
          </cell>
          <cell r="I518">
            <v>6</v>
          </cell>
          <cell r="J518">
            <v>27</v>
          </cell>
          <cell r="K518">
            <v>30</v>
          </cell>
          <cell r="L518">
            <v>23.7</v>
          </cell>
          <cell r="M518">
            <v>24.5</v>
          </cell>
          <cell r="N518">
            <v>15.9</v>
          </cell>
          <cell r="O518">
            <v>1050</v>
          </cell>
        </row>
        <row r="519">
          <cell r="B519">
            <v>48348369</v>
          </cell>
          <cell r="C519">
            <v>48348369</v>
          </cell>
          <cell r="D519">
            <v>2274</v>
          </cell>
          <cell r="E519" t="str">
            <v>2010-2011</v>
          </cell>
          <cell r="F519">
            <v>5</v>
          </cell>
          <cell r="G519">
            <v>40670</v>
          </cell>
          <cell r="H519">
            <v>2015</v>
          </cell>
          <cell r="I519">
            <v>6</v>
          </cell>
          <cell r="J519">
            <v>27</v>
          </cell>
          <cell r="K519">
            <v>31</v>
          </cell>
          <cell r="L519">
            <v>25.2</v>
          </cell>
          <cell r="M519">
            <v>26</v>
          </cell>
          <cell r="N519">
            <v>17.600000000000001</v>
          </cell>
          <cell r="O519">
            <v>1250</v>
          </cell>
        </row>
        <row r="520">
          <cell r="B520">
            <v>48368599</v>
          </cell>
          <cell r="C520">
            <v>48368599</v>
          </cell>
          <cell r="D520">
            <v>2275</v>
          </cell>
          <cell r="E520" t="str">
            <v>2010-2011</v>
          </cell>
          <cell r="F520">
            <v>5</v>
          </cell>
          <cell r="G520">
            <v>40670</v>
          </cell>
          <cell r="H520">
            <v>2015</v>
          </cell>
          <cell r="I520">
            <v>6</v>
          </cell>
          <cell r="J520">
            <v>27</v>
          </cell>
          <cell r="K520">
            <v>33</v>
          </cell>
          <cell r="L520">
            <v>23.8</v>
          </cell>
          <cell r="M520">
            <v>24.7</v>
          </cell>
          <cell r="N520">
            <v>16.7</v>
          </cell>
          <cell r="O520">
            <v>1200</v>
          </cell>
        </row>
        <row r="521">
          <cell r="B521">
            <v>48317819</v>
          </cell>
          <cell r="C521">
            <v>48317819</v>
          </cell>
          <cell r="D521">
            <v>2276</v>
          </cell>
          <cell r="E521" t="str">
            <v>2010-2011</v>
          </cell>
          <cell r="F521">
            <v>5</v>
          </cell>
          <cell r="G521">
            <v>40670</v>
          </cell>
          <cell r="H521">
            <v>2015</v>
          </cell>
          <cell r="I521">
            <v>6</v>
          </cell>
          <cell r="J521">
            <v>27</v>
          </cell>
          <cell r="K521">
            <v>35</v>
          </cell>
          <cell r="L521">
            <v>25.2</v>
          </cell>
          <cell r="M521">
            <v>26.3</v>
          </cell>
          <cell r="N521">
            <v>17.399999999999999</v>
          </cell>
          <cell r="O521">
            <v>1400</v>
          </cell>
        </row>
        <row r="522">
          <cell r="B522">
            <v>48312382</v>
          </cell>
          <cell r="C522">
            <v>48312382</v>
          </cell>
          <cell r="D522">
            <v>2277</v>
          </cell>
          <cell r="E522" t="str">
            <v>2010-2011</v>
          </cell>
          <cell r="F522">
            <v>5</v>
          </cell>
          <cell r="G522">
            <v>40670</v>
          </cell>
          <cell r="H522">
            <v>2015</v>
          </cell>
          <cell r="I522">
            <v>6</v>
          </cell>
          <cell r="J522">
            <v>27</v>
          </cell>
          <cell r="K522">
            <v>36</v>
          </cell>
          <cell r="L522">
            <v>24.1</v>
          </cell>
          <cell r="M522">
            <v>25</v>
          </cell>
          <cell r="N522">
            <v>17.2</v>
          </cell>
          <cell r="O522">
            <v>1200</v>
          </cell>
        </row>
        <row r="523">
          <cell r="B523">
            <v>48326019</v>
          </cell>
          <cell r="C523">
            <v>48326019</v>
          </cell>
          <cell r="D523">
            <v>2278</v>
          </cell>
          <cell r="E523" t="str">
            <v>2010-2011</v>
          </cell>
          <cell r="F523">
            <v>5</v>
          </cell>
          <cell r="G523">
            <v>40670</v>
          </cell>
          <cell r="H523">
            <v>2015</v>
          </cell>
          <cell r="I523">
            <v>6</v>
          </cell>
          <cell r="J523">
            <v>27</v>
          </cell>
          <cell r="K523">
            <v>40</v>
          </cell>
          <cell r="L523">
            <v>25.2</v>
          </cell>
          <cell r="M523">
            <v>27.1</v>
          </cell>
          <cell r="N523">
            <v>17.899999999999999</v>
          </cell>
          <cell r="O523">
            <v>1500</v>
          </cell>
        </row>
        <row r="524">
          <cell r="B524">
            <v>48368259</v>
          </cell>
          <cell r="C524">
            <v>48368259</v>
          </cell>
          <cell r="D524">
            <v>2279</v>
          </cell>
          <cell r="E524" t="str">
            <v>2010-2011</v>
          </cell>
          <cell r="F524">
            <v>5</v>
          </cell>
          <cell r="G524">
            <v>40670</v>
          </cell>
          <cell r="H524">
            <v>2015</v>
          </cell>
          <cell r="I524">
            <v>6</v>
          </cell>
          <cell r="J524">
            <v>27</v>
          </cell>
          <cell r="K524">
            <v>42</v>
          </cell>
          <cell r="L524">
            <v>23.6</v>
          </cell>
          <cell r="M524">
            <v>24.7</v>
          </cell>
          <cell r="N524">
            <v>15.8</v>
          </cell>
          <cell r="O524">
            <v>1100</v>
          </cell>
        </row>
        <row r="525">
          <cell r="B525">
            <v>48376523</v>
          </cell>
          <cell r="C525">
            <v>48376523</v>
          </cell>
          <cell r="D525">
            <v>2280</v>
          </cell>
          <cell r="E525" t="str">
            <v>2010-2011</v>
          </cell>
          <cell r="F525">
            <v>5</v>
          </cell>
          <cell r="G525">
            <v>40670</v>
          </cell>
          <cell r="H525">
            <v>2015</v>
          </cell>
          <cell r="I525">
            <v>6</v>
          </cell>
          <cell r="J525">
            <v>27</v>
          </cell>
          <cell r="K525">
            <v>44</v>
          </cell>
          <cell r="L525">
            <v>23.5</v>
          </cell>
          <cell r="M525">
            <v>24.1</v>
          </cell>
          <cell r="N525">
            <v>16</v>
          </cell>
          <cell r="O525">
            <v>1000</v>
          </cell>
        </row>
        <row r="526">
          <cell r="B526">
            <v>48312351</v>
          </cell>
          <cell r="C526">
            <v>48312351</v>
          </cell>
          <cell r="D526">
            <v>2281</v>
          </cell>
          <cell r="E526" t="str">
            <v>2010-2011</v>
          </cell>
          <cell r="F526">
            <v>5</v>
          </cell>
          <cell r="G526">
            <v>40670</v>
          </cell>
          <cell r="H526">
            <v>2015</v>
          </cell>
          <cell r="I526">
            <v>6</v>
          </cell>
          <cell r="J526">
            <v>27</v>
          </cell>
          <cell r="K526">
            <v>45</v>
          </cell>
          <cell r="L526">
            <v>25.1</v>
          </cell>
          <cell r="M526">
            <v>26.2</v>
          </cell>
          <cell r="N526">
            <v>17.899999999999999</v>
          </cell>
          <cell r="O526">
            <v>1450</v>
          </cell>
        </row>
        <row r="527">
          <cell r="B527">
            <v>48050007</v>
          </cell>
          <cell r="C527">
            <v>48050007</v>
          </cell>
          <cell r="D527">
            <v>2282</v>
          </cell>
          <cell r="E527" t="str">
            <v>2010-2011</v>
          </cell>
          <cell r="F527">
            <v>5</v>
          </cell>
          <cell r="G527">
            <v>40670</v>
          </cell>
          <cell r="H527">
            <v>2015</v>
          </cell>
          <cell r="I527">
            <v>6</v>
          </cell>
          <cell r="J527">
            <v>27</v>
          </cell>
          <cell r="K527">
            <v>47</v>
          </cell>
          <cell r="L527">
            <v>24</v>
          </cell>
          <cell r="M527">
            <v>25.5</v>
          </cell>
          <cell r="N527">
            <v>16.600000000000001</v>
          </cell>
          <cell r="O527">
            <v>1250</v>
          </cell>
        </row>
        <row r="528">
          <cell r="B528">
            <v>48280344</v>
          </cell>
          <cell r="C528">
            <v>48280344</v>
          </cell>
          <cell r="D528">
            <v>2283</v>
          </cell>
          <cell r="E528" t="str">
            <v>2010-2011</v>
          </cell>
          <cell r="F528">
            <v>5</v>
          </cell>
          <cell r="G528">
            <v>40670</v>
          </cell>
          <cell r="H528">
            <v>2015</v>
          </cell>
          <cell r="I528">
            <v>6</v>
          </cell>
          <cell r="J528">
            <v>27</v>
          </cell>
          <cell r="K528">
            <v>48</v>
          </cell>
          <cell r="L528">
            <v>25.1</v>
          </cell>
          <cell r="M528">
            <v>26.8</v>
          </cell>
          <cell r="N528">
            <v>17.600000000000001</v>
          </cell>
          <cell r="O528">
            <v>1400</v>
          </cell>
        </row>
        <row r="529">
          <cell r="B529">
            <v>48375118</v>
          </cell>
          <cell r="C529">
            <v>48375118</v>
          </cell>
          <cell r="D529">
            <v>2284</v>
          </cell>
          <cell r="E529" t="str">
            <v>2010-2011</v>
          </cell>
          <cell r="F529">
            <v>5</v>
          </cell>
          <cell r="G529">
            <v>40670</v>
          </cell>
          <cell r="H529">
            <v>2015</v>
          </cell>
          <cell r="I529">
            <v>6</v>
          </cell>
          <cell r="J529">
            <v>27</v>
          </cell>
          <cell r="K529">
            <v>50</v>
          </cell>
          <cell r="L529">
            <v>23.9</v>
          </cell>
          <cell r="M529">
            <v>24.8</v>
          </cell>
          <cell r="N529">
            <v>16.7</v>
          </cell>
          <cell r="O529">
            <v>1250</v>
          </cell>
        </row>
        <row r="530">
          <cell r="B530">
            <v>48311633</v>
          </cell>
          <cell r="C530">
            <v>48311633</v>
          </cell>
          <cell r="D530">
            <v>2285</v>
          </cell>
          <cell r="E530" t="str">
            <v>2010-2011</v>
          </cell>
          <cell r="F530">
            <v>5</v>
          </cell>
          <cell r="G530">
            <v>40670</v>
          </cell>
          <cell r="H530">
            <v>2015</v>
          </cell>
          <cell r="I530">
            <v>6</v>
          </cell>
          <cell r="J530">
            <v>27</v>
          </cell>
          <cell r="K530">
            <v>51</v>
          </cell>
          <cell r="L530">
            <v>25.1</v>
          </cell>
          <cell r="M530">
            <v>26.8</v>
          </cell>
          <cell r="N530">
            <v>17.8</v>
          </cell>
          <cell r="O530">
            <v>1500</v>
          </cell>
        </row>
        <row r="531">
          <cell r="B531">
            <v>48376558</v>
          </cell>
          <cell r="C531">
            <v>48376558</v>
          </cell>
          <cell r="D531">
            <v>2286</v>
          </cell>
          <cell r="E531" t="str">
            <v>2010-2011</v>
          </cell>
          <cell r="F531">
            <v>5</v>
          </cell>
          <cell r="G531">
            <v>40670</v>
          </cell>
          <cell r="H531">
            <v>2015</v>
          </cell>
          <cell r="I531">
            <v>6</v>
          </cell>
          <cell r="J531">
            <v>27</v>
          </cell>
          <cell r="K531">
            <v>53</v>
          </cell>
          <cell r="L531">
            <v>24</v>
          </cell>
          <cell r="M531">
            <v>25</v>
          </cell>
          <cell r="N531">
            <v>16.5</v>
          </cell>
          <cell r="O531">
            <v>1200</v>
          </cell>
        </row>
        <row r="532">
          <cell r="B532">
            <v>48375861</v>
          </cell>
          <cell r="C532">
            <v>48375861</v>
          </cell>
          <cell r="D532">
            <v>2287</v>
          </cell>
          <cell r="E532" t="str">
            <v>2010-2011</v>
          </cell>
          <cell r="F532">
            <v>5</v>
          </cell>
          <cell r="G532">
            <v>40670</v>
          </cell>
          <cell r="H532">
            <v>2015</v>
          </cell>
          <cell r="I532">
            <v>6</v>
          </cell>
          <cell r="J532">
            <v>27</v>
          </cell>
          <cell r="K532">
            <v>57</v>
          </cell>
          <cell r="L532">
            <v>25.1</v>
          </cell>
          <cell r="M532">
            <v>25.8</v>
          </cell>
          <cell r="N532">
            <v>17.600000000000001</v>
          </cell>
          <cell r="O532">
            <v>1400</v>
          </cell>
        </row>
        <row r="533">
          <cell r="B533">
            <v>48375366</v>
          </cell>
          <cell r="C533">
            <v>48375366</v>
          </cell>
          <cell r="D533">
            <v>2288</v>
          </cell>
          <cell r="E533" t="str">
            <v>2010-2011</v>
          </cell>
          <cell r="F533">
            <v>5</v>
          </cell>
          <cell r="G533">
            <v>40670</v>
          </cell>
          <cell r="H533">
            <v>2015</v>
          </cell>
          <cell r="I533">
            <v>6</v>
          </cell>
          <cell r="J533">
            <v>27</v>
          </cell>
          <cell r="K533">
            <v>58</v>
          </cell>
          <cell r="L533">
            <v>24</v>
          </cell>
          <cell r="M533">
            <v>24.5</v>
          </cell>
          <cell r="N533">
            <v>16.7</v>
          </cell>
          <cell r="O533">
            <v>1150</v>
          </cell>
        </row>
        <row r="534">
          <cell r="B534">
            <v>48060611</v>
          </cell>
          <cell r="C534">
            <v>48060611</v>
          </cell>
          <cell r="D534">
            <v>2289</v>
          </cell>
          <cell r="E534" t="str">
            <v>2010-2011</v>
          </cell>
          <cell r="F534">
            <v>5</v>
          </cell>
          <cell r="G534">
            <v>40670</v>
          </cell>
          <cell r="H534">
            <v>2015</v>
          </cell>
          <cell r="I534">
            <v>6</v>
          </cell>
          <cell r="J534">
            <v>27</v>
          </cell>
          <cell r="K534">
            <v>59</v>
          </cell>
          <cell r="L534">
            <v>26.1</v>
          </cell>
          <cell r="M534">
            <v>26.8</v>
          </cell>
          <cell r="N534">
            <v>18</v>
          </cell>
          <cell r="O534">
            <v>1500</v>
          </cell>
        </row>
        <row r="535">
          <cell r="B535">
            <v>48311355</v>
          </cell>
          <cell r="C535">
            <v>48311355</v>
          </cell>
          <cell r="D535">
            <v>2290</v>
          </cell>
          <cell r="E535" t="str">
            <v>2010-2011</v>
          </cell>
          <cell r="F535">
            <v>5</v>
          </cell>
          <cell r="G535">
            <v>40670</v>
          </cell>
          <cell r="H535">
            <v>2015</v>
          </cell>
          <cell r="I535">
            <v>6</v>
          </cell>
          <cell r="J535">
            <v>27</v>
          </cell>
          <cell r="K535">
            <v>61</v>
          </cell>
          <cell r="L535">
            <v>25.5</v>
          </cell>
          <cell r="M535">
            <v>26.6</v>
          </cell>
          <cell r="N535">
            <v>18.3</v>
          </cell>
          <cell r="O535">
            <v>1550</v>
          </cell>
        </row>
        <row r="536">
          <cell r="B536">
            <v>48311066</v>
          </cell>
          <cell r="C536">
            <v>48311066</v>
          </cell>
          <cell r="D536">
            <v>2291</v>
          </cell>
          <cell r="E536" t="str">
            <v>2010-2011</v>
          </cell>
          <cell r="F536">
            <v>5</v>
          </cell>
          <cell r="G536">
            <v>40670</v>
          </cell>
          <cell r="H536">
            <v>2015</v>
          </cell>
          <cell r="I536">
            <v>6</v>
          </cell>
          <cell r="J536">
            <v>27</v>
          </cell>
          <cell r="K536">
            <v>63</v>
          </cell>
          <cell r="L536">
            <v>23.5</v>
          </cell>
          <cell r="M536">
            <v>25</v>
          </cell>
          <cell r="N536">
            <v>16.2</v>
          </cell>
          <cell r="O536">
            <v>1150</v>
          </cell>
        </row>
        <row r="537">
          <cell r="B537">
            <v>48065267</v>
          </cell>
          <cell r="C537">
            <v>48065267</v>
          </cell>
          <cell r="D537">
            <v>2292</v>
          </cell>
          <cell r="E537" t="str">
            <v>2010-2011</v>
          </cell>
          <cell r="F537">
            <v>5</v>
          </cell>
          <cell r="G537">
            <v>40670</v>
          </cell>
          <cell r="H537">
            <v>2015</v>
          </cell>
          <cell r="I537">
            <v>6</v>
          </cell>
          <cell r="J537">
            <v>27</v>
          </cell>
          <cell r="K537">
            <v>67</v>
          </cell>
          <cell r="L537">
            <v>23.6</v>
          </cell>
          <cell r="M537">
            <v>24.9</v>
          </cell>
          <cell r="N537">
            <v>16.399999999999999</v>
          </cell>
          <cell r="O537">
            <v>1200</v>
          </cell>
        </row>
        <row r="538">
          <cell r="B538">
            <v>48337810</v>
          </cell>
          <cell r="C538">
            <v>48337810</v>
          </cell>
          <cell r="D538">
            <v>2293</v>
          </cell>
          <cell r="E538" t="str">
            <v>2010-2011</v>
          </cell>
          <cell r="F538">
            <v>5</v>
          </cell>
          <cell r="G538">
            <v>40670</v>
          </cell>
          <cell r="H538">
            <v>2015</v>
          </cell>
          <cell r="I538">
            <v>6</v>
          </cell>
          <cell r="J538">
            <v>27</v>
          </cell>
          <cell r="K538">
            <v>71</v>
          </cell>
          <cell r="L538">
            <v>25.4</v>
          </cell>
          <cell r="M538">
            <v>26.8</v>
          </cell>
          <cell r="N538">
            <v>17.7</v>
          </cell>
          <cell r="O538">
            <v>1450</v>
          </cell>
        </row>
        <row r="539">
          <cell r="B539">
            <v>48370059</v>
          </cell>
          <cell r="C539">
            <v>48370059</v>
          </cell>
          <cell r="D539">
            <v>2294</v>
          </cell>
          <cell r="E539" t="str">
            <v>2010-2011</v>
          </cell>
          <cell r="F539">
            <v>5</v>
          </cell>
          <cell r="G539">
            <v>40670</v>
          </cell>
          <cell r="H539">
            <v>2015</v>
          </cell>
          <cell r="I539">
            <v>6</v>
          </cell>
          <cell r="J539">
            <v>27</v>
          </cell>
          <cell r="K539">
            <v>72</v>
          </cell>
          <cell r="L539">
            <v>24.6</v>
          </cell>
          <cell r="M539">
            <v>26.6</v>
          </cell>
          <cell r="N539">
            <v>17.3</v>
          </cell>
          <cell r="O539">
            <v>1400</v>
          </cell>
        </row>
        <row r="540">
          <cell r="B540">
            <v>48368888</v>
          </cell>
          <cell r="C540">
            <v>48368888</v>
          </cell>
          <cell r="D540">
            <v>2295</v>
          </cell>
          <cell r="E540" t="str">
            <v>2010-2011</v>
          </cell>
          <cell r="F540">
            <v>5</v>
          </cell>
          <cell r="G540">
            <v>40670</v>
          </cell>
          <cell r="H540">
            <v>2015</v>
          </cell>
          <cell r="I540">
            <v>6</v>
          </cell>
          <cell r="J540">
            <v>27</v>
          </cell>
          <cell r="K540">
            <v>73</v>
          </cell>
          <cell r="L540">
            <v>24.9</v>
          </cell>
          <cell r="M540">
            <v>26.7</v>
          </cell>
          <cell r="N540">
            <v>17.600000000000001</v>
          </cell>
          <cell r="O540">
            <v>1550</v>
          </cell>
        </row>
        <row r="541">
          <cell r="B541">
            <v>48043339</v>
          </cell>
          <cell r="C541">
            <v>48043339</v>
          </cell>
          <cell r="D541">
            <v>2296</v>
          </cell>
          <cell r="E541" t="str">
            <v>2010-2011</v>
          </cell>
          <cell r="F541">
            <v>5</v>
          </cell>
          <cell r="G541">
            <v>40670</v>
          </cell>
          <cell r="H541">
            <v>2015</v>
          </cell>
          <cell r="I541">
            <v>6</v>
          </cell>
          <cell r="J541">
            <v>27</v>
          </cell>
          <cell r="K541">
            <v>74</v>
          </cell>
          <cell r="L541">
            <v>25.1</v>
          </cell>
          <cell r="M541">
            <v>26.6</v>
          </cell>
          <cell r="N541">
            <v>16.8</v>
          </cell>
          <cell r="O541">
            <v>1300</v>
          </cell>
        </row>
        <row r="542">
          <cell r="B542">
            <v>48311075</v>
          </cell>
          <cell r="C542">
            <v>48311075</v>
          </cell>
          <cell r="D542">
            <v>2297</v>
          </cell>
          <cell r="E542" t="str">
            <v>2010-2011</v>
          </cell>
          <cell r="F542">
            <v>5</v>
          </cell>
          <cell r="G542">
            <v>40670</v>
          </cell>
          <cell r="H542">
            <v>2015</v>
          </cell>
          <cell r="I542">
            <v>6</v>
          </cell>
          <cell r="J542">
            <v>27</v>
          </cell>
          <cell r="K542">
            <v>75</v>
          </cell>
          <cell r="L542">
            <v>24.8</v>
          </cell>
          <cell r="M542">
            <v>25.5</v>
          </cell>
          <cell r="N542">
            <v>17.3</v>
          </cell>
          <cell r="O542">
            <v>1300</v>
          </cell>
        </row>
        <row r="543">
          <cell r="B543">
            <v>48347348</v>
          </cell>
          <cell r="C543">
            <v>48347348</v>
          </cell>
          <cell r="D543">
            <v>2298</v>
          </cell>
          <cell r="E543" t="str">
            <v>2010-2011</v>
          </cell>
          <cell r="F543">
            <v>5</v>
          </cell>
          <cell r="G543">
            <v>40670</v>
          </cell>
          <cell r="H543">
            <v>2015</v>
          </cell>
          <cell r="I543">
            <v>6</v>
          </cell>
          <cell r="J543">
            <v>27</v>
          </cell>
          <cell r="K543">
            <v>76</v>
          </cell>
          <cell r="L543">
            <v>24.3</v>
          </cell>
          <cell r="M543">
            <v>25.6</v>
          </cell>
          <cell r="N543">
            <v>17</v>
          </cell>
          <cell r="O543">
            <v>1200</v>
          </cell>
        </row>
        <row r="544">
          <cell r="B544">
            <v>48041116</v>
          </cell>
          <cell r="C544">
            <v>48041116</v>
          </cell>
          <cell r="D544">
            <v>2299</v>
          </cell>
          <cell r="E544" t="str">
            <v>2010-2011</v>
          </cell>
          <cell r="F544">
            <v>5</v>
          </cell>
          <cell r="G544">
            <v>40670</v>
          </cell>
          <cell r="H544">
            <v>2015</v>
          </cell>
          <cell r="I544">
            <v>6</v>
          </cell>
          <cell r="J544">
            <v>27</v>
          </cell>
          <cell r="K544">
            <v>79</v>
          </cell>
          <cell r="L544">
            <v>24.3</v>
          </cell>
          <cell r="M544">
            <v>24.9</v>
          </cell>
          <cell r="N544">
            <v>16.399999999999999</v>
          </cell>
          <cell r="O544">
            <v>1250</v>
          </cell>
        </row>
        <row r="545">
          <cell r="B545">
            <v>48369550</v>
          </cell>
          <cell r="C545">
            <v>48369550</v>
          </cell>
          <cell r="D545">
            <v>2300</v>
          </cell>
          <cell r="E545" t="str">
            <v>2010-2011</v>
          </cell>
          <cell r="F545">
            <v>5</v>
          </cell>
          <cell r="G545">
            <v>40670</v>
          </cell>
          <cell r="H545">
            <v>2015</v>
          </cell>
          <cell r="I545">
            <v>6</v>
          </cell>
          <cell r="J545">
            <v>27</v>
          </cell>
          <cell r="K545">
            <v>80</v>
          </cell>
          <cell r="L545">
            <v>24.2</v>
          </cell>
          <cell r="M545">
            <v>25.9</v>
          </cell>
          <cell r="N545">
            <v>17</v>
          </cell>
          <cell r="O545">
            <v>1300</v>
          </cell>
        </row>
        <row r="546">
          <cell r="B546">
            <v>48027604</v>
          </cell>
          <cell r="C546">
            <v>48027604</v>
          </cell>
          <cell r="D546">
            <v>2301</v>
          </cell>
          <cell r="E546" t="str">
            <v>2010-2011</v>
          </cell>
          <cell r="F546">
            <v>5</v>
          </cell>
          <cell r="G546">
            <v>40670</v>
          </cell>
          <cell r="H546">
            <v>2015</v>
          </cell>
          <cell r="I546">
            <v>6</v>
          </cell>
          <cell r="J546">
            <v>27</v>
          </cell>
          <cell r="K546">
            <v>83</v>
          </cell>
          <cell r="L546">
            <v>25</v>
          </cell>
          <cell r="M546">
            <v>25.3</v>
          </cell>
          <cell r="N546">
            <v>16.8</v>
          </cell>
          <cell r="O546">
            <v>1100</v>
          </cell>
        </row>
        <row r="547">
          <cell r="B547">
            <v>48075007</v>
          </cell>
          <cell r="C547">
            <v>48075007</v>
          </cell>
          <cell r="D547">
            <v>2302</v>
          </cell>
          <cell r="E547" t="str">
            <v>2010-2011</v>
          </cell>
          <cell r="F547">
            <v>5</v>
          </cell>
          <cell r="G547">
            <v>40670</v>
          </cell>
          <cell r="H547">
            <v>2015</v>
          </cell>
          <cell r="I547">
            <v>6</v>
          </cell>
          <cell r="J547">
            <v>27</v>
          </cell>
          <cell r="K547">
            <v>86</v>
          </cell>
          <cell r="L547">
            <v>23.6</v>
          </cell>
          <cell r="M547">
            <v>24.5</v>
          </cell>
          <cell r="N547">
            <v>16.2</v>
          </cell>
          <cell r="O547">
            <v>1300</v>
          </cell>
        </row>
        <row r="548">
          <cell r="B548">
            <v>48318588</v>
          </cell>
          <cell r="C548">
            <v>48318588</v>
          </cell>
          <cell r="D548">
            <v>2303</v>
          </cell>
          <cell r="E548" t="str">
            <v>2010-2011</v>
          </cell>
          <cell r="F548">
            <v>5</v>
          </cell>
          <cell r="G548">
            <v>40670</v>
          </cell>
          <cell r="H548">
            <v>2015</v>
          </cell>
          <cell r="I548">
            <v>6</v>
          </cell>
          <cell r="J548">
            <v>27</v>
          </cell>
          <cell r="K548">
            <v>88</v>
          </cell>
          <cell r="L548">
            <v>24.4</v>
          </cell>
          <cell r="M548">
            <v>25.3</v>
          </cell>
          <cell r="N548">
            <v>17</v>
          </cell>
          <cell r="O548">
            <v>1250</v>
          </cell>
        </row>
        <row r="549">
          <cell r="B549">
            <v>48368271</v>
          </cell>
          <cell r="C549">
            <v>48368271</v>
          </cell>
          <cell r="D549">
            <v>2304</v>
          </cell>
          <cell r="E549" t="str">
            <v>2010-2011</v>
          </cell>
          <cell r="F549">
            <v>5</v>
          </cell>
          <cell r="G549">
            <v>40670</v>
          </cell>
          <cell r="H549">
            <v>2015</v>
          </cell>
          <cell r="I549">
            <v>6</v>
          </cell>
          <cell r="J549">
            <v>27</v>
          </cell>
          <cell r="K549">
            <v>90</v>
          </cell>
          <cell r="L549">
            <v>23.8</v>
          </cell>
          <cell r="M549">
            <v>24.8</v>
          </cell>
          <cell r="N549">
            <v>16.7</v>
          </cell>
          <cell r="O549">
            <v>1300</v>
          </cell>
        </row>
        <row r="550">
          <cell r="B550">
            <v>48116325</v>
          </cell>
          <cell r="C550">
            <v>48116325</v>
          </cell>
          <cell r="D550">
            <v>2305</v>
          </cell>
          <cell r="E550" t="str">
            <v>2010-2011</v>
          </cell>
          <cell r="F550">
            <v>5</v>
          </cell>
          <cell r="G550">
            <v>40670</v>
          </cell>
          <cell r="H550">
            <v>2015</v>
          </cell>
          <cell r="I550">
            <v>6</v>
          </cell>
          <cell r="J550">
            <v>27</v>
          </cell>
          <cell r="K550">
            <v>92</v>
          </cell>
          <cell r="L550">
            <v>25</v>
          </cell>
          <cell r="M550">
            <v>26.2</v>
          </cell>
          <cell r="N550">
            <v>17.600000000000001</v>
          </cell>
          <cell r="O550">
            <v>1200</v>
          </cell>
        </row>
        <row r="551">
          <cell r="B551">
            <v>48107006</v>
          </cell>
          <cell r="C551">
            <v>48107006</v>
          </cell>
          <cell r="D551">
            <v>2306</v>
          </cell>
          <cell r="E551" t="str">
            <v>2010-2011</v>
          </cell>
          <cell r="F551">
            <v>5</v>
          </cell>
          <cell r="G551">
            <v>40670</v>
          </cell>
          <cell r="H551">
            <v>2015</v>
          </cell>
          <cell r="I551">
            <v>6</v>
          </cell>
          <cell r="J551">
            <v>27</v>
          </cell>
          <cell r="K551">
            <v>93</v>
          </cell>
          <cell r="L551">
            <v>23.9</v>
          </cell>
          <cell r="M551">
            <v>24.5</v>
          </cell>
          <cell r="N551">
            <v>16.3</v>
          </cell>
          <cell r="O551">
            <v>1200</v>
          </cell>
        </row>
        <row r="552">
          <cell r="B552">
            <v>48360580</v>
          </cell>
          <cell r="C552">
            <v>48360580</v>
          </cell>
          <cell r="D552">
            <v>2307</v>
          </cell>
          <cell r="E552" t="str">
            <v>2010-2011</v>
          </cell>
          <cell r="F552">
            <v>5</v>
          </cell>
          <cell r="G552">
            <v>40670</v>
          </cell>
          <cell r="H552">
            <v>2015</v>
          </cell>
          <cell r="I552">
            <v>6</v>
          </cell>
          <cell r="J552">
            <v>27</v>
          </cell>
          <cell r="K552">
            <v>95</v>
          </cell>
          <cell r="L552">
            <v>23.5</v>
          </cell>
          <cell r="M552">
            <v>24.6</v>
          </cell>
          <cell r="N552">
            <v>15.8</v>
          </cell>
          <cell r="O552">
            <v>1100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1FEC7-6ECF-44FD-A06C-E1D8AF077A8F}">
  <dimension ref="A1:AC1706"/>
  <sheetViews>
    <sheetView tabSelected="1" workbookViewId="0">
      <selection activeCell="E9" sqref="E9"/>
    </sheetView>
  </sheetViews>
  <sheetFormatPr defaultColWidth="9.85546875" defaultRowHeight="15" x14ac:dyDescent="0.25"/>
  <cols>
    <col min="1" max="1" width="13" style="42" customWidth="1"/>
    <col min="2" max="2" width="9.85546875" style="42"/>
    <col min="3" max="3" width="2.42578125" style="42" customWidth="1"/>
    <col min="4" max="4" width="3.140625" style="42" customWidth="1"/>
    <col min="5" max="5" width="9.28515625" style="42" customWidth="1"/>
    <col min="6" max="6" width="6.140625" style="42" customWidth="1"/>
    <col min="7" max="7" width="6" style="42" customWidth="1"/>
    <col min="8" max="8" width="7.85546875" style="42" customWidth="1"/>
    <col min="9" max="9" width="9.5703125" style="42" customWidth="1"/>
    <col min="10" max="10" width="10.28515625" style="42" customWidth="1"/>
    <col min="11" max="11" width="13.5703125" style="42" customWidth="1"/>
    <col min="12" max="12" width="17" style="42" customWidth="1"/>
    <col min="13" max="13" width="10.7109375" style="42" customWidth="1"/>
    <col min="14" max="14" width="12.7109375" style="47" customWidth="1"/>
    <col min="15" max="15" width="10.28515625" style="45" customWidth="1"/>
    <col min="16" max="16" width="10.7109375" style="45" customWidth="1"/>
    <col min="17" max="17" width="8.28515625" style="45" customWidth="1"/>
    <col min="18" max="18" width="10" style="45" customWidth="1"/>
    <col min="19" max="19" width="8.42578125" style="45" customWidth="1"/>
    <col min="20" max="20" width="10.28515625" style="45" customWidth="1"/>
    <col min="21" max="21" width="11.28515625" style="45" customWidth="1"/>
    <col min="22" max="22" width="14.140625" style="45" customWidth="1"/>
    <col min="23" max="23" width="19.7109375" style="44" customWidth="1"/>
    <col min="24" max="24" width="21.7109375" style="44" customWidth="1"/>
    <col min="25" max="25" width="18.5703125" style="44" customWidth="1"/>
    <col min="26" max="26" width="20" style="44" customWidth="1"/>
    <col min="27" max="27" width="9.42578125" style="44" customWidth="1"/>
    <col min="28" max="28" width="7.85546875" style="45" customWidth="1"/>
    <col min="29" max="29" width="19.5703125" style="42" customWidth="1"/>
    <col min="30" max="256" width="9.85546875" style="42"/>
    <col min="257" max="257" width="9" style="42" customWidth="1"/>
    <col min="258" max="258" width="9.85546875" style="42"/>
    <col min="259" max="259" width="2.42578125" style="42" customWidth="1"/>
    <col min="260" max="260" width="3.140625" style="42" customWidth="1"/>
    <col min="261" max="261" width="9.28515625" style="42" customWidth="1"/>
    <col min="262" max="262" width="6.140625" style="42" customWidth="1"/>
    <col min="263" max="263" width="6" style="42" customWidth="1"/>
    <col min="264" max="264" width="7.85546875" style="42" customWidth="1"/>
    <col min="265" max="265" width="9.5703125" style="42" customWidth="1"/>
    <col min="266" max="266" width="10.28515625" style="42" customWidth="1"/>
    <col min="267" max="267" width="24.42578125" style="42" customWidth="1"/>
    <col min="268" max="268" width="26.85546875" style="42" customWidth="1"/>
    <col min="269" max="269" width="28.7109375" style="42" customWidth="1"/>
    <col min="270" max="270" width="12.7109375" style="42" customWidth="1"/>
    <col min="271" max="271" width="10.28515625" style="42" customWidth="1"/>
    <col min="272" max="272" width="14.42578125" style="42" customWidth="1"/>
    <col min="273" max="273" width="10.5703125" style="42" customWidth="1"/>
    <col min="274" max="274" width="11.7109375" style="42" customWidth="1"/>
    <col min="275" max="275" width="8.42578125" style="42" customWidth="1"/>
    <col min="276" max="276" width="10.28515625" style="42" customWidth="1"/>
    <col min="277" max="277" width="11.28515625" style="42" customWidth="1"/>
    <col min="278" max="278" width="14.140625" style="42" customWidth="1"/>
    <col min="279" max="279" width="23" style="42" customWidth="1"/>
    <col min="280" max="280" width="25.85546875" style="42" customWidth="1"/>
    <col min="281" max="281" width="22" style="42" customWidth="1"/>
    <col min="282" max="282" width="22.28515625" style="42" customWidth="1"/>
    <col min="283" max="283" width="14.140625" style="42" customWidth="1"/>
    <col min="284" max="284" width="8.7109375" style="42" customWidth="1"/>
    <col min="285" max="285" width="24" style="42" customWidth="1"/>
    <col min="286" max="512" width="9.85546875" style="42"/>
    <col min="513" max="513" width="9" style="42" customWidth="1"/>
    <col min="514" max="514" width="9.85546875" style="42"/>
    <col min="515" max="515" width="2.42578125" style="42" customWidth="1"/>
    <col min="516" max="516" width="3.140625" style="42" customWidth="1"/>
    <col min="517" max="517" width="9.28515625" style="42" customWidth="1"/>
    <col min="518" max="518" width="6.140625" style="42" customWidth="1"/>
    <col min="519" max="519" width="6" style="42" customWidth="1"/>
    <col min="520" max="520" width="7.85546875" style="42" customWidth="1"/>
    <col min="521" max="521" width="9.5703125" style="42" customWidth="1"/>
    <col min="522" max="522" width="10.28515625" style="42" customWidth="1"/>
    <col min="523" max="523" width="24.42578125" style="42" customWidth="1"/>
    <col min="524" max="524" width="26.85546875" style="42" customWidth="1"/>
    <col min="525" max="525" width="28.7109375" style="42" customWidth="1"/>
    <col min="526" max="526" width="12.7109375" style="42" customWidth="1"/>
    <col min="527" max="527" width="10.28515625" style="42" customWidth="1"/>
    <col min="528" max="528" width="14.42578125" style="42" customWidth="1"/>
    <col min="529" max="529" width="10.5703125" style="42" customWidth="1"/>
    <col min="530" max="530" width="11.7109375" style="42" customWidth="1"/>
    <col min="531" max="531" width="8.42578125" style="42" customWidth="1"/>
    <col min="532" max="532" width="10.28515625" style="42" customWidth="1"/>
    <col min="533" max="533" width="11.28515625" style="42" customWidth="1"/>
    <col min="534" max="534" width="14.140625" style="42" customWidth="1"/>
    <col min="535" max="535" width="23" style="42" customWidth="1"/>
    <col min="536" max="536" width="25.85546875" style="42" customWidth="1"/>
    <col min="537" max="537" width="22" style="42" customWidth="1"/>
    <col min="538" max="538" width="22.28515625" style="42" customWidth="1"/>
    <col min="539" max="539" width="14.140625" style="42" customWidth="1"/>
    <col min="540" max="540" width="8.7109375" style="42" customWidth="1"/>
    <col min="541" max="541" width="24" style="42" customWidth="1"/>
    <col min="542" max="768" width="9.85546875" style="42"/>
    <col min="769" max="769" width="9" style="42" customWidth="1"/>
    <col min="770" max="770" width="9.85546875" style="42"/>
    <col min="771" max="771" width="2.42578125" style="42" customWidth="1"/>
    <col min="772" max="772" width="3.140625" style="42" customWidth="1"/>
    <col min="773" max="773" width="9.28515625" style="42" customWidth="1"/>
    <col min="774" max="774" width="6.140625" style="42" customWidth="1"/>
    <col min="775" max="775" width="6" style="42" customWidth="1"/>
    <col min="776" max="776" width="7.85546875" style="42" customWidth="1"/>
    <col min="777" max="777" width="9.5703125" style="42" customWidth="1"/>
    <col min="778" max="778" width="10.28515625" style="42" customWidth="1"/>
    <col min="779" max="779" width="24.42578125" style="42" customWidth="1"/>
    <col min="780" max="780" width="26.85546875" style="42" customWidth="1"/>
    <col min="781" max="781" width="28.7109375" style="42" customWidth="1"/>
    <col min="782" max="782" width="12.7109375" style="42" customWidth="1"/>
    <col min="783" max="783" width="10.28515625" style="42" customWidth="1"/>
    <col min="784" max="784" width="14.42578125" style="42" customWidth="1"/>
    <col min="785" max="785" width="10.5703125" style="42" customWidth="1"/>
    <col min="786" max="786" width="11.7109375" style="42" customWidth="1"/>
    <col min="787" max="787" width="8.42578125" style="42" customWidth="1"/>
    <col min="788" max="788" width="10.28515625" style="42" customWidth="1"/>
    <col min="789" max="789" width="11.28515625" style="42" customWidth="1"/>
    <col min="790" max="790" width="14.140625" style="42" customWidth="1"/>
    <col min="791" max="791" width="23" style="42" customWidth="1"/>
    <col min="792" max="792" width="25.85546875" style="42" customWidth="1"/>
    <col min="793" max="793" width="22" style="42" customWidth="1"/>
    <col min="794" max="794" width="22.28515625" style="42" customWidth="1"/>
    <col min="795" max="795" width="14.140625" style="42" customWidth="1"/>
    <col min="796" max="796" width="8.7109375" style="42" customWidth="1"/>
    <col min="797" max="797" width="24" style="42" customWidth="1"/>
    <col min="798" max="1024" width="9.85546875" style="42"/>
    <col min="1025" max="1025" width="9" style="42" customWidth="1"/>
    <col min="1026" max="1026" width="9.85546875" style="42"/>
    <col min="1027" max="1027" width="2.42578125" style="42" customWidth="1"/>
    <col min="1028" max="1028" width="3.140625" style="42" customWidth="1"/>
    <col min="1029" max="1029" width="9.28515625" style="42" customWidth="1"/>
    <col min="1030" max="1030" width="6.140625" style="42" customWidth="1"/>
    <col min="1031" max="1031" width="6" style="42" customWidth="1"/>
    <col min="1032" max="1032" width="7.85546875" style="42" customWidth="1"/>
    <col min="1033" max="1033" width="9.5703125" style="42" customWidth="1"/>
    <col min="1034" max="1034" width="10.28515625" style="42" customWidth="1"/>
    <col min="1035" max="1035" width="24.42578125" style="42" customWidth="1"/>
    <col min="1036" max="1036" width="26.85546875" style="42" customWidth="1"/>
    <col min="1037" max="1037" width="28.7109375" style="42" customWidth="1"/>
    <col min="1038" max="1038" width="12.7109375" style="42" customWidth="1"/>
    <col min="1039" max="1039" width="10.28515625" style="42" customWidth="1"/>
    <col min="1040" max="1040" width="14.42578125" style="42" customWidth="1"/>
    <col min="1041" max="1041" width="10.5703125" style="42" customWidth="1"/>
    <col min="1042" max="1042" width="11.7109375" style="42" customWidth="1"/>
    <col min="1043" max="1043" width="8.42578125" style="42" customWidth="1"/>
    <col min="1044" max="1044" width="10.28515625" style="42" customWidth="1"/>
    <col min="1045" max="1045" width="11.28515625" style="42" customWidth="1"/>
    <col min="1046" max="1046" width="14.140625" style="42" customWidth="1"/>
    <col min="1047" max="1047" width="23" style="42" customWidth="1"/>
    <col min="1048" max="1048" width="25.85546875" style="42" customWidth="1"/>
    <col min="1049" max="1049" width="22" style="42" customWidth="1"/>
    <col min="1050" max="1050" width="22.28515625" style="42" customWidth="1"/>
    <col min="1051" max="1051" width="14.140625" style="42" customWidth="1"/>
    <col min="1052" max="1052" width="8.7109375" style="42" customWidth="1"/>
    <col min="1053" max="1053" width="24" style="42" customWidth="1"/>
    <col min="1054" max="1280" width="9.85546875" style="42"/>
    <col min="1281" max="1281" width="9" style="42" customWidth="1"/>
    <col min="1282" max="1282" width="9.85546875" style="42"/>
    <col min="1283" max="1283" width="2.42578125" style="42" customWidth="1"/>
    <col min="1284" max="1284" width="3.140625" style="42" customWidth="1"/>
    <col min="1285" max="1285" width="9.28515625" style="42" customWidth="1"/>
    <col min="1286" max="1286" width="6.140625" style="42" customWidth="1"/>
    <col min="1287" max="1287" width="6" style="42" customWidth="1"/>
    <col min="1288" max="1288" width="7.85546875" style="42" customWidth="1"/>
    <col min="1289" max="1289" width="9.5703125" style="42" customWidth="1"/>
    <col min="1290" max="1290" width="10.28515625" style="42" customWidth="1"/>
    <col min="1291" max="1291" width="24.42578125" style="42" customWidth="1"/>
    <col min="1292" max="1292" width="26.85546875" style="42" customWidth="1"/>
    <col min="1293" max="1293" width="28.7109375" style="42" customWidth="1"/>
    <col min="1294" max="1294" width="12.7109375" style="42" customWidth="1"/>
    <col min="1295" max="1295" width="10.28515625" style="42" customWidth="1"/>
    <col min="1296" max="1296" width="14.42578125" style="42" customWidth="1"/>
    <col min="1297" max="1297" width="10.5703125" style="42" customWidth="1"/>
    <col min="1298" max="1298" width="11.7109375" style="42" customWidth="1"/>
    <col min="1299" max="1299" width="8.42578125" style="42" customWidth="1"/>
    <col min="1300" max="1300" width="10.28515625" style="42" customWidth="1"/>
    <col min="1301" max="1301" width="11.28515625" style="42" customWidth="1"/>
    <col min="1302" max="1302" width="14.140625" style="42" customWidth="1"/>
    <col min="1303" max="1303" width="23" style="42" customWidth="1"/>
    <col min="1304" max="1304" width="25.85546875" style="42" customWidth="1"/>
    <col min="1305" max="1305" width="22" style="42" customWidth="1"/>
    <col min="1306" max="1306" width="22.28515625" style="42" customWidth="1"/>
    <col min="1307" max="1307" width="14.140625" style="42" customWidth="1"/>
    <col min="1308" max="1308" width="8.7109375" style="42" customWidth="1"/>
    <col min="1309" max="1309" width="24" style="42" customWidth="1"/>
    <col min="1310" max="1536" width="9.85546875" style="42"/>
    <col min="1537" max="1537" width="9" style="42" customWidth="1"/>
    <col min="1538" max="1538" width="9.85546875" style="42"/>
    <col min="1539" max="1539" width="2.42578125" style="42" customWidth="1"/>
    <col min="1540" max="1540" width="3.140625" style="42" customWidth="1"/>
    <col min="1541" max="1541" width="9.28515625" style="42" customWidth="1"/>
    <col min="1542" max="1542" width="6.140625" style="42" customWidth="1"/>
    <col min="1543" max="1543" width="6" style="42" customWidth="1"/>
    <col min="1544" max="1544" width="7.85546875" style="42" customWidth="1"/>
    <col min="1545" max="1545" width="9.5703125" style="42" customWidth="1"/>
    <col min="1546" max="1546" width="10.28515625" style="42" customWidth="1"/>
    <col min="1547" max="1547" width="24.42578125" style="42" customWidth="1"/>
    <col min="1548" max="1548" width="26.85546875" style="42" customWidth="1"/>
    <col min="1549" max="1549" width="28.7109375" style="42" customWidth="1"/>
    <col min="1550" max="1550" width="12.7109375" style="42" customWidth="1"/>
    <col min="1551" max="1551" width="10.28515625" style="42" customWidth="1"/>
    <col min="1552" max="1552" width="14.42578125" style="42" customWidth="1"/>
    <col min="1553" max="1553" width="10.5703125" style="42" customWidth="1"/>
    <col min="1554" max="1554" width="11.7109375" style="42" customWidth="1"/>
    <col min="1555" max="1555" width="8.42578125" style="42" customWidth="1"/>
    <col min="1556" max="1556" width="10.28515625" style="42" customWidth="1"/>
    <col min="1557" max="1557" width="11.28515625" style="42" customWidth="1"/>
    <col min="1558" max="1558" width="14.140625" style="42" customWidth="1"/>
    <col min="1559" max="1559" width="23" style="42" customWidth="1"/>
    <col min="1560" max="1560" width="25.85546875" style="42" customWidth="1"/>
    <col min="1561" max="1561" width="22" style="42" customWidth="1"/>
    <col min="1562" max="1562" width="22.28515625" style="42" customWidth="1"/>
    <col min="1563" max="1563" width="14.140625" style="42" customWidth="1"/>
    <col min="1564" max="1564" width="8.7109375" style="42" customWidth="1"/>
    <col min="1565" max="1565" width="24" style="42" customWidth="1"/>
    <col min="1566" max="1792" width="9.85546875" style="42"/>
    <col min="1793" max="1793" width="9" style="42" customWidth="1"/>
    <col min="1794" max="1794" width="9.85546875" style="42"/>
    <col min="1795" max="1795" width="2.42578125" style="42" customWidth="1"/>
    <col min="1796" max="1796" width="3.140625" style="42" customWidth="1"/>
    <col min="1797" max="1797" width="9.28515625" style="42" customWidth="1"/>
    <col min="1798" max="1798" width="6.140625" style="42" customWidth="1"/>
    <col min="1799" max="1799" width="6" style="42" customWidth="1"/>
    <col min="1800" max="1800" width="7.85546875" style="42" customWidth="1"/>
    <col min="1801" max="1801" width="9.5703125" style="42" customWidth="1"/>
    <col min="1802" max="1802" width="10.28515625" style="42" customWidth="1"/>
    <col min="1803" max="1803" width="24.42578125" style="42" customWidth="1"/>
    <col min="1804" max="1804" width="26.85546875" style="42" customWidth="1"/>
    <col min="1805" max="1805" width="28.7109375" style="42" customWidth="1"/>
    <col min="1806" max="1806" width="12.7109375" style="42" customWidth="1"/>
    <col min="1807" max="1807" width="10.28515625" style="42" customWidth="1"/>
    <col min="1808" max="1808" width="14.42578125" style="42" customWidth="1"/>
    <col min="1809" max="1809" width="10.5703125" style="42" customWidth="1"/>
    <col min="1810" max="1810" width="11.7109375" style="42" customWidth="1"/>
    <col min="1811" max="1811" width="8.42578125" style="42" customWidth="1"/>
    <col min="1812" max="1812" width="10.28515625" style="42" customWidth="1"/>
    <col min="1813" max="1813" width="11.28515625" style="42" customWidth="1"/>
    <col min="1814" max="1814" width="14.140625" style="42" customWidth="1"/>
    <col min="1815" max="1815" width="23" style="42" customWidth="1"/>
    <col min="1816" max="1816" width="25.85546875" style="42" customWidth="1"/>
    <col min="1817" max="1817" width="22" style="42" customWidth="1"/>
    <col min="1818" max="1818" width="22.28515625" style="42" customWidth="1"/>
    <col min="1819" max="1819" width="14.140625" style="42" customWidth="1"/>
    <col min="1820" max="1820" width="8.7109375" style="42" customWidth="1"/>
    <col min="1821" max="1821" width="24" style="42" customWidth="1"/>
    <col min="1822" max="2048" width="9.85546875" style="42"/>
    <col min="2049" max="2049" width="9" style="42" customWidth="1"/>
    <col min="2050" max="2050" width="9.85546875" style="42"/>
    <col min="2051" max="2051" width="2.42578125" style="42" customWidth="1"/>
    <col min="2052" max="2052" width="3.140625" style="42" customWidth="1"/>
    <col min="2053" max="2053" width="9.28515625" style="42" customWidth="1"/>
    <col min="2054" max="2054" width="6.140625" style="42" customWidth="1"/>
    <col min="2055" max="2055" width="6" style="42" customWidth="1"/>
    <col min="2056" max="2056" width="7.85546875" style="42" customWidth="1"/>
    <col min="2057" max="2057" width="9.5703125" style="42" customWidth="1"/>
    <col min="2058" max="2058" width="10.28515625" style="42" customWidth="1"/>
    <col min="2059" max="2059" width="24.42578125" style="42" customWidth="1"/>
    <col min="2060" max="2060" width="26.85546875" style="42" customWidth="1"/>
    <col min="2061" max="2061" width="28.7109375" style="42" customWidth="1"/>
    <col min="2062" max="2062" width="12.7109375" style="42" customWidth="1"/>
    <col min="2063" max="2063" width="10.28515625" style="42" customWidth="1"/>
    <col min="2064" max="2064" width="14.42578125" style="42" customWidth="1"/>
    <col min="2065" max="2065" width="10.5703125" style="42" customWidth="1"/>
    <col min="2066" max="2066" width="11.7109375" style="42" customWidth="1"/>
    <col min="2067" max="2067" width="8.42578125" style="42" customWidth="1"/>
    <col min="2068" max="2068" width="10.28515625" style="42" customWidth="1"/>
    <col min="2069" max="2069" width="11.28515625" style="42" customWidth="1"/>
    <col min="2070" max="2070" width="14.140625" style="42" customWidth="1"/>
    <col min="2071" max="2071" width="23" style="42" customWidth="1"/>
    <col min="2072" max="2072" width="25.85546875" style="42" customWidth="1"/>
    <col min="2073" max="2073" width="22" style="42" customWidth="1"/>
    <col min="2074" max="2074" width="22.28515625" style="42" customWidth="1"/>
    <col min="2075" max="2075" width="14.140625" style="42" customWidth="1"/>
    <col min="2076" max="2076" width="8.7109375" style="42" customWidth="1"/>
    <col min="2077" max="2077" width="24" style="42" customWidth="1"/>
    <col min="2078" max="2304" width="9.85546875" style="42"/>
    <col min="2305" max="2305" width="9" style="42" customWidth="1"/>
    <col min="2306" max="2306" width="9.85546875" style="42"/>
    <col min="2307" max="2307" width="2.42578125" style="42" customWidth="1"/>
    <col min="2308" max="2308" width="3.140625" style="42" customWidth="1"/>
    <col min="2309" max="2309" width="9.28515625" style="42" customWidth="1"/>
    <col min="2310" max="2310" width="6.140625" style="42" customWidth="1"/>
    <col min="2311" max="2311" width="6" style="42" customWidth="1"/>
    <col min="2312" max="2312" width="7.85546875" style="42" customWidth="1"/>
    <col min="2313" max="2313" width="9.5703125" style="42" customWidth="1"/>
    <col min="2314" max="2314" width="10.28515625" style="42" customWidth="1"/>
    <col min="2315" max="2315" width="24.42578125" style="42" customWidth="1"/>
    <col min="2316" max="2316" width="26.85546875" style="42" customWidth="1"/>
    <col min="2317" max="2317" width="28.7109375" style="42" customWidth="1"/>
    <col min="2318" max="2318" width="12.7109375" style="42" customWidth="1"/>
    <col min="2319" max="2319" width="10.28515625" style="42" customWidth="1"/>
    <col min="2320" max="2320" width="14.42578125" style="42" customWidth="1"/>
    <col min="2321" max="2321" width="10.5703125" style="42" customWidth="1"/>
    <col min="2322" max="2322" width="11.7109375" style="42" customWidth="1"/>
    <col min="2323" max="2323" width="8.42578125" style="42" customWidth="1"/>
    <col min="2324" max="2324" width="10.28515625" style="42" customWidth="1"/>
    <col min="2325" max="2325" width="11.28515625" style="42" customWidth="1"/>
    <col min="2326" max="2326" width="14.140625" style="42" customWidth="1"/>
    <col min="2327" max="2327" width="23" style="42" customWidth="1"/>
    <col min="2328" max="2328" width="25.85546875" style="42" customWidth="1"/>
    <col min="2329" max="2329" width="22" style="42" customWidth="1"/>
    <col min="2330" max="2330" width="22.28515625" style="42" customWidth="1"/>
    <col min="2331" max="2331" width="14.140625" style="42" customWidth="1"/>
    <col min="2332" max="2332" width="8.7109375" style="42" customWidth="1"/>
    <col min="2333" max="2333" width="24" style="42" customWidth="1"/>
    <col min="2334" max="2560" width="9.85546875" style="42"/>
    <col min="2561" max="2561" width="9" style="42" customWidth="1"/>
    <col min="2562" max="2562" width="9.85546875" style="42"/>
    <col min="2563" max="2563" width="2.42578125" style="42" customWidth="1"/>
    <col min="2564" max="2564" width="3.140625" style="42" customWidth="1"/>
    <col min="2565" max="2565" width="9.28515625" style="42" customWidth="1"/>
    <col min="2566" max="2566" width="6.140625" style="42" customWidth="1"/>
    <col min="2567" max="2567" width="6" style="42" customWidth="1"/>
    <col min="2568" max="2568" width="7.85546875" style="42" customWidth="1"/>
    <col min="2569" max="2569" width="9.5703125" style="42" customWidth="1"/>
    <col min="2570" max="2570" width="10.28515625" style="42" customWidth="1"/>
    <col min="2571" max="2571" width="24.42578125" style="42" customWidth="1"/>
    <col min="2572" max="2572" width="26.85546875" style="42" customWidth="1"/>
    <col min="2573" max="2573" width="28.7109375" style="42" customWidth="1"/>
    <col min="2574" max="2574" width="12.7109375" style="42" customWidth="1"/>
    <col min="2575" max="2575" width="10.28515625" style="42" customWidth="1"/>
    <col min="2576" max="2576" width="14.42578125" style="42" customWidth="1"/>
    <col min="2577" max="2577" width="10.5703125" style="42" customWidth="1"/>
    <col min="2578" max="2578" width="11.7109375" style="42" customWidth="1"/>
    <col min="2579" max="2579" width="8.42578125" style="42" customWidth="1"/>
    <col min="2580" max="2580" width="10.28515625" style="42" customWidth="1"/>
    <col min="2581" max="2581" width="11.28515625" style="42" customWidth="1"/>
    <col min="2582" max="2582" width="14.140625" style="42" customWidth="1"/>
    <col min="2583" max="2583" width="23" style="42" customWidth="1"/>
    <col min="2584" max="2584" width="25.85546875" style="42" customWidth="1"/>
    <col min="2585" max="2585" width="22" style="42" customWidth="1"/>
    <col min="2586" max="2586" width="22.28515625" style="42" customWidth="1"/>
    <col min="2587" max="2587" width="14.140625" style="42" customWidth="1"/>
    <col min="2588" max="2588" width="8.7109375" style="42" customWidth="1"/>
    <col min="2589" max="2589" width="24" style="42" customWidth="1"/>
    <col min="2590" max="2816" width="9.85546875" style="42"/>
    <col min="2817" max="2817" width="9" style="42" customWidth="1"/>
    <col min="2818" max="2818" width="9.85546875" style="42"/>
    <col min="2819" max="2819" width="2.42578125" style="42" customWidth="1"/>
    <col min="2820" max="2820" width="3.140625" style="42" customWidth="1"/>
    <col min="2821" max="2821" width="9.28515625" style="42" customWidth="1"/>
    <col min="2822" max="2822" width="6.140625" style="42" customWidth="1"/>
    <col min="2823" max="2823" width="6" style="42" customWidth="1"/>
    <col min="2824" max="2824" width="7.85546875" style="42" customWidth="1"/>
    <col min="2825" max="2825" width="9.5703125" style="42" customWidth="1"/>
    <col min="2826" max="2826" width="10.28515625" style="42" customWidth="1"/>
    <col min="2827" max="2827" width="24.42578125" style="42" customWidth="1"/>
    <col min="2828" max="2828" width="26.85546875" style="42" customWidth="1"/>
    <col min="2829" max="2829" width="28.7109375" style="42" customWidth="1"/>
    <col min="2830" max="2830" width="12.7109375" style="42" customWidth="1"/>
    <col min="2831" max="2831" width="10.28515625" style="42" customWidth="1"/>
    <col min="2832" max="2832" width="14.42578125" style="42" customWidth="1"/>
    <col min="2833" max="2833" width="10.5703125" style="42" customWidth="1"/>
    <col min="2834" max="2834" width="11.7109375" style="42" customWidth="1"/>
    <col min="2835" max="2835" width="8.42578125" style="42" customWidth="1"/>
    <col min="2836" max="2836" width="10.28515625" style="42" customWidth="1"/>
    <col min="2837" max="2837" width="11.28515625" style="42" customWidth="1"/>
    <col min="2838" max="2838" width="14.140625" style="42" customWidth="1"/>
    <col min="2839" max="2839" width="23" style="42" customWidth="1"/>
    <col min="2840" max="2840" width="25.85546875" style="42" customWidth="1"/>
    <col min="2841" max="2841" width="22" style="42" customWidth="1"/>
    <col min="2842" max="2842" width="22.28515625" style="42" customWidth="1"/>
    <col min="2843" max="2843" width="14.140625" style="42" customWidth="1"/>
    <col min="2844" max="2844" width="8.7109375" style="42" customWidth="1"/>
    <col min="2845" max="2845" width="24" style="42" customWidth="1"/>
    <col min="2846" max="3072" width="9.85546875" style="42"/>
    <col min="3073" max="3073" width="9" style="42" customWidth="1"/>
    <col min="3074" max="3074" width="9.85546875" style="42"/>
    <col min="3075" max="3075" width="2.42578125" style="42" customWidth="1"/>
    <col min="3076" max="3076" width="3.140625" style="42" customWidth="1"/>
    <col min="3077" max="3077" width="9.28515625" style="42" customWidth="1"/>
    <col min="3078" max="3078" width="6.140625" style="42" customWidth="1"/>
    <col min="3079" max="3079" width="6" style="42" customWidth="1"/>
    <col min="3080" max="3080" width="7.85546875" style="42" customWidth="1"/>
    <col min="3081" max="3081" width="9.5703125" style="42" customWidth="1"/>
    <col min="3082" max="3082" width="10.28515625" style="42" customWidth="1"/>
    <col min="3083" max="3083" width="24.42578125" style="42" customWidth="1"/>
    <col min="3084" max="3084" width="26.85546875" style="42" customWidth="1"/>
    <col min="3085" max="3085" width="28.7109375" style="42" customWidth="1"/>
    <col min="3086" max="3086" width="12.7109375" style="42" customWidth="1"/>
    <col min="3087" max="3087" width="10.28515625" style="42" customWidth="1"/>
    <col min="3088" max="3088" width="14.42578125" style="42" customWidth="1"/>
    <col min="3089" max="3089" width="10.5703125" style="42" customWidth="1"/>
    <col min="3090" max="3090" width="11.7109375" style="42" customWidth="1"/>
    <col min="3091" max="3091" width="8.42578125" style="42" customWidth="1"/>
    <col min="3092" max="3092" width="10.28515625" style="42" customWidth="1"/>
    <col min="3093" max="3093" width="11.28515625" style="42" customWidth="1"/>
    <col min="3094" max="3094" width="14.140625" style="42" customWidth="1"/>
    <col min="3095" max="3095" width="23" style="42" customWidth="1"/>
    <col min="3096" max="3096" width="25.85546875" style="42" customWidth="1"/>
    <col min="3097" max="3097" width="22" style="42" customWidth="1"/>
    <col min="3098" max="3098" width="22.28515625" style="42" customWidth="1"/>
    <col min="3099" max="3099" width="14.140625" style="42" customWidth="1"/>
    <col min="3100" max="3100" width="8.7109375" style="42" customWidth="1"/>
    <col min="3101" max="3101" width="24" style="42" customWidth="1"/>
    <col min="3102" max="3328" width="9.85546875" style="42"/>
    <col min="3329" max="3329" width="9" style="42" customWidth="1"/>
    <col min="3330" max="3330" width="9.85546875" style="42"/>
    <col min="3331" max="3331" width="2.42578125" style="42" customWidth="1"/>
    <col min="3332" max="3332" width="3.140625" style="42" customWidth="1"/>
    <col min="3333" max="3333" width="9.28515625" style="42" customWidth="1"/>
    <col min="3334" max="3334" width="6.140625" style="42" customWidth="1"/>
    <col min="3335" max="3335" width="6" style="42" customWidth="1"/>
    <col min="3336" max="3336" width="7.85546875" style="42" customWidth="1"/>
    <col min="3337" max="3337" width="9.5703125" style="42" customWidth="1"/>
    <col min="3338" max="3338" width="10.28515625" style="42" customWidth="1"/>
    <col min="3339" max="3339" width="24.42578125" style="42" customWidth="1"/>
    <col min="3340" max="3340" width="26.85546875" style="42" customWidth="1"/>
    <col min="3341" max="3341" width="28.7109375" style="42" customWidth="1"/>
    <col min="3342" max="3342" width="12.7109375" style="42" customWidth="1"/>
    <col min="3343" max="3343" width="10.28515625" style="42" customWidth="1"/>
    <col min="3344" max="3344" width="14.42578125" style="42" customWidth="1"/>
    <col min="3345" max="3345" width="10.5703125" style="42" customWidth="1"/>
    <col min="3346" max="3346" width="11.7109375" style="42" customWidth="1"/>
    <col min="3347" max="3347" width="8.42578125" style="42" customWidth="1"/>
    <col min="3348" max="3348" width="10.28515625" style="42" customWidth="1"/>
    <col min="3349" max="3349" width="11.28515625" style="42" customWidth="1"/>
    <col min="3350" max="3350" width="14.140625" style="42" customWidth="1"/>
    <col min="3351" max="3351" width="23" style="42" customWidth="1"/>
    <col min="3352" max="3352" width="25.85546875" style="42" customWidth="1"/>
    <col min="3353" max="3353" width="22" style="42" customWidth="1"/>
    <col min="3354" max="3354" width="22.28515625" style="42" customWidth="1"/>
    <col min="3355" max="3355" width="14.140625" style="42" customWidth="1"/>
    <col min="3356" max="3356" width="8.7109375" style="42" customWidth="1"/>
    <col min="3357" max="3357" width="24" style="42" customWidth="1"/>
    <col min="3358" max="3584" width="9.85546875" style="42"/>
    <col min="3585" max="3585" width="9" style="42" customWidth="1"/>
    <col min="3586" max="3586" width="9.85546875" style="42"/>
    <col min="3587" max="3587" width="2.42578125" style="42" customWidth="1"/>
    <col min="3588" max="3588" width="3.140625" style="42" customWidth="1"/>
    <col min="3589" max="3589" width="9.28515625" style="42" customWidth="1"/>
    <col min="3590" max="3590" width="6.140625" style="42" customWidth="1"/>
    <col min="3591" max="3591" width="6" style="42" customWidth="1"/>
    <col min="3592" max="3592" width="7.85546875" style="42" customWidth="1"/>
    <col min="3593" max="3593" width="9.5703125" style="42" customWidth="1"/>
    <col min="3594" max="3594" width="10.28515625" style="42" customWidth="1"/>
    <col min="3595" max="3595" width="24.42578125" style="42" customWidth="1"/>
    <col min="3596" max="3596" width="26.85546875" style="42" customWidth="1"/>
    <col min="3597" max="3597" width="28.7109375" style="42" customWidth="1"/>
    <col min="3598" max="3598" width="12.7109375" style="42" customWidth="1"/>
    <col min="3599" max="3599" width="10.28515625" style="42" customWidth="1"/>
    <col min="3600" max="3600" width="14.42578125" style="42" customWidth="1"/>
    <col min="3601" max="3601" width="10.5703125" style="42" customWidth="1"/>
    <col min="3602" max="3602" width="11.7109375" style="42" customWidth="1"/>
    <col min="3603" max="3603" width="8.42578125" style="42" customWidth="1"/>
    <col min="3604" max="3604" width="10.28515625" style="42" customWidth="1"/>
    <col min="3605" max="3605" width="11.28515625" style="42" customWidth="1"/>
    <col min="3606" max="3606" width="14.140625" style="42" customWidth="1"/>
    <col min="3607" max="3607" width="23" style="42" customWidth="1"/>
    <col min="3608" max="3608" width="25.85546875" style="42" customWidth="1"/>
    <col min="3609" max="3609" width="22" style="42" customWidth="1"/>
    <col min="3610" max="3610" width="22.28515625" style="42" customWidth="1"/>
    <col min="3611" max="3611" width="14.140625" style="42" customWidth="1"/>
    <col min="3612" max="3612" width="8.7109375" style="42" customWidth="1"/>
    <col min="3613" max="3613" width="24" style="42" customWidth="1"/>
    <col min="3614" max="3840" width="9.85546875" style="42"/>
    <col min="3841" max="3841" width="9" style="42" customWidth="1"/>
    <col min="3842" max="3842" width="9.85546875" style="42"/>
    <col min="3843" max="3843" width="2.42578125" style="42" customWidth="1"/>
    <col min="3844" max="3844" width="3.140625" style="42" customWidth="1"/>
    <col min="3845" max="3845" width="9.28515625" style="42" customWidth="1"/>
    <col min="3846" max="3846" width="6.140625" style="42" customWidth="1"/>
    <col min="3847" max="3847" width="6" style="42" customWidth="1"/>
    <col min="3848" max="3848" width="7.85546875" style="42" customWidth="1"/>
    <col min="3849" max="3849" width="9.5703125" style="42" customWidth="1"/>
    <col min="3850" max="3850" width="10.28515625" style="42" customWidth="1"/>
    <col min="3851" max="3851" width="24.42578125" style="42" customWidth="1"/>
    <col min="3852" max="3852" width="26.85546875" style="42" customWidth="1"/>
    <col min="3853" max="3853" width="28.7109375" style="42" customWidth="1"/>
    <col min="3854" max="3854" width="12.7109375" style="42" customWidth="1"/>
    <col min="3855" max="3855" width="10.28515625" style="42" customWidth="1"/>
    <col min="3856" max="3856" width="14.42578125" style="42" customWidth="1"/>
    <col min="3857" max="3857" width="10.5703125" style="42" customWidth="1"/>
    <col min="3858" max="3858" width="11.7109375" style="42" customWidth="1"/>
    <col min="3859" max="3859" width="8.42578125" style="42" customWidth="1"/>
    <col min="3860" max="3860" width="10.28515625" style="42" customWidth="1"/>
    <col min="3861" max="3861" width="11.28515625" style="42" customWidth="1"/>
    <col min="3862" max="3862" width="14.140625" style="42" customWidth="1"/>
    <col min="3863" max="3863" width="23" style="42" customWidth="1"/>
    <col min="3864" max="3864" width="25.85546875" style="42" customWidth="1"/>
    <col min="3865" max="3865" width="22" style="42" customWidth="1"/>
    <col min="3866" max="3866" width="22.28515625" style="42" customWidth="1"/>
    <col min="3867" max="3867" width="14.140625" style="42" customWidth="1"/>
    <col min="3868" max="3868" width="8.7109375" style="42" customWidth="1"/>
    <col min="3869" max="3869" width="24" style="42" customWidth="1"/>
    <col min="3870" max="4096" width="9.85546875" style="42"/>
    <col min="4097" max="4097" width="9" style="42" customWidth="1"/>
    <col min="4098" max="4098" width="9.85546875" style="42"/>
    <col min="4099" max="4099" width="2.42578125" style="42" customWidth="1"/>
    <col min="4100" max="4100" width="3.140625" style="42" customWidth="1"/>
    <col min="4101" max="4101" width="9.28515625" style="42" customWidth="1"/>
    <col min="4102" max="4102" width="6.140625" style="42" customWidth="1"/>
    <col min="4103" max="4103" width="6" style="42" customWidth="1"/>
    <col min="4104" max="4104" width="7.85546875" style="42" customWidth="1"/>
    <col min="4105" max="4105" width="9.5703125" style="42" customWidth="1"/>
    <col min="4106" max="4106" width="10.28515625" style="42" customWidth="1"/>
    <col min="4107" max="4107" width="24.42578125" style="42" customWidth="1"/>
    <col min="4108" max="4108" width="26.85546875" style="42" customWidth="1"/>
    <col min="4109" max="4109" width="28.7109375" style="42" customWidth="1"/>
    <col min="4110" max="4110" width="12.7109375" style="42" customWidth="1"/>
    <col min="4111" max="4111" width="10.28515625" style="42" customWidth="1"/>
    <col min="4112" max="4112" width="14.42578125" style="42" customWidth="1"/>
    <col min="4113" max="4113" width="10.5703125" style="42" customWidth="1"/>
    <col min="4114" max="4114" width="11.7109375" style="42" customWidth="1"/>
    <col min="4115" max="4115" width="8.42578125" style="42" customWidth="1"/>
    <col min="4116" max="4116" width="10.28515625" style="42" customWidth="1"/>
    <col min="4117" max="4117" width="11.28515625" style="42" customWidth="1"/>
    <col min="4118" max="4118" width="14.140625" style="42" customWidth="1"/>
    <col min="4119" max="4119" width="23" style="42" customWidth="1"/>
    <col min="4120" max="4120" width="25.85546875" style="42" customWidth="1"/>
    <col min="4121" max="4121" width="22" style="42" customWidth="1"/>
    <col min="4122" max="4122" width="22.28515625" style="42" customWidth="1"/>
    <col min="4123" max="4123" width="14.140625" style="42" customWidth="1"/>
    <col min="4124" max="4124" width="8.7109375" style="42" customWidth="1"/>
    <col min="4125" max="4125" width="24" style="42" customWidth="1"/>
    <col min="4126" max="4352" width="9.85546875" style="42"/>
    <col min="4353" max="4353" width="9" style="42" customWidth="1"/>
    <col min="4354" max="4354" width="9.85546875" style="42"/>
    <col min="4355" max="4355" width="2.42578125" style="42" customWidth="1"/>
    <col min="4356" max="4356" width="3.140625" style="42" customWidth="1"/>
    <col min="4357" max="4357" width="9.28515625" style="42" customWidth="1"/>
    <col min="4358" max="4358" width="6.140625" style="42" customWidth="1"/>
    <col min="4359" max="4359" width="6" style="42" customWidth="1"/>
    <col min="4360" max="4360" width="7.85546875" style="42" customWidth="1"/>
    <col min="4361" max="4361" width="9.5703125" style="42" customWidth="1"/>
    <col min="4362" max="4362" width="10.28515625" style="42" customWidth="1"/>
    <col min="4363" max="4363" width="24.42578125" style="42" customWidth="1"/>
    <col min="4364" max="4364" width="26.85546875" style="42" customWidth="1"/>
    <col min="4365" max="4365" width="28.7109375" style="42" customWidth="1"/>
    <col min="4366" max="4366" width="12.7109375" style="42" customWidth="1"/>
    <col min="4367" max="4367" width="10.28515625" style="42" customWidth="1"/>
    <col min="4368" max="4368" width="14.42578125" style="42" customWidth="1"/>
    <col min="4369" max="4369" width="10.5703125" style="42" customWidth="1"/>
    <col min="4370" max="4370" width="11.7109375" style="42" customWidth="1"/>
    <col min="4371" max="4371" width="8.42578125" style="42" customWidth="1"/>
    <col min="4372" max="4372" width="10.28515625" style="42" customWidth="1"/>
    <col min="4373" max="4373" width="11.28515625" style="42" customWidth="1"/>
    <col min="4374" max="4374" width="14.140625" style="42" customWidth="1"/>
    <col min="4375" max="4375" width="23" style="42" customWidth="1"/>
    <col min="4376" max="4376" width="25.85546875" style="42" customWidth="1"/>
    <col min="4377" max="4377" width="22" style="42" customWidth="1"/>
    <col min="4378" max="4378" width="22.28515625" style="42" customWidth="1"/>
    <col min="4379" max="4379" width="14.140625" style="42" customWidth="1"/>
    <col min="4380" max="4380" width="8.7109375" style="42" customWidth="1"/>
    <col min="4381" max="4381" width="24" style="42" customWidth="1"/>
    <col min="4382" max="4608" width="9.85546875" style="42"/>
    <col min="4609" max="4609" width="9" style="42" customWidth="1"/>
    <col min="4610" max="4610" width="9.85546875" style="42"/>
    <col min="4611" max="4611" width="2.42578125" style="42" customWidth="1"/>
    <col min="4612" max="4612" width="3.140625" style="42" customWidth="1"/>
    <col min="4613" max="4613" width="9.28515625" style="42" customWidth="1"/>
    <col min="4614" max="4614" width="6.140625" style="42" customWidth="1"/>
    <col min="4615" max="4615" width="6" style="42" customWidth="1"/>
    <col min="4616" max="4616" width="7.85546875" style="42" customWidth="1"/>
    <col min="4617" max="4617" width="9.5703125" style="42" customWidth="1"/>
    <col min="4618" max="4618" width="10.28515625" style="42" customWidth="1"/>
    <col min="4619" max="4619" width="24.42578125" style="42" customWidth="1"/>
    <col min="4620" max="4620" width="26.85546875" style="42" customWidth="1"/>
    <col min="4621" max="4621" width="28.7109375" style="42" customWidth="1"/>
    <col min="4622" max="4622" width="12.7109375" style="42" customWidth="1"/>
    <col min="4623" max="4623" width="10.28515625" style="42" customWidth="1"/>
    <col min="4624" max="4624" width="14.42578125" style="42" customWidth="1"/>
    <col min="4625" max="4625" width="10.5703125" style="42" customWidth="1"/>
    <col min="4626" max="4626" width="11.7109375" style="42" customWidth="1"/>
    <col min="4627" max="4627" width="8.42578125" style="42" customWidth="1"/>
    <col min="4628" max="4628" width="10.28515625" style="42" customWidth="1"/>
    <col min="4629" max="4629" width="11.28515625" style="42" customWidth="1"/>
    <col min="4630" max="4630" width="14.140625" style="42" customWidth="1"/>
    <col min="4631" max="4631" width="23" style="42" customWidth="1"/>
    <col min="4632" max="4632" width="25.85546875" style="42" customWidth="1"/>
    <col min="4633" max="4633" width="22" style="42" customWidth="1"/>
    <col min="4634" max="4634" width="22.28515625" style="42" customWidth="1"/>
    <col min="4635" max="4635" width="14.140625" style="42" customWidth="1"/>
    <col min="4636" max="4636" width="8.7109375" style="42" customWidth="1"/>
    <col min="4637" max="4637" width="24" style="42" customWidth="1"/>
    <col min="4638" max="4864" width="9.85546875" style="42"/>
    <col min="4865" max="4865" width="9" style="42" customWidth="1"/>
    <col min="4866" max="4866" width="9.85546875" style="42"/>
    <col min="4867" max="4867" width="2.42578125" style="42" customWidth="1"/>
    <col min="4868" max="4868" width="3.140625" style="42" customWidth="1"/>
    <col min="4869" max="4869" width="9.28515625" style="42" customWidth="1"/>
    <col min="4870" max="4870" width="6.140625" style="42" customWidth="1"/>
    <col min="4871" max="4871" width="6" style="42" customWidth="1"/>
    <col min="4872" max="4872" width="7.85546875" style="42" customWidth="1"/>
    <col min="4873" max="4873" width="9.5703125" style="42" customWidth="1"/>
    <col min="4874" max="4874" width="10.28515625" style="42" customWidth="1"/>
    <col min="4875" max="4875" width="24.42578125" style="42" customWidth="1"/>
    <col min="4876" max="4876" width="26.85546875" style="42" customWidth="1"/>
    <col min="4877" max="4877" width="28.7109375" style="42" customWidth="1"/>
    <col min="4878" max="4878" width="12.7109375" style="42" customWidth="1"/>
    <col min="4879" max="4879" width="10.28515625" style="42" customWidth="1"/>
    <col min="4880" max="4880" width="14.42578125" style="42" customWidth="1"/>
    <col min="4881" max="4881" width="10.5703125" style="42" customWidth="1"/>
    <col min="4882" max="4882" width="11.7109375" style="42" customWidth="1"/>
    <col min="4883" max="4883" width="8.42578125" style="42" customWidth="1"/>
    <col min="4884" max="4884" width="10.28515625" style="42" customWidth="1"/>
    <col min="4885" max="4885" width="11.28515625" style="42" customWidth="1"/>
    <col min="4886" max="4886" width="14.140625" style="42" customWidth="1"/>
    <col min="4887" max="4887" width="23" style="42" customWidth="1"/>
    <col min="4888" max="4888" width="25.85546875" style="42" customWidth="1"/>
    <col min="4889" max="4889" width="22" style="42" customWidth="1"/>
    <col min="4890" max="4890" width="22.28515625" style="42" customWidth="1"/>
    <col min="4891" max="4891" width="14.140625" style="42" customWidth="1"/>
    <col min="4892" max="4892" width="8.7109375" style="42" customWidth="1"/>
    <col min="4893" max="4893" width="24" style="42" customWidth="1"/>
    <col min="4894" max="5120" width="9.85546875" style="42"/>
    <col min="5121" max="5121" width="9" style="42" customWidth="1"/>
    <col min="5122" max="5122" width="9.85546875" style="42"/>
    <col min="5123" max="5123" width="2.42578125" style="42" customWidth="1"/>
    <col min="5124" max="5124" width="3.140625" style="42" customWidth="1"/>
    <col min="5125" max="5125" width="9.28515625" style="42" customWidth="1"/>
    <col min="5126" max="5126" width="6.140625" style="42" customWidth="1"/>
    <col min="5127" max="5127" width="6" style="42" customWidth="1"/>
    <col min="5128" max="5128" width="7.85546875" style="42" customWidth="1"/>
    <col min="5129" max="5129" width="9.5703125" style="42" customWidth="1"/>
    <col min="5130" max="5130" width="10.28515625" style="42" customWidth="1"/>
    <col min="5131" max="5131" width="24.42578125" style="42" customWidth="1"/>
    <col min="5132" max="5132" width="26.85546875" style="42" customWidth="1"/>
    <col min="5133" max="5133" width="28.7109375" style="42" customWidth="1"/>
    <col min="5134" max="5134" width="12.7109375" style="42" customWidth="1"/>
    <col min="5135" max="5135" width="10.28515625" style="42" customWidth="1"/>
    <col min="5136" max="5136" width="14.42578125" style="42" customWidth="1"/>
    <col min="5137" max="5137" width="10.5703125" style="42" customWidth="1"/>
    <col min="5138" max="5138" width="11.7109375" style="42" customWidth="1"/>
    <col min="5139" max="5139" width="8.42578125" style="42" customWidth="1"/>
    <col min="5140" max="5140" width="10.28515625" style="42" customWidth="1"/>
    <col min="5141" max="5141" width="11.28515625" style="42" customWidth="1"/>
    <col min="5142" max="5142" width="14.140625" style="42" customWidth="1"/>
    <col min="5143" max="5143" width="23" style="42" customWidth="1"/>
    <col min="5144" max="5144" width="25.85546875" style="42" customWidth="1"/>
    <col min="5145" max="5145" width="22" style="42" customWidth="1"/>
    <col min="5146" max="5146" width="22.28515625" style="42" customWidth="1"/>
    <col min="5147" max="5147" width="14.140625" style="42" customWidth="1"/>
    <col min="5148" max="5148" width="8.7109375" style="42" customWidth="1"/>
    <col min="5149" max="5149" width="24" style="42" customWidth="1"/>
    <col min="5150" max="5376" width="9.85546875" style="42"/>
    <col min="5377" max="5377" width="9" style="42" customWidth="1"/>
    <col min="5378" max="5378" width="9.85546875" style="42"/>
    <col min="5379" max="5379" width="2.42578125" style="42" customWidth="1"/>
    <col min="5380" max="5380" width="3.140625" style="42" customWidth="1"/>
    <col min="5381" max="5381" width="9.28515625" style="42" customWidth="1"/>
    <col min="5382" max="5382" width="6.140625" style="42" customWidth="1"/>
    <col min="5383" max="5383" width="6" style="42" customWidth="1"/>
    <col min="5384" max="5384" width="7.85546875" style="42" customWidth="1"/>
    <col min="5385" max="5385" width="9.5703125" style="42" customWidth="1"/>
    <col min="5386" max="5386" width="10.28515625" style="42" customWidth="1"/>
    <col min="5387" max="5387" width="24.42578125" style="42" customWidth="1"/>
    <col min="5388" max="5388" width="26.85546875" style="42" customWidth="1"/>
    <col min="5389" max="5389" width="28.7109375" style="42" customWidth="1"/>
    <col min="5390" max="5390" width="12.7109375" style="42" customWidth="1"/>
    <col min="5391" max="5391" width="10.28515625" style="42" customWidth="1"/>
    <col min="5392" max="5392" width="14.42578125" style="42" customWidth="1"/>
    <col min="5393" max="5393" width="10.5703125" style="42" customWidth="1"/>
    <col min="5394" max="5394" width="11.7109375" style="42" customWidth="1"/>
    <col min="5395" max="5395" width="8.42578125" style="42" customWidth="1"/>
    <col min="5396" max="5396" width="10.28515625" style="42" customWidth="1"/>
    <col min="5397" max="5397" width="11.28515625" style="42" customWidth="1"/>
    <col min="5398" max="5398" width="14.140625" style="42" customWidth="1"/>
    <col min="5399" max="5399" width="23" style="42" customWidth="1"/>
    <col min="5400" max="5400" width="25.85546875" style="42" customWidth="1"/>
    <col min="5401" max="5401" width="22" style="42" customWidth="1"/>
    <col min="5402" max="5402" width="22.28515625" style="42" customWidth="1"/>
    <col min="5403" max="5403" width="14.140625" style="42" customWidth="1"/>
    <col min="5404" max="5404" width="8.7109375" style="42" customWidth="1"/>
    <col min="5405" max="5405" width="24" style="42" customWidth="1"/>
    <col min="5406" max="5632" width="9.85546875" style="42"/>
    <col min="5633" max="5633" width="9" style="42" customWidth="1"/>
    <col min="5634" max="5634" width="9.85546875" style="42"/>
    <col min="5635" max="5635" width="2.42578125" style="42" customWidth="1"/>
    <col min="5636" max="5636" width="3.140625" style="42" customWidth="1"/>
    <col min="5637" max="5637" width="9.28515625" style="42" customWidth="1"/>
    <col min="5638" max="5638" width="6.140625" style="42" customWidth="1"/>
    <col min="5639" max="5639" width="6" style="42" customWidth="1"/>
    <col min="5640" max="5640" width="7.85546875" style="42" customWidth="1"/>
    <col min="5641" max="5641" width="9.5703125" style="42" customWidth="1"/>
    <col min="5642" max="5642" width="10.28515625" style="42" customWidth="1"/>
    <col min="5643" max="5643" width="24.42578125" style="42" customWidth="1"/>
    <col min="5644" max="5644" width="26.85546875" style="42" customWidth="1"/>
    <col min="5645" max="5645" width="28.7109375" style="42" customWidth="1"/>
    <col min="5646" max="5646" width="12.7109375" style="42" customWidth="1"/>
    <col min="5647" max="5647" width="10.28515625" style="42" customWidth="1"/>
    <col min="5648" max="5648" width="14.42578125" style="42" customWidth="1"/>
    <col min="5649" max="5649" width="10.5703125" style="42" customWidth="1"/>
    <col min="5650" max="5650" width="11.7109375" style="42" customWidth="1"/>
    <col min="5651" max="5651" width="8.42578125" style="42" customWidth="1"/>
    <col min="5652" max="5652" width="10.28515625" style="42" customWidth="1"/>
    <col min="5653" max="5653" width="11.28515625" style="42" customWidth="1"/>
    <col min="5654" max="5654" width="14.140625" style="42" customWidth="1"/>
    <col min="5655" max="5655" width="23" style="42" customWidth="1"/>
    <col min="5656" max="5656" width="25.85546875" style="42" customWidth="1"/>
    <col min="5657" max="5657" width="22" style="42" customWidth="1"/>
    <col min="5658" max="5658" width="22.28515625" style="42" customWidth="1"/>
    <col min="5659" max="5659" width="14.140625" style="42" customWidth="1"/>
    <col min="5660" max="5660" width="8.7109375" style="42" customWidth="1"/>
    <col min="5661" max="5661" width="24" style="42" customWidth="1"/>
    <col min="5662" max="5888" width="9.85546875" style="42"/>
    <col min="5889" max="5889" width="9" style="42" customWidth="1"/>
    <col min="5890" max="5890" width="9.85546875" style="42"/>
    <col min="5891" max="5891" width="2.42578125" style="42" customWidth="1"/>
    <col min="5892" max="5892" width="3.140625" style="42" customWidth="1"/>
    <col min="5893" max="5893" width="9.28515625" style="42" customWidth="1"/>
    <col min="5894" max="5894" width="6.140625" style="42" customWidth="1"/>
    <col min="5895" max="5895" width="6" style="42" customWidth="1"/>
    <col min="5896" max="5896" width="7.85546875" style="42" customWidth="1"/>
    <col min="5897" max="5897" width="9.5703125" style="42" customWidth="1"/>
    <col min="5898" max="5898" width="10.28515625" style="42" customWidth="1"/>
    <col min="5899" max="5899" width="24.42578125" style="42" customWidth="1"/>
    <col min="5900" max="5900" width="26.85546875" style="42" customWidth="1"/>
    <col min="5901" max="5901" width="28.7109375" style="42" customWidth="1"/>
    <col min="5902" max="5902" width="12.7109375" style="42" customWidth="1"/>
    <col min="5903" max="5903" width="10.28515625" style="42" customWidth="1"/>
    <col min="5904" max="5904" width="14.42578125" style="42" customWidth="1"/>
    <col min="5905" max="5905" width="10.5703125" style="42" customWidth="1"/>
    <col min="5906" max="5906" width="11.7109375" style="42" customWidth="1"/>
    <col min="5907" max="5907" width="8.42578125" style="42" customWidth="1"/>
    <col min="5908" max="5908" width="10.28515625" style="42" customWidth="1"/>
    <col min="5909" max="5909" width="11.28515625" style="42" customWidth="1"/>
    <col min="5910" max="5910" width="14.140625" style="42" customWidth="1"/>
    <col min="5911" max="5911" width="23" style="42" customWidth="1"/>
    <col min="5912" max="5912" width="25.85546875" style="42" customWidth="1"/>
    <col min="5913" max="5913" width="22" style="42" customWidth="1"/>
    <col min="5914" max="5914" width="22.28515625" style="42" customWidth="1"/>
    <col min="5915" max="5915" width="14.140625" style="42" customWidth="1"/>
    <col min="5916" max="5916" width="8.7109375" style="42" customWidth="1"/>
    <col min="5917" max="5917" width="24" style="42" customWidth="1"/>
    <col min="5918" max="6144" width="9.85546875" style="42"/>
    <col min="6145" max="6145" width="9" style="42" customWidth="1"/>
    <col min="6146" max="6146" width="9.85546875" style="42"/>
    <col min="6147" max="6147" width="2.42578125" style="42" customWidth="1"/>
    <col min="6148" max="6148" width="3.140625" style="42" customWidth="1"/>
    <col min="6149" max="6149" width="9.28515625" style="42" customWidth="1"/>
    <col min="6150" max="6150" width="6.140625" style="42" customWidth="1"/>
    <col min="6151" max="6151" width="6" style="42" customWidth="1"/>
    <col min="6152" max="6152" width="7.85546875" style="42" customWidth="1"/>
    <col min="6153" max="6153" width="9.5703125" style="42" customWidth="1"/>
    <col min="6154" max="6154" width="10.28515625" style="42" customWidth="1"/>
    <col min="6155" max="6155" width="24.42578125" style="42" customWidth="1"/>
    <col min="6156" max="6156" width="26.85546875" style="42" customWidth="1"/>
    <col min="6157" max="6157" width="28.7109375" style="42" customWidth="1"/>
    <col min="6158" max="6158" width="12.7109375" style="42" customWidth="1"/>
    <col min="6159" max="6159" width="10.28515625" style="42" customWidth="1"/>
    <col min="6160" max="6160" width="14.42578125" style="42" customWidth="1"/>
    <col min="6161" max="6161" width="10.5703125" style="42" customWidth="1"/>
    <col min="6162" max="6162" width="11.7109375" style="42" customWidth="1"/>
    <col min="6163" max="6163" width="8.42578125" style="42" customWidth="1"/>
    <col min="6164" max="6164" width="10.28515625" style="42" customWidth="1"/>
    <col min="6165" max="6165" width="11.28515625" style="42" customWidth="1"/>
    <col min="6166" max="6166" width="14.140625" style="42" customWidth="1"/>
    <col min="6167" max="6167" width="23" style="42" customWidth="1"/>
    <col min="6168" max="6168" width="25.85546875" style="42" customWidth="1"/>
    <col min="6169" max="6169" width="22" style="42" customWidth="1"/>
    <col min="6170" max="6170" width="22.28515625" style="42" customWidth="1"/>
    <col min="6171" max="6171" width="14.140625" style="42" customWidth="1"/>
    <col min="6172" max="6172" width="8.7109375" style="42" customWidth="1"/>
    <col min="6173" max="6173" width="24" style="42" customWidth="1"/>
    <col min="6174" max="6400" width="9.85546875" style="42"/>
    <col min="6401" max="6401" width="9" style="42" customWidth="1"/>
    <col min="6402" max="6402" width="9.85546875" style="42"/>
    <col min="6403" max="6403" width="2.42578125" style="42" customWidth="1"/>
    <col min="6404" max="6404" width="3.140625" style="42" customWidth="1"/>
    <col min="6405" max="6405" width="9.28515625" style="42" customWidth="1"/>
    <col min="6406" max="6406" width="6.140625" style="42" customWidth="1"/>
    <col min="6407" max="6407" width="6" style="42" customWidth="1"/>
    <col min="6408" max="6408" width="7.85546875" style="42" customWidth="1"/>
    <col min="6409" max="6409" width="9.5703125" style="42" customWidth="1"/>
    <col min="6410" max="6410" width="10.28515625" style="42" customWidth="1"/>
    <col min="6411" max="6411" width="24.42578125" style="42" customWidth="1"/>
    <col min="6412" max="6412" width="26.85546875" style="42" customWidth="1"/>
    <col min="6413" max="6413" width="28.7109375" style="42" customWidth="1"/>
    <col min="6414" max="6414" width="12.7109375" style="42" customWidth="1"/>
    <col min="6415" max="6415" width="10.28515625" style="42" customWidth="1"/>
    <col min="6416" max="6416" width="14.42578125" style="42" customWidth="1"/>
    <col min="6417" max="6417" width="10.5703125" style="42" customWidth="1"/>
    <col min="6418" max="6418" width="11.7109375" style="42" customWidth="1"/>
    <col min="6419" max="6419" width="8.42578125" style="42" customWidth="1"/>
    <col min="6420" max="6420" width="10.28515625" style="42" customWidth="1"/>
    <col min="6421" max="6421" width="11.28515625" style="42" customWidth="1"/>
    <col min="6422" max="6422" width="14.140625" style="42" customWidth="1"/>
    <col min="6423" max="6423" width="23" style="42" customWidth="1"/>
    <col min="6424" max="6424" width="25.85546875" style="42" customWidth="1"/>
    <col min="6425" max="6425" width="22" style="42" customWidth="1"/>
    <col min="6426" max="6426" width="22.28515625" style="42" customWidth="1"/>
    <col min="6427" max="6427" width="14.140625" style="42" customWidth="1"/>
    <col min="6428" max="6428" width="8.7109375" style="42" customWidth="1"/>
    <col min="6429" max="6429" width="24" style="42" customWidth="1"/>
    <col min="6430" max="6656" width="9.85546875" style="42"/>
    <col min="6657" max="6657" width="9" style="42" customWidth="1"/>
    <col min="6658" max="6658" width="9.85546875" style="42"/>
    <col min="6659" max="6659" width="2.42578125" style="42" customWidth="1"/>
    <col min="6660" max="6660" width="3.140625" style="42" customWidth="1"/>
    <col min="6661" max="6661" width="9.28515625" style="42" customWidth="1"/>
    <col min="6662" max="6662" width="6.140625" style="42" customWidth="1"/>
    <col min="6663" max="6663" width="6" style="42" customWidth="1"/>
    <col min="6664" max="6664" width="7.85546875" style="42" customWidth="1"/>
    <col min="6665" max="6665" width="9.5703125" style="42" customWidth="1"/>
    <col min="6666" max="6666" width="10.28515625" style="42" customWidth="1"/>
    <col min="6667" max="6667" width="24.42578125" style="42" customWidth="1"/>
    <col min="6668" max="6668" width="26.85546875" style="42" customWidth="1"/>
    <col min="6669" max="6669" width="28.7109375" style="42" customWidth="1"/>
    <col min="6670" max="6670" width="12.7109375" style="42" customWidth="1"/>
    <col min="6671" max="6671" width="10.28515625" style="42" customWidth="1"/>
    <col min="6672" max="6672" width="14.42578125" style="42" customWidth="1"/>
    <col min="6673" max="6673" width="10.5703125" style="42" customWidth="1"/>
    <col min="6674" max="6674" width="11.7109375" style="42" customWidth="1"/>
    <col min="6675" max="6675" width="8.42578125" style="42" customWidth="1"/>
    <col min="6676" max="6676" width="10.28515625" style="42" customWidth="1"/>
    <col min="6677" max="6677" width="11.28515625" style="42" customWidth="1"/>
    <col min="6678" max="6678" width="14.140625" style="42" customWidth="1"/>
    <col min="6679" max="6679" width="23" style="42" customWidth="1"/>
    <col min="6680" max="6680" width="25.85546875" style="42" customWidth="1"/>
    <col min="6681" max="6681" width="22" style="42" customWidth="1"/>
    <col min="6682" max="6682" width="22.28515625" style="42" customWidth="1"/>
    <col min="6683" max="6683" width="14.140625" style="42" customWidth="1"/>
    <col min="6684" max="6684" width="8.7109375" style="42" customWidth="1"/>
    <col min="6685" max="6685" width="24" style="42" customWidth="1"/>
    <col min="6686" max="6912" width="9.85546875" style="42"/>
    <col min="6913" max="6913" width="9" style="42" customWidth="1"/>
    <col min="6914" max="6914" width="9.85546875" style="42"/>
    <col min="6915" max="6915" width="2.42578125" style="42" customWidth="1"/>
    <col min="6916" max="6916" width="3.140625" style="42" customWidth="1"/>
    <col min="6917" max="6917" width="9.28515625" style="42" customWidth="1"/>
    <col min="6918" max="6918" width="6.140625" style="42" customWidth="1"/>
    <col min="6919" max="6919" width="6" style="42" customWidth="1"/>
    <col min="6920" max="6920" width="7.85546875" style="42" customWidth="1"/>
    <col min="6921" max="6921" width="9.5703125" style="42" customWidth="1"/>
    <col min="6922" max="6922" width="10.28515625" style="42" customWidth="1"/>
    <col min="6923" max="6923" width="24.42578125" style="42" customWidth="1"/>
    <col min="6924" max="6924" width="26.85546875" style="42" customWidth="1"/>
    <col min="6925" max="6925" width="28.7109375" style="42" customWidth="1"/>
    <col min="6926" max="6926" width="12.7109375" style="42" customWidth="1"/>
    <col min="6927" max="6927" width="10.28515625" style="42" customWidth="1"/>
    <col min="6928" max="6928" width="14.42578125" style="42" customWidth="1"/>
    <col min="6929" max="6929" width="10.5703125" style="42" customWidth="1"/>
    <col min="6930" max="6930" width="11.7109375" style="42" customWidth="1"/>
    <col min="6931" max="6931" width="8.42578125" style="42" customWidth="1"/>
    <col min="6932" max="6932" width="10.28515625" style="42" customWidth="1"/>
    <col min="6933" max="6933" width="11.28515625" style="42" customWidth="1"/>
    <col min="6934" max="6934" width="14.140625" style="42" customWidth="1"/>
    <col min="6935" max="6935" width="23" style="42" customWidth="1"/>
    <col min="6936" max="6936" width="25.85546875" style="42" customWidth="1"/>
    <col min="6937" max="6937" width="22" style="42" customWidth="1"/>
    <col min="6938" max="6938" width="22.28515625" style="42" customWidth="1"/>
    <col min="6939" max="6939" width="14.140625" style="42" customWidth="1"/>
    <col min="6940" max="6940" width="8.7109375" style="42" customWidth="1"/>
    <col min="6941" max="6941" width="24" style="42" customWidth="1"/>
    <col min="6942" max="7168" width="9.85546875" style="42"/>
    <col min="7169" max="7169" width="9" style="42" customWidth="1"/>
    <col min="7170" max="7170" width="9.85546875" style="42"/>
    <col min="7171" max="7171" width="2.42578125" style="42" customWidth="1"/>
    <col min="7172" max="7172" width="3.140625" style="42" customWidth="1"/>
    <col min="7173" max="7173" width="9.28515625" style="42" customWidth="1"/>
    <col min="7174" max="7174" width="6.140625" style="42" customWidth="1"/>
    <col min="7175" max="7175" width="6" style="42" customWidth="1"/>
    <col min="7176" max="7176" width="7.85546875" style="42" customWidth="1"/>
    <col min="7177" max="7177" width="9.5703125" style="42" customWidth="1"/>
    <col min="7178" max="7178" width="10.28515625" style="42" customWidth="1"/>
    <col min="7179" max="7179" width="24.42578125" style="42" customWidth="1"/>
    <col min="7180" max="7180" width="26.85546875" style="42" customWidth="1"/>
    <col min="7181" max="7181" width="28.7109375" style="42" customWidth="1"/>
    <col min="7182" max="7182" width="12.7109375" style="42" customWidth="1"/>
    <col min="7183" max="7183" width="10.28515625" style="42" customWidth="1"/>
    <col min="7184" max="7184" width="14.42578125" style="42" customWidth="1"/>
    <col min="7185" max="7185" width="10.5703125" style="42" customWidth="1"/>
    <col min="7186" max="7186" width="11.7109375" style="42" customWidth="1"/>
    <col min="7187" max="7187" width="8.42578125" style="42" customWidth="1"/>
    <col min="7188" max="7188" width="10.28515625" style="42" customWidth="1"/>
    <col min="7189" max="7189" width="11.28515625" style="42" customWidth="1"/>
    <col min="7190" max="7190" width="14.140625" style="42" customWidth="1"/>
    <col min="7191" max="7191" width="23" style="42" customWidth="1"/>
    <col min="7192" max="7192" width="25.85546875" style="42" customWidth="1"/>
    <col min="7193" max="7193" width="22" style="42" customWidth="1"/>
    <col min="7194" max="7194" width="22.28515625" style="42" customWidth="1"/>
    <col min="7195" max="7195" width="14.140625" style="42" customWidth="1"/>
    <col min="7196" max="7196" width="8.7109375" style="42" customWidth="1"/>
    <col min="7197" max="7197" width="24" style="42" customWidth="1"/>
    <col min="7198" max="7424" width="9.85546875" style="42"/>
    <col min="7425" max="7425" width="9" style="42" customWidth="1"/>
    <col min="7426" max="7426" width="9.85546875" style="42"/>
    <col min="7427" max="7427" width="2.42578125" style="42" customWidth="1"/>
    <col min="7428" max="7428" width="3.140625" style="42" customWidth="1"/>
    <col min="7429" max="7429" width="9.28515625" style="42" customWidth="1"/>
    <col min="7430" max="7430" width="6.140625" style="42" customWidth="1"/>
    <col min="7431" max="7431" width="6" style="42" customWidth="1"/>
    <col min="7432" max="7432" width="7.85546875" style="42" customWidth="1"/>
    <col min="7433" max="7433" width="9.5703125" style="42" customWidth="1"/>
    <col min="7434" max="7434" width="10.28515625" style="42" customWidth="1"/>
    <col min="7435" max="7435" width="24.42578125" style="42" customWidth="1"/>
    <col min="7436" max="7436" width="26.85546875" style="42" customWidth="1"/>
    <col min="7437" max="7437" width="28.7109375" style="42" customWidth="1"/>
    <col min="7438" max="7438" width="12.7109375" style="42" customWidth="1"/>
    <col min="7439" max="7439" width="10.28515625" style="42" customWidth="1"/>
    <col min="7440" max="7440" width="14.42578125" style="42" customWidth="1"/>
    <col min="7441" max="7441" width="10.5703125" style="42" customWidth="1"/>
    <col min="7442" max="7442" width="11.7109375" style="42" customWidth="1"/>
    <col min="7443" max="7443" width="8.42578125" style="42" customWidth="1"/>
    <col min="7444" max="7444" width="10.28515625" style="42" customWidth="1"/>
    <col min="7445" max="7445" width="11.28515625" style="42" customWidth="1"/>
    <col min="7446" max="7446" width="14.140625" style="42" customWidth="1"/>
    <col min="7447" max="7447" width="23" style="42" customWidth="1"/>
    <col min="7448" max="7448" width="25.85546875" style="42" customWidth="1"/>
    <col min="7449" max="7449" width="22" style="42" customWidth="1"/>
    <col min="7450" max="7450" width="22.28515625" style="42" customWidth="1"/>
    <col min="7451" max="7451" width="14.140625" style="42" customWidth="1"/>
    <col min="7452" max="7452" width="8.7109375" style="42" customWidth="1"/>
    <col min="7453" max="7453" width="24" style="42" customWidth="1"/>
    <col min="7454" max="7680" width="9.85546875" style="42"/>
    <col min="7681" max="7681" width="9" style="42" customWidth="1"/>
    <col min="7682" max="7682" width="9.85546875" style="42"/>
    <col min="7683" max="7683" width="2.42578125" style="42" customWidth="1"/>
    <col min="7684" max="7684" width="3.140625" style="42" customWidth="1"/>
    <col min="7685" max="7685" width="9.28515625" style="42" customWidth="1"/>
    <col min="7686" max="7686" width="6.140625" style="42" customWidth="1"/>
    <col min="7687" max="7687" width="6" style="42" customWidth="1"/>
    <col min="7688" max="7688" width="7.85546875" style="42" customWidth="1"/>
    <col min="7689" max="7689" width="9.5703125" style="42" customWidth="1"/>
    <col min="7690" max="7690" width="10.28515625" style="42" customWidth="1"/>
    <col min="7691" max="7691" width="24.42578125" style="42" customWidth="1"/>
    <col min="7692" max="7692" width="26.85546875" style="42" customWidth="1"/>
    <col min="7693" max="7693" width="28.7109375" style="42" customWidth="1"/>
    <col min="7694" max="7694" width="12.7109375" style="42" customWidth="1"/>
    <col min="7695" max="7695" width="10.28515625" style="42" customWidth="1"/>
    <col min="7696" max="7696" width="14.42578125" style="42" customWidth="1"/>
    <col min="7697" max="7697" width="10.5703125" style="42" customWidth="1"/>
    <col min="7698" max="7698" width="11.7109375" style="42" customWidth="1"/>
    <col min="7699" max="7699" width="8.42578125" style="42" customWidth="1"/>
    <col min="7700" max="7700" width="10.28515625" style="42" customWidth="1"/>
    <col min="7701" max="7701" width="11.28515625" style="42" customWidth="1"/>
    <col min="7702" max="7702" width="14.140625" style="42" customWidth="1"/>
    <col min="7703" max="7703" width="23" style="42" customWidth="1"/>
    <col min="7704" max="7704" width="25.85546875" style="42" customWidth="1"/>
    <col min="7705" max="7705" width="22" style="42" customWidth="1"/>
    <col min="7706" max="7706" width="22.28515625" style="42" customWidth="1"/>
    <col min="7707" max="7707" width="14.140625" style="42" customWidth="1"/>
    <col min="7708" max="7708" width="8.7109375" style="42" customWidth="1"/>
    <col min="7709" max="7709" width="24" style="42" customWidth="1"/>
    <col min="7710" max="7936" width="9.85546875" style="42"/>
    <col min="7937" max="7937" width="9" style="42" customWidth="1"/>
    <col min="7938" max="7938" width="9.85546875" style="42"/>
    <col min="7939" max="7939" width="2.42578125" style="42" customWidth="1"/>
    <col min="7940" max="7940" width="3.140625" style="42" customWidth="1"/>
    <col min="7941" max="7941" width="9.28515625" style="42" customWidth="1"/>
    <col min="7942" max="7942" width="6.140625" style="42" customWidth="1"/>
    <col min="7943" max="7943" width="6" style="42" customWidth="1"/>
    <col min="7944" max="7944" width="7.85546875" style="42" customWidth="1"/>
    <col min="7945" max="7945" width="9.5703125" style="42" customWidth="1"/>
    <col min="7946" max="7946" width="10.28515625" style="42" customWidth="1"/>
    <col min="7947" max="7947" width="24.42578125" style="42" customWidth="1"/>
    <col min="7948" max="7948" width="26.85546875" style="42" customWidth="1"/>
    <col min="7949" max="7949" width="28.7109375" style="42" customWidth="1"/>
    <col min="7950" max="7950" width="12.7109375" style="42" customWidth="1"/>
    <col min="7951" max="7951" width="10.28515625" style="42" customWidth="1"/>
    <col min="7952" max="7952" width="14.42578125" style="42" customWidth="1"/>
    <col min="7953" max="7953" width="10.5703125" style="42" customWidth="1"/>
    <col min="7954" max="7954" width="11.7109375" style="42" customWidth="1"/>
    <col min="7955" max="7955" width="8.42578125" style="42" customWidth="1"/>
    <col min="7956" max="7956" width="10.28515625" style="42" customWidth="1"/>
    <col min="7957" max="7957" width="11.28515625" style="42" customWidth="1"/>
    <col min="7958" max="7958" width="14.140625" style="42" customWidth="1"/>
    <col min="7959" max="7959" width="23" style="42" customWidth="1"/>
    <col min="7960" max="7960" width="25.85546875" style="42" customWidth="1"/>
    <col min="7961" max="7961" width="22" style="42" customWidth="1"/>
    <col min="7962" max="7962" width="22.28515625" style="42" customWidth="1"/>
    <col min="7963" max="7963" width="14.140625" style="42" customWidth="1"/>
    <col min="7964" max="7964" width="8.7109375" style="42" customWidth="1"/>
    <col min="7965" max="7965" width="24" style="42" customWidth="1"/>
    <col min="7966" max="8192" width="9.85546875" style="42"/>
    <col min="8193" max="8193" width="9" style="42" customWidth="1"/>
    <col min="8194" max="8194" width="9.85546875" style="42"/>
    <col min="8195" max="8195" width="2.42578125" style="42" customWidth="1"/>
    <col min="8196" max="8196" width="3.140625" style="42" customWidth="1"/>
    <col min="8197" max="8197" width="9.28515625" style="42" customWidth="1"/>
    <col min="8198" max="8198" width="6.140625" style="42" customWidth="1"/>
    <col min="8199" max="8199" width="6" style="42" customWidth="1"/>
    <col min="8200" max="8200" width="7.85546875" style="42" customWidth="1"/>
    <col min="8201" max="8201" width="9.5703125" style="42" customWidth="1"/>
    <col min="8202" max="8202" width="10.28515625" style="42" customWidth="1"/>
    <col min="8203" max="8203" width="24.42578125" style="42" customWidth="1"/>
    <col min="8204" max="8204" width="26.85546875" style="42" customWidth="1"/>
    <col min="8205" max="8205" width="28.7109375" style="42" customWidth="1"/>
    <col min="8206" max="8206" width="12.7109375" style="42" customWidth="1"/>
    <col min="8207" max="8207" width="10.28515625" style="42" customWidth="1"/>
    <col min="8208" max="8208" width="14.42578125" style="42" customWidth="1"/>
    <col min="8209" max="8209" width="10.5703125" style="42" customWidth="1"/>
    <col min="8210" max="8210" width="11.7109375" style="42" customWidth="1"/>
    <col min="8211" max="8211" width="8.42578125" style="42" customWidth="1"/>
    <col min="8212" max="8212" width="10.28515625" style="42" customWidth="1"/>
    <col min="8213" max="8213" width="11.28515625" style="42" customWidth="1"/>
    <col min="8214" max="8214" width="14.140625" style="42" customWidth="1"/>
    <col min="8215" max="8215" width="23" style="42" customWidth="1"/>
    <col min="8216" max="8216" width="25.85546875" style="42" customWidth="1"/>
    <col min="8217" max="8217" width="22" style="42" customWidth="1"/>
    <col min="8218" max="8218" width="22.28515625" style="42" customWidth="1"/>
    <col min="8219" max="8219" width="14.140625" style="42" customWidth="1"/>
    <col min="8220" max="8220" width="8.7109375" style="42" customWidth="1"/>
    <col min="8221" max="8221" width="24" style="42" customWidth="1"/>
    <col min="8222" max="8448" width="9.85546875" style="42"/>
    <col min="8449" max="8449" width="9" style="42" customWidth="1"/>
    <col min="8450" max="8450" width="9.85546875" style="42"/>
    <col min="8451" max="8451" width="2.42578125" style="42" customWidth="1"/>
    <col min="8452" max="8452" width="3.140625" style="42" customWidth="1"/>
    <col min="8453" max="8453" width="9.28515625" style="42" customWidth="1"/>
    <col min="8454" max="8454" width="6.140625" style="42" customWidth="1"/>
    <col min="8455" max="8455" width="6" style="42" customWidth="1"/>
    <col min="8456" max="8456" width="7.85546875" style="42" customWidth="1"/>
    <col min="8457" max="8457" width="9.5703125" style="42" customWidth="1"/>
    <col min="8458" max="8458" width="10.28515625" style="42" customWidth="1"/>
    <col min="8459" max="8459" width="24.42578125" style="42" customWidth="1"/>
    <col min="8460" max="8460" width="26.85546875" style="42" customWidth="1"/>
    <col min="8461" max="8461" width="28.7109375" style="42" customWidth="1"/>
    <col min="8462" max="8462" width="12.7109375" style="42" customWidth="1"/>
    <col min="8463" max="8463" width="10.28515625" style="42" customWidth="1"/>
    <col min="8464" max="8464" width="14.42578125" style="42" customWidth="1"/>
    <col min="8465" max="8465" width="10.5703125" style="42" customWidth="1"/>
    <col min="8466" max="8466" width="11.7109375" style="42" customWidth="1"/>
    <col min="8467" max="8467" width="8.42578125" style="42" customWidth="1"/>
    <col min="8468" max="8468" width="10.28515625" style="42" customWidth="1"/>
    <col min="8469" max="8469" width="11.28515625" style="42" customWidth="1"/>
    <col min="8470" max="8470" width="14.140625" style="42" customWidth="1"/>
    <col min="8471" max="8471" width="23" style="42" customWidth="1"/>
    <col min="8472" max="8472" width="25.85546875" style="42" customWidth="1"/>
    <col min="8473" max="8473" width="22" style="42" customWidth="1"/>
    <col min="8474" max="8474" width="22.28515625" style="42" customWidth="1"/>
    <col min="8475" max="8475" width="14.140625" style="42" customWidth="1"/>
    <col min="8476" max="8476" width="8.7109375" style="42" customWidth="1"/>
    <col min="8477" max="8477" width="24" style="42" customWidth="1"/>
    <col min="8478" max="8704" width="9.85546875" style="42"/>
    <col min="8705" max="8705" width="9" style="42" customWidth="1"/>
    <col min="8706" max="8706" width="9.85546875" style="42"/>
    <col min="8707" max="8707" width="2.42578125" style="42" customWidth="1"/>
    <col min="8708" max="8708" width="3.140625" style="42" customWidth="1"/>
    <col min="8709" max="8709" width="9.28515625" style="42" customWidth="1"/>
    <col min="8710" max="8710" width="6.140625" style="42" customWidth="1"/>
    <col min="8711" max="8711" width="6" style="42" customWidth="1"/>
    <col min="8712" max="8712" width="7.85546875" style="42" customWidth="1"/>
    <col min="8713" max="8713" width="9.5703125" style="42" customWidth="1"/>
    <col min="8714" max="8714" width="10.28515625" style="42" customWidth="1"/>
    <col min="8715" max="8715" width="24.42578125" style="42" customWidth="1"/>
    <col min="8716" max="8716" width="26.85546875" style="42" customWidth="1"/>
    <col min="8717" max="8717" width="28.7109375" style="42" customWidth="1"/>
    <col min="8718" max="8718" width="12.7109375" style="42" customWidth="1"/>
    <col min="8719" max="8719" width="10.28515625" style="42" customWidth="1"/>
    <col min="8720" max="8720" width="14.42578125" style="42" customWidth="1"/>
    <col min="8721" max="8721" width="10.5703125" style="42" customWidth="1"/>
    <col min="8722" max="8722" width="11.7109375" style="42" customWidth="1"/>
    <col min="8723" max="8723" width="8.42578125" style="42" customWidth="1"/>
    <col min="8724" max="8724" width="10.28515625" style="42" customWidth="1"/>
    <col min="8725" max="8725" width="11.28515625" style="42" customWidth="1"/>
    <col min="8726" max="8726" width="14.140625" style="42" customWidth="1"/>
    <col min="8727" max="8727" width="23" style="42" customWidth="1"/>
    <col min="8728" max="8728" width="25.85546875" style="42" customWidth="1"/>
    <col min="8729" max="8729" width="22" style="42" customWidth="1"/>
    <col min="8730" max="8730" width="22.28515625" style="42" customWidth="1"/>
    <col min="8731" max="8731" width="14.140625" style="42" customWidth="1"/>
    <col min="8732" max="8732" width="8.7109375" style="42" customWidth="1"/>
    <col min="8733" max="8733" width="24" style="42" customWidth="1"/>
    <col min="8734" max="8960" width="9.85546875" style="42"/>
    <col min="8961" max="8961" width="9" style="42" customWidth="1"/>
    <col min="8962" max="8962" width="9.85546875" style="42"/>
    <col min="8963" max="8963" width="2.42578125" style="42" customWidth="1"/>
    <col min="8964" max="8964" width="3.140625" style="42" customWidth="1"/>
    <col min="8965" max="8965" width="9.28515625" style="42" customWidth="1"/>
    <col min="8966" max="8966" width="6.140625" style="42" customWidth="1"/>
    <col min="8967" max="8967" width="6" style="42" customWidth="1"/>
    <col min="8968" max="8968" width="7.85546875" style="42" customWidth="1"/>
    <col min="8969" max="8969" width="9.5703125" style="42" customWidth="1"/>
    <col min="8970" max="8970" width="10.28515625" style="42" customWidth="1"/>
    <col min="8971" max="8971" width="24.42578125" style="42" customWidth="1"/>
    <col min="8972" max="8972" width="26.85546875" style="42" customWidth="1"/>
    <col min="8973" max="8973" width="28.7109375" style="42" customWidth="1"/>
    <col min="8974" max="8974" width="12.7109375" style="42" customWidth="1"/>
    <col min="8975" max="8975" width="10.28515625" style="42" customWidth="1"/>
    <col min="8976" max="8976" width="14.42578125" style="42" customWidth="1"/>
    <col min="8977" max="8977" width="10.5703125" style="42" customWidth="1"/>
    <col min="8978" max="8978" width="11.7109375" style="42" customWidth="1"/>
    <col min="8979" max="8979" width="8.42578125" style="42" customWidth="1"/>
    <col min="8980" max="8980" width="10.28515625" style="42" customWidth="1"/>
    <col min="8981" max="8981" width="11.28515625" style="42" customWidth="1"/>
    <col min="8982" max="8982" width="14.140625" style="42" customWidth="1"/>
    <col min="8983" max="8983" width="23" style="42" customWidth="1"/>
    <col min="8984" max="8984" width="25.85546875" style="42" customWidth="1"/>
    <col min="8985" max="8985" width="22" style="42" customWidth="1"/>
    <col min="8986" max="8986" width="22.28515625" style="42" customWidth="1"/>
    <col min="8987" max="8987" width="14.140625" style="42" customWidth="1"/>
    <col min="8988" max="8988" width="8.7109375" style="42" customWidth="1"/>
    <col min="8989" max="8989" width="24" style="42" customWidth="1"/>
    <col min="8990" max="9216" width="9.85546875" style="42"/>
    <col min="9217" max="9217" width="9" style="42" customWidth="1"/>
    <col min="9218" max="9218" width="9.85546875" style="42"/>
    <col min="9219" max="9219" width="2.42578125" style="42" customWidth="1"/>
    <col min="9220" max="9220" width="3.140625" style="42" customWidth="1"/>
    <col min="9221" max="9221" width="9.28515625" style="42" customWidth="1"/>
    <col min="9222" max="9222" width="6.140625" style="42" customWidth="1"/>
    <col min="9223" max="9223" width="6" style="42" customWidth="1"/>
    <col min="9224" max="9224" width="7.85546875" style="42" customWidth="1"/>
    <col min="9225" max="9225" width="9.5703125" style="42" customWidth="1"/>
    <col min="9226" max="9226" width="10.28515625" style="42" customWidth="1"/>
    <col min="9227" max="9227" width="24.42578125" style="42" customWidth="1"/>
    <col min="9228" max="9228" width="26.85546875" style="42" customWidth="1"/>
    <col min="9229" max="9229" width="28.7109375" style="42" customWidth="1"/>
    <col min="9230" max="9230" width="12.7109375" style="42" customWidth="1"/>
    <col min="9231" max="9231" width="10.28515625" style="42" customWidth="1"/>
    <col min="9232" max="9232" width="14.42578125" style="42" customWidth="1"/>
    <col min="9233" max="9233" width="10.5703125" style="42" customWidth="1"/>
    <col min="9234" max="9234" width="11.7109375" style="42" customWidth="1"/>
    <col min="9235" max="9235" width="8.42578125" style="42" customWidth="1"/>
    <col min="9236" max="9236" width="10.28515625" style="42" customWidth="1"/>
    <col min="9237" max="9237" width="11.28515625" style="42" customWidth="1"/>
    <col min="9238" max="9238" width="14.140625" style="42" customWidth="1"/>
    <col min="9239" max="9239" width="23" style="42" customWidth="1"/>
    <col min="9240" max="9240" width="25.85546875" style="42" customWidth="1"/>
    <col min="9241" max="9241" width="22" style="42" customWidth="1"/>
    <col min="9242" max="9242" width="22.28515625" style="42" customWidth="1"/>
    <col min="9243" max="9243" width="14.140625" style="42" customWidth="1"/>
    <col min="9244" max="9244" width="8.7109375" style="42" customWidth="1"/>
    <col min="9245" max="9245" width="24" style="42" customWidth="1"/>
    <col min="9246" max="9472" width="9.85546875" style="42"/>
    <col min="9473" max="9473" width="9" style="42" customWidth="1"/>
    <col min="9474" max="9474" width="9.85546875" style="42"/>
    <col min="9475" max="9475" width="2.42578125" style="42" customWidth="1"/>
    <col min="9476" max="9476" width="3.140625" style="42" customWidth="1"/>
    <col min="9477" max="9477" width="9.28515625" style="42" customWidth="1"/>
    <col min="9478" max="9478" width="6.140625" style="42" customWidth="1"/>
    <col min="9479" max="9479" width="6" style="42" customWidth="1"/>
    <col min="9480" max="9480" width="7.85546875" style="42" customWidth="1"/>
    <col min="9481" max="9481" width="9.5703125" style="42" customWidth="1"/>
    <col min="9482" max="9482" width="10.28515625" style="42" customWidth="1"/>
    <col min="9483" max="9483" width="24.42578125" style="42" customWidth="1"/>
    <col min="9484" max="9484" width="26.85546875" style="42" customWidth="1"/>
    <col min="9485" max="9485" width="28.7109375" style="42" customWidth="1"/>
    <col min="9486" max="9486" width="12.7109375" style="42" customWidth="1"/>
    <col min="9487" max="9487" width="10.28515625" style="42" customWidth="1"/>
    <col min="9488" max="9488" width="14.42578125" style="42" customWidth="1"/>
    <col min="9489" max="9489" width="10.5703125" style="42" customWidth="1"/>
    <col min="9490" max="9490" width="11.7109375" style="42" customWidth="1"/>
    <col min="9491" max="9491" width="8.42578125" style="42" customWidth="1"/>
    <col min="9492" max="9492" width="10.28515625" style="42" customWidth="1"/>
    <col min="9493" max="9493" width="11.28515625" style="42" customWidth="1"/>
    <col min="9494" max="9494" width="14.140625" style="42" customWidth="1"/>
    <col min="9495" max="9495" width="23" style="42" customWidth="1"/>
    <col min="9496" max="9496" width="25.85546875" style="42" customWidth="1"/>
    <col min="9497" max="9497" width="22" style="42" customWidth="1"/>
    <col min="9498" max="9498" width="22.28515625" style="42" customWidth="1"/>
    <col min="9499" max="9499" width="14.140625" style="42" customWidth="1"/>
    <col min="9500" max="9500" width="8.7109375" style="42" customWidth="1"/>
    <col min="9501" max="9501" width="24" style="42" customWidth="1"/>
    <col min="9502" max="9728" width="9.85546875" style="42"/>
    <col min="9729" max="9729" width="9" style="42" customWidth="1"/>
    <col min="9730" max="9730" width="9.85546875" style="42"/>
    <col min="9731" max="9731" width="2.42578125" style="42" customWidth="1"/>
    <col min="9732" max="9732" width="3.140625" style="42" customWidth="1"/>
    <col min="9733" max="9733" width="9.28515625" style="42" customWidth="1"/>
    <col min="9734" max="9734" width="6.140625" style="42" customWidth="1"/>
    <col min="9735" max="9735" width="6" style="42" customWidth="1"/>
    <col min="9736" max="9736" width="7.85546875" style="42" customWidth="1"/>
    <col min="9737" max="9737" width="9.5703125" style="42" customWidth="1"/>
    <col min="9738" max="9738" width="10.28515625" style="42" customWidth="1"/>
    <col min="9739" max="9739" width="24.42578125" style="42" customWidth="1"/>
    <col min="9740" max="9740" width="26.85546875" style="42" customWidth="1"/>
    <col min="9741" max="9741" width="28.7109375" style="42" customWidth="1"/>
    <col min="9742" max="9742" width="12.7109375" style="42" customWidth="1"/>
    <col min="9743" max="9743" width="10.28515625" style="42" customWidth="1"/>
    <col min="9744" max="9744" width="14.42578125" style="42" customWidth="1"/>
    <col min="9745" max="9745" width="10.5703125" style="42" customWidth="1"/>
    <col min="9746" max="9746" width="11.7109375" style="42" customWidth="1"/>
    <col min="9747" max="9747" width="8.42578125" style="42" customWidth="1"/>
    <col min="9748" max="9748" width="10.28515625" style="42" customWidth="1"/>
    <col min="9749" max="9749" width="11.28515625" style="42" customWidth="1"/>
    <col min="9750" max="9750" width="14.140625" style="42" customWidth="1"/>
    <col min="9751" max="9751" width="23" style="42" customWidth="1"/>
    <col min="9752" max="9752" width="25.85546875" style="42" customWidth="1"/>
    <col min="9753" max="9753" width="22" style="42" customWidth="1"/>
    <col min="9754" max="9754" width="22.28515625" style="42" customWidth="1"/>
    <col min="9755" max="9755" width="14.140625" style="42" customWidth="1"/>
    <col min="9756" max="9756" width="8.7109375" style="42" customWidth="1"/>
    <col min="9757" max="9757" width="24" style="42" customWidth="1"/>
    <col min="9758" max="9984" width="9.85546875" style="42"/>
    <col min="9985" max="9985" width="9" style="42" customWidth="1"/>
    <col min="9986" max="9986" width="9.85546875" style="42"/>
    <col min="9987" max="9987" width="2.42578125" style="42" customWidth="1"/>
    <col min="9988" max="9988" width="3.140625" style="42" customWidth="1"/>
    <col min="9989" max="9989" width="9.28515625" style="42" customWidth="1"/>
    <col min="9990" max="9990" width="6.140625" style="42" customWidth="1"/>
    <col min="9991" max="9991" width="6" style="42" customWidth="1"/>
    <col min="9992" max="9992" width="7.85546875" style="42" customWidth="1"/>
    <col min="9993" max="9993" width="9.5703125" style="42" customWidth="1"/>
    <col min="9994" max="9994" width="10.28515625" style="42" customWidth="1"/>
    <col min="9995" max="9995" width="24.42578125" style="42" customWidth="1"/>
    <col min="9996" max="9996" width="26.85546875" style="42" customWidth="1"/>
    <col min="9997" max="9997" width="28.7109375" style="42" customWidth="1"/>
    <col min="9998" max="9998" width="12.7109375" style="42" customWidth="1"/>
    <col min="9999" max="9999" width="10.28515625" style="42" customWidth="1"/>
    <col min="10000" max="10000" width="14.42578125" style="42" customWidth="1"/>
    <col min="10001" max="10001" width="10.5703125" style="42" customWidth="1"/>
    <col min="10002" max="10002" width="11.7109375" style="42" customWidth="1"/>
    <col min="10003" max="10003" width="8.42578125" style="42" customWidth="1"/>
    <col min="10004" max="10004" width="10.28515625" style="42" customWidth="1"/>
    <col min="10005" max="10005" width="11.28515625" style="42" customWidth="1"/>
    <col min="10006" max="10006" width="14.140625" style="42" customWidth="1"/>
    <col min="10007" max="10007" width="23" style="42" customWidth="1"/>
    <col min="10008" max="10008" width="25.85546875" style="42" customWidth="1"/>
    <col min="10009" max="10009" width="22" style="42" customWidth="1"/>
    <col min="10010" max="10010" width="22.28515625" style="42" customWidth="1"/>
    <col min="10011" max="10011" width="14.140625" style="42" customWidth="1"/>
    <col min="10012" max="10012" width="8.7109375" style="42" customWidth="1"/>
    <col min="10013" max="10013" width="24" style="42" customWidth="1"/>
    <col min="10014" max="10240" width="9.85546875" style="42"/>
    <col min="10241" max="10241" width="9" style="42" customWidth="1"/>
    <col min="10242" max="10242" width="9.85546875" style="42"/>
    <col min="10243" max="10243" width="2.42578125" style="42" customWidth="1"/>
    <col min="10244" max="10244" width="3.140625" style="42" customWidth="1"/>
    <col min="10245" max="10245" width="9.28515625" style="42" customWidth="1"/>
    <col min="10246" max="10246" width="6.140625" style="42" customWidth="1"/>
    <col min="10247" max="10247" width="6" style="42" customWidth="1"/>
    <col min="10248" max="10248" width="7.85546875" style="42" customWidth="1"/>
    <col min="10249" max="10249" width="9.5703125" style="42" customWidth="1"/>
    <col min="10250" max="10250" width="10.28515625" style="42" customWidth="1"/>
    <col min="10251" max="10251" width="24.42578125" style="42" customWidth="1"/>
    <col min="10252" max="10252" width="26.85546875" style="42" customWidth="1"/>
    <col min="10253" max="10253" width="28.7109375" style="42" customWidth="1"/>
    <col min="10254" max="10254" width="12.7109375" style="42" customWidth="1"/>
    <col min="10255" max="10255" width="10.28515625" style="42" customWidth="1"/>
    <col min="10256" max="10256" width="14.42578125" style="42" customWidth="1"/>
    <col min="10257" max="10257" width="10.5703125" style="42" customWidth="1"/>
    <col min="10258" max="10258" width="11.7109375" style="42" customWidth="1"/>
    <col min="10259" max="10259" width="8.42578125" style="42" customWidth="1"/>
    <col min="10260" max="10260" width="10.28515625" style="42" customWidth="1"/>
    <col min="10261" max="10261" width="11.28515625" style="42" customWidth="1"/>
    <col min="10262" max="10262" width="14.140625" style="42" customWidth="1"/>
    <col min="10263" max="10263" width="23" style="42" customWidth="1"/>
    <col min="10264" max="10264" width="25.85546875" style="42" customWidth="1"/>
    <col min="10265" max="10265" width="22" style="42" customWidth="1"/>
    <col min="10266" max="10266" width="22.28515625" style="42" customWidth="1"/>
    <col min="10267" max="10267" width="14.140625" style="42" customWidth="1"/>
    <col min="10268" max="10268" width="8.7109375" style="42" customWidth="1"/>
    <col min="10269" max="10269" width="24" style="42" customWidth="1"/>
    <col min="10270" max="10496" width="9.85546875" style="42"/>
    <col min="10497" max="10497" width="9" style="42" customWidth="1"/>
    <col min="10498" max="10498" width="9.85546875" style="42"/>
    <col min="10499" max="10499" width="2.42578125" style="42" customWidth="1"/>
    <col min="10500" max="10500" width="3.140625" style="42" customWidth="1"/>
    <col min="10501" max="10501" width="9.28515625" style="42" customWidth="1"/>
    <col min="10502" max="10502" width="6.140625" style="42" customWidth="1"/>
    <col min="10503" max="10503" width="6" style="42" customWidth="1"/>
    <col min="10504" max="10504" width="7.85546875" style="42" customWidth="1"/>
    <col min="10505" max="10505" width="9.5703125" style="42" customWidth="1"/>
    <col min="10506" max="10506" width="10.28515625" style="42" customWidth="1"/>
    <col min="10507" max="10507" width="24.42578125" style="42" customWidth="1"/>
    <col min="10508" max="10508" width="26.85546875" style="42" customWidth="1"/>
    <col min="10509" max="10509" width="28.7109375" style="42" customWidth="1"/>
    <col min="10510" max="10510" width="12.7109375" style="42" customWidth="1"/>
    <col min="10511" max="10511" width="10.28515625" style="42" customWidth="1"/>
    <col min="10512" max="10512" width="14.42578125" style="42" customWidth="1"/>
    <col min="10513" max="10513" width="10.5703125" style="42" customWidth="1"/>
    <col min="10514" max="10514" width="11.7109375" style="42" customWidth="1"/>
    <col min="10515" max="10515" width="8.42578125" style="42" customWidth="1"/>
    <col min="10516" max="10516" width="10.28515625" style="42" customWidth="1"/>
    <col min="10517" max="10517" width="11.28515625" style="42" customWidth="1"/>
    <col min="10518" max="10518" width="14.140625" style="42" customWidth="1"/>
    <col min="10519" max="10519" width="23" style="42" customWidth="1"/>
    <col min="10520" max="10520" width="25.85546875" style="42" customWidth="1"/>
    <col min="10521" max="10521" width="22" style="42" customWidth="1"/>
    <col min="10522" max="10522" width="22.28515625" style="42" customWidth="1"/>
    <col min="10523" max="10523" width="14.140625" style="42" customWidth="1"/>
    <col min="10524" max="10524" width="8.7109375" style="42" customWidth="1"/>
    <col min="10525" max="10525" width="24" style="42" customWidth="1"/>
    <col min="10526" max="10752" width="9.85546875" style="42"/>
    <col min="10753" max="10753" width="9" style="42" customWidth="1"/>
    <col min="10754" max="10754" width="9.85546875" style="42"/>
    <col min="10755" max="10755" width="2.42578125" style="42" customWidth="1"/>
    <col min="10756" max="10756" width="3.140625" style="42" customWidth="1"/>
    <col min="10757" max="10757" width="9.28515625" style="42" customWidth="1"/>
    <col min="10758" max="10758" width="6.140625" style="42" customWidth="1"/>
    <col min="10759" max="10759" width="6" style="42" customWidth="1"/>
    <col min="10760" max="10760" width="7.85546875" style="42" customWidth="1"/>
    <col min="10761" max="10761" width="9.5703125" style="42" customWidth="1"/>
    <col min="10762" max="10762" width="10.28515625" style="42" customWidth="1"/>
    <col min="10763" max="10763" width="24.42578125" style="42" customWidth="1"/>
    <col min="10764" max="10764" width="26.85546875" style="42" customWidth="1"/>
    <col min="10765" max="10765" width="28.7109375" style="42" customWidth="1"/>
    <col min="10766" max="10766" width="12.7109375" style="42" customWidth="1"/>
    <col min="10767" max="10767" width="10.28515625" style="42" customWidth="1"/>
    <col min="10768" max="10768" width="14.42578125" style="42" customWidth="1"/>
    <col min="10769" max="10769" width="10.5703125" style="42" customWidth="1"/>
    <col min="10770" max="10770" width="11.7109375" style="42" customWidth="1"/>
    <col min="10771" max="10771" width="8.42578125" style="42" customWidth="1"/>
    <col min="10772" max="10772" width="10.28515625" style="42" customWidth="1"/>
    <col min="10773" max="10773" width="11.28515625" style="42" customWidth="1"/>
    <col min="10774" max="10774" width="14.140625" style="42" customWidth="1"/>
    <col min="10775" max="10775" width="23" style="42" customWidth="1"/>
    <col min="10776" max="10776" width="25.85546875" style="42" customWidth="1"/>
    <col min="10777" max="10777" width="22" style="42" customWidth="1"/>
    <col min="10778" max="10778" width="22.28515625" style="42" customWidth="1"/>
    <col min="10779" max="10779" width="14.140625" style="42" customWidth="1"/>
    <col min="10780" max="10780" width="8.7109375" style="42" customWidth="1"/>
    <col min="10781" max="10781" width="24" style="42" customWidth="1"/>
    <col min="10782" max="11008" width="9.85546875" style="42"/>
    <col min="11009" max="11009" width="9" style="42" customWidth="1"/>
    <col min="11010" max="11010" width="9.85546875" style="42"/>
    <col min="11011" max="11011" width="2.42578125" style="42" customWidth="1"/>
    <col min="11012" max="11012" width="3.140625" style="42" customWidth="1"/>
    <col min="11013" max="11013" width="9.28515625" style="42" customWidth="1"/>
    <col min="11014" max="11014" width="6.140625" style="42" customWidth="1"/>
    <col min="11015" max="11015" width="6" style="42" customWidth="1"/>
    <col min="11016" max="11016" width="7.85546875" style="42" customWidth="1"/>
    <col min="11017" max="11017" width="9.5703125" style="42" customWidth="1"/>
    <col min="11018" max="11018" width="10.28515625" style="42" customWidth="1"/>
    <col min="11019" max="11019" width="24.42578125" style="42" customWidth="1"/>
    <col min="11020" max="11020" width="26.85546875" style="42" customWidth="1"/>
    <col min="11021" max="11021" width="28.7109375" style="42" customWidth="1"/>
    <col min="11022" max="11022" width="12.7109375" style="42" customWidth="1"/>
    <col min="11023" max="11023" width="10.28515625" style="42" customWidth="1"/>
    <col min="11024" max="11024" width="14.42578125" style="42" customWidth="1"/>
    <col min="11025" max="11025" width="10.5703125" style="42" customWidth="1"/>
    <col min="11026" max="11026" width="11.7109375" style="42" customWidth="1"/>
    <col min="11027" max="11027" width="8.42578125" style="42" customWidth="1"/>
    <col min="11028" max="11028" width="10.28515625" style="42" customWidth="1"/>
    <col min="11029" max="11029" width="11.28515625" style="42" customWidth="1"/>
    <col min="11030" max="11030" width="14.140625" style="42" customWidth="1"/>
    <col min="11031" max="11031" width="23" style="42" customWidth="1"/>
    <col min="11032" max="11032" width="25.85546875" style="42" customWidth="1"/>
    <col min="11033" max="11033" width="22" style="42" customWidth="1"/>
    <col min="11034" max="11034" width="22.28515625" style="42" customWidth="1"/>
    <col min="11035" max="11035" width="14.140625" style="42" customWidth="1"/>
    <col min="11036" max="11036" width="8.7109375" style="42" customWidth="1"/>
    <col min="11037" max="11037" width="24" style="42" customWidth="1"/>
    <col min="11038" max="11264" width="9.85546875" style="42"/>
    <col min="11265" max="11265" width="9" style="42" customWidth="1"/>
    <col min="11266" max="11266" width="9.85546875" style="42"/>
    <col min="11267" max="11267" width="2.42578125" style="42" customWidth="1"/>
    <col min="11268" max="11268" width="3.140625" style="42" customWidth="1"/>
    <col min="11269" max="11269" width="9.28515625" style="42" customWidth="1"/>
    <col min="11270" max="11270" width="6.140625" style="42" customWidth="1"/>
    <col min="11271" max="11271" width="6" style="42" customWidth="1"/>
    <col min="11272" max="11272" width="7.85546875" style="42" customWidth="1"/>
    <col min="11273" max="11273" width="9.5703125" style="42" customWidth="1"/>
    <col min="11274" max="11274" width="10.28515625" style="42" customWidth="1"/>
    <col min="11275" max="11275" width="24.42578125" style="42" customWidth="1"/>
    <col min="11276" max="11276" width="26.85546875" style="42" customWidth="1"/>
    <col min="11277" max="11277" width="28.7109375" style="42" customWidth="1"/>
    <col min="11278" max="11278" width="12.7109375" style="42" customWidth="1"/>
    <col min="11279" max="11279" width="10.28515625" style="42" customWidth="1"/>
    <col min="11280" max="11280" width="14.42578125" style="42" customWidth="1"/>
    <col min="11281" max="11281" width="10.5703125" style="42" customWidth="1"/>
    <col min="11282" max="11282" width="11.7109375" style="42" customWidth="1"/>
    <col min="11283" max="11283" width="8.42578125" style="42" customWidth="1"/>
    <col min="11284" max="11284" width="10.28515625" style="42" customWidth="1"/>
    <col min="11285" max="11285" width="11.28515625" style="42" customWidth="1"/>
    <col min="11286" max="11286" width="14.140625" style="42" customWidth="1"/>
    <col min="11287" max="11287" width="23" style="42" customWidth="1"/>
    <col min="11288" max="11288" width="25.85546875" style="42" customWidth="1"/>
    <col min="11289" max="11289" width="22" style="42" customWidth="1"/>
    <col min="11290" max="11290" width="22.28515625" style="42" customWidth="1"/>
    <col min="11291" max="11291" width="14.140625" style="42" customWidth="1"/>
    <col min="11292" max="11292" width="8.7109375" style="42" customWidth="1"/>
    <col min="11293" max="11293" width="24" style="42" customWidth="1"/>
    <col min="11294" max="11520" width="9.85546875" style="42"/>
    <col min="11521" max="11521" width="9" style="42" customWidth="1"/>
    <col min="11522" max="11522" width="9.85546875" style="42"/>
    <col min="11523" max="11523" width="2.42578125" style="42" customWidth="1"/>
    <col min="11524" max="11524" width="3.140625" style="42" customWidth="1"/>
    <col min="11525" max="11525" width="9.28515625" style="42" customWidth="1"/>
    <col min="11526" max="11526" width="6.140625" style="42" customWidth="1"/>
    <col min="11527" max="11527" width="6" style="42" customWidth="1"/>
    <col min="11528" max="11528" width="7.85546875" style="42" customWidth="1"/>
    <col min="11529" max="11529" width="9.5703125" style="42" customWidth="1"/>
    <col min="11530" max="11530" width="10.28515625" style="42" customWidth="1"/>
    <col min="11531" max="11531" width="24.42578125" style="42" customWidth="1"/>
    <col min="11532" max="11532" width="26.85546875" style="42" customWidth="1"/>
    <col min="11533" max="11533" width="28.7109375" style="42" customWidth="1"/>
    <col min="11534" max="11534" width="12.7109375" style="42" customWidth="1"/>
    <col min="11535" max="11535" width="10.28515625" style="42" customWidth="1"/>
    <col min="11536" max="11536" width="14.42578125" style="42" customWidth="1"/>
    <col min="11537" max="11537" width="10.5703125" style="42" customWidth="1"/>
    <col min="11538" max="11538" width="11.7109375" style="42" customWidth="1"/>
    <col min="11539" max="11539" width="8.42578125" style="42" customWidth="1"/>
    <col min="11540" max="11540" width="10.28515625" style="42" customWidth="1"/>
    <col min="11541" max="11541" width="11.28515625" style="42" customWidth="1"/>
    <col min="11542" max="11542" width="14.140625" style="42" customWidth="1"/>
    <col min="11543" max="11543" width="23" style="42" customWidth="1"/>
    <col min="11544" max="11544" width="25.85546875" style="42" customWidth="1"/>
    <col min="11545" max="11545" width="22" style="42" customWidth="1"/>
    <col min="11546" max="11546" width="22.28515625" style="42" customWidth="1"/>
    <col min="11547" max="11547" width="14.140625" style="42" customWidth="1"/>
    <col min="11548" max="11548" width="8.7109375" style="42" customWidth="1"/>
    <col min="11549" max="11549" width="24" style="42" customWidth="1"/>
    <col min="11550" max="11776" width="9.85546875" style="42"/>
    <col min="11777" max="11777" width="9" style="42" customWidth="1"/>
    <col min="11778" max="11778" width="9.85546875" style="42"/>
    <col min="11779" max="11779" width="2.42578125" style="42" customWidth="1"/>
    <col min="11780" max="11780" width="3.140625" style="42" customWidth="1"/>
    <col min="11781" max="11781" width="9.28515625" style="42" customWidth="1"/>
    <col min="11782" max="11782" width="6.140625" style="42" customWidth="1"/>
    <col min="11783" max="11783" width="6" style="42" customWidth="1"/>
    <col min="11784" max="11784" width="7.85546875" style="42" customWidth="1"/>
    <col min="11785" max="11785" width="9.5703125" style="42" customWidth="1"/>
    <col min="11786" max="11786" width="10.28515625" style="42" customWidth="1"/>
    <col min="11787" max="11787" width="24.42578125" style="42" customWidth="1"/>
    <col min="11788" max="11788" width="26.85546875" style="42" customWidth="1"/>
    <col min="11789" max="11789" width="28.7109375" style="42" customWidth="1"/>
    <col min="11790" max="11790" width="12.7109375" style="42" customWidth="1"/>
    <col min="11791" max="11791" width="10.28515625" style="42" customWidth="1"/>
    <col min="11792" max="11792" width="14.42578125" style="42" customWidth="1"/>
    <col min="11793" max="11793" width="10.5703125" style="42" customWidth="1"/>
    <col min="11794" max="11794" width="11.7109375" style="42" customWidth="1"/>
    <col min="11795" max="11795" width="8.42578125" style="42" customWidth="1"/>
    <col min="11796" max="11796" width="10.28515625" style="42" customWidth="1"/>
    <col min="11797" max="11797" width="11.28515625" style="42" customWidth="1"/>
    <col min="11798" max="11798" width="14.140625" style="42" customWidth="1"/>
    <col min="11799" max="11799" width="23" style="42" customWidth="1"/>
    <col min="11800" max="11800" width="25.85546875" style="42" customWidth="1"/>
    <col min="11801" max="11801" width="22" style="42" customWidth="1"/>
    <col min="11802" max="11802" width="22.28515625" style="42" customWidth="1"/>
    <col min="11803" max="11803" width="14.140625" style="42" customWidth="1"/>
    <col min="11804" max="11804" width="8.7109375" style="42" customWidth="1"/>
    <col min="11805" max="11805" width="24" style="42" customWidth="1"/>
    <col min="11806" max="12032" width="9.85546875" style="42"/>
    <col min="12033" max="12033" width="9" style="42" customWidth="1"/>
    <col min="12034" max="12034" width="9.85546875" style="42"/>
    <col min="12035" max="12035" width="2.42578125" style="42" customWidth="1"/>
    <col min="12036" max="12036" width="3.140625" style="42" customWidth="1"/>
    <col min="12037" max="12037" width="9.28515625" style="42" customWidth="1"/>
    <col min="12038" max="12038" width="6.140625" style="42" customWidth="1"/>
    <col min="12039" max="12039" width="6" style="42" customWidth="1"/>
    <col min="12040" max="12040" width="7.85546875" style="42" customWidth="1"/>
    <col min="12041" max="12041" width="9.5703125" style="42" customWidth="1"/>
    <col min="12042" max="12042" width="10.28515625" style="42" customWidth="1"/>
    <col min="12043" max="12043" width="24.42578125" style="42" customWidth="1"/>
    <col min="12044" max="12044" width="26.85546875" style="42" customWidth="1"/>
    <col min="12045" max="12045" width="28.7109375" style="42" customWidth="1"/>
    <col min="12046" max="12046" width="12.7109375" style="42" customWidth="1"/>
    <col min="12047" max="12047" width="10.28515625" style="42" customWidth="1"/>
    <col min="12048" max="12048" width="14.42578125" style="42" customWidth="1"/>
    <col min="12049" max="12049" width="10.5703125" style="42" customWidth="1"/>
    <col min="12050" max="12050" width="11.7109375" style="42" customWidth="1"/>
    <col min="12051" max="12051" width="8.42578125" style="42" customWidth="1"/>
    <col min="12052" max="12052" width="10.28515625" style="42" customWidth="1"/>
    <col min="12053" max="12053" width="11.28515625" style="42" customWidth="1"/>
    <col min="12054" max="12054" width="14.140625" style="42" customWidth="1"/>
    <col min="12055" max="12055" width="23" style="42" customWidth="1"/>
    <col min="12056" max="12056" width="25.85546875" style="42" customWidth="1"/>
    <col min="12057" max="12057" width="22" style="42" customWidth="1"/>
    <col min="12058" max="12058" width="22.28515625" style="42" customWidth="1"/>
    <col min="12059" max="12059" width="14.140625" style="42" customWidth="1"/>
    <col min="12060" max="12060" width="8.7109375" style="42" customWidth="1"/>
    <col min="12061" max="12061" width="24" style="42" customWidth="1"/>
    <col min="12062" max="12288" width="9.85546875" style="42"/>
    <col min="12289" max="12289" width="9" style="42" customWidth="1"/>
    <col min="12290" max="12290" width="9.85546875" style="42"/>
    <col min="12291" max="12291" width="2.42578125" style="42" customWidth="1"/>
    <col min="12292" max="12292" width="3.140625" style="42" customWidth="1"/>
    <col min="12293" max="12293" width="9.28515625" style="42" customWidth="1"/>
    <col min="12294" max="12294" width="6.140625" style="42" customWidth="1"/>
    <col min="12295" max="12295" width="6" style="42" customWidth="1"/>
    <col min="12296" max="12296" width="7.85546875" style="42" customWidth="1"/>
    <col min="12297" max="12297" width="9.5703125" style="42" customWidth="1"/>
    <col min="12298" max="12298" width="10.28515625" style="42" customWidth="1"/>
    <col min="12299" max="12299" width="24.42578125" style="42" customWidth="1"/>
    <col min="12300" max="12300" width="26.85546875" style="42" customWidth="1"/>
    <col min="12301" max="12301" width="28.7109375" style="42" customWidth="1"/>
    <col min="12302" max="12302" width="12.7109375" style="42" customWidth="1"/>
    <col min="12303" max="12303" width="10.28515625" style="42" customWidth="1"/>
    <col min="12304" max="12304" width="14.42578125" style="42" customWidth="1"/>
    <col min="12305" max="12305" width="10.5703125" style="42" customWidth="1"/>
    <col min="12306" max="12306" width="11.7109375" style="42" customWidth="1"/>
    <col min="12307" max="12307" width="8.42578125" style="42" customWidth="1"/>
    <col min="12308" max="12308" width="10.28515625" style="42" customWidth="1"/>
    <col min="12309" max="12309" width="11.28515625" style="42" customWidth="1"/>
    <col min="12310" max="12310" width="14.140625" style="42" customWidth="1"/>
    <col min="12311" max="12311" width="23" style="42" customWidth="1"/>
    <col min="12312" max="12312" width="25.85546875" style="42" customWidth="1"/>
    <col min="12313" max="12313" width="22" style="42" customWidth="1"/>
    <col min="12314" max="12314" width="22.28515625" style="42" customWidth="1"/>
    <col min="12315" max="12315" width="14.140625" style="42" customWidth="1"/>
    <col min="12316" max="12316" width="8.7109375" style="42" customWidth="1"/>
    <col min="12317" max="12317" width="24" style="42" customWidth="1"/>
    <col min="12318" max="12544" width="9.85546875" style="42"/>
    <col min="12545" max="12545" width="9" style="42" customWidth="1"/>
    <col min="12546" max="12546" width="9.85546875" style="42"/>
    <col min="12547" max="12547" width="2.42578125" style="42" customWidth="1"/>
    <col min="12548" max="12548" width="3.140625" style="42" customWidth="1"/>
    <col min="12549" max="12549" width="9.28515625" style="42" customWidth="1"/>
    <col min="12550" max="12550" width="6.140625" style="42" customWidth="1"/>
    <col min="12551" max="12551" width="6" style="42" customWidth="1"/>
    <col min="12552" max="12552" width="7.85546875" style="42" customWidth="1"/>
    <col min="12553" max="12553" width="9.5703125" style="42" customWidth="1"/>
    <col min="12554" max="12554" width="10.28515625" style="42" customWidth="1"/>
    <col min="12555" max="12555" width="24.42578125" style="42" customWidth="1"/>
    <col min="12556" max="12556" width="26.85546875" style="42" customWidth="1"/>
    <col min="12557" max="12557" width="28.7109375" style="42" customWidth="1"/>
    <col min="12558" max="12558" width="12.7109375" style="42" customWidth="1"/>
    <col min="12559" max="12559" width="10.28515625" style="42" customWidth="1"/>
    <col min="12560" max="12560" width="14.42578125" style="42" customWidth="1"/>
    <col min="12561" max="12561" width="10.5703125" style="42" customWidth="1"/>
    <col min="12562" max="12562" width="11.7109375" style="42" customWidth="1"/>
    <col min="12563" max="12563" width="8.42578125" style="42" customWidth="1"/>
    <col min="12564" max="12564" width="10.28515625" style="42" customWidth="1"/>
    <col min="12565" max="12565" width="11.28515625" style="42" customWidth="1"/>
    <col min="12566" max="12566" width="14.140625" style="42" customWidth="1"/>
    <col min="12567" max="12567" width="23" style="42" customWidth="1"/>
    <col min="12568" max="12568" width="25.85546875" style="42" customWidth="1"/>
    <col min="12569" max="12569" width="22" style="42" customWidth="1"/>
    <col min="12570" max="12570" width="22.28515625" style="42" customWidth="1"/>
    <col min="12571" max="12571" width="14.140625" style="42" customWidth="1"/>
    <col min="12572" max="12572" width="8.7109375" style="42" customWidth="1"/>
    <col min="12573" max="12573" width="24" style="42" customWidth="1"/>
    <col min="12574" max="12800" width="9.85546875" style="42"/>
    <col min="12801" max="12801" width="9" style="42" customWidth="1"/>
    <col min="12802" max="12802" width="9.85546875" style="42"/>
    <col min="12803" max="12803" width="2.42578125" style="42" customWidth="1"/>
    <col min="12804" max="12804" width="3.140625" style="42" customWidth="1"/>
    <col min="12805" max="12805" width="9.28515625" style="42" customWidth="1"/>
    <col min="12806" max="12806" width="6.140625" style="42" customWidth="1"/>
    <col min="12807" max="12807" width="6" style="42" customWidth="1"/>
    <col min="12808" max="12808" width="7.85546875" style="42" customWidth="1"/>
    <col min="12809" max="12809" width="9.5703125" style="42" customWidth="1"/>
    <col min="12810" max="12810" width="10.28515625" style="42" customWidth="1"/>
    <col min="12811" max="12811" width="24.42578125" style="42" customWidth="1"/>
    <col min="12812" max="12812" width="26.85546875" style="42" customWidth="1"/>
    <col min="12813" max="12813" width="28.7109375" style="42" customWidth="1"/>
    <col min="12814" max="12814" width="12.7109375" style="42" customWidth="1"/>
    <col min="12815" max="12815" width="10.28515625" style="42" customWidth="1"/>
    <col min="12816" max="12816" width="14.42578125" style="42" customWidth="1"/>
    <col min="12817" max="12817" width="10.5703125" style="42" customWidth="1"/>
    <col min="12818" max="12818" width="11.7109375" style="42" customWidth="1"/>
    <col min="12819" max="12819" width="8.42578125" style="42" customWidth="1"/>
    <col min="12820" max="12820" width="10.28515625" style="42" customWidth="1"/>
    <col min="12821" max="12821" width="11.28515625" style="42" customWidth="1"/>
    <col min="12822" max="12822" width="14.140625" style="42" customWidth="1"/>
    <col min="12823" max="12823" width="23" style="42" customWidth="1"/>
    <col min="12824" max="12824" width="25.85546875" style="42" customWidth="1"/>
    <col min="12825" max="12825" width="22" style="42" customWidth="1"/>
    <col min="12826" max="12826" width="22.28515625" style="42" customWidth="1"/>
    <col min="12827" max="12827" width="14.140625" style="42" customWidth="1"/>
    <col min="12828" max="12828" width="8.7109375" style="42" customWidth="1"/>
    <col min="12829" max="12829" width="24" style="42" customWidth="1"/>
    <col min="12830" max="13056" width="9.85546875" style="42"/>
    <col min="13057" max="13057" width="9" style="42" customWidth="1"/>
    <col min="13058" max="13058" width="9.85546875" style="42"/>
    <col min="13059" max="13059" width="2.42578125" style="42" customWidth="1"/>
    <col min="13060" max="13060" width="3.140625" style="42" customWidth="1"/>
    <col min="13061" max="13061" width="9.28515625" style="42" customWidth="1"/>
    <col min="13062" max="13062" width="6.140625" style="42" customWidth="1"/>
    <col min="13063" max="13063" width="6" style="42" customWidth="1"/>
    <col min="13064" max="13064" width="7.85546875" style="42" customWidth="1"/>
    <col min="13065" max="13065" width="9.5703125" style="42" customWidth="1"/>
    <col min="13066" max="13066" width="10.28515625" style="42" customWidth="1"/>
    <col min="13067" max="13067" width="24.42578125" style="42" customWidth="1"/>
    <col min="13068" max="13068" width="26.85546875" style="42" customWidth="1"/>
    <col min="13069" max="13069" width="28.7109375" style="42" customWidth="1"/>
    <col min="13070" max="13070" width="12.7109375" style="42" customWidth="1"/>
    <col min="13071" max="13071" width="10.28515625" style="42" customWidth="1"/>
    <col min="13072" max="13072" width="14.42578125" style="42" customWidth="1"/>
    <col min="13073" max="13073" width="10.5703125" style="42" customWidth="1"/>
    <col min="13074" max="13074" width="11.7109375" style="42" customWidth="1"/>
    <col min="13075" max="13075" width="8.42578125" style="42" customWidth="1"/>
    <col min="13076" max="13076" width="10.28515625" style="42" customWidth="1"/>
    <col min="13077" max="13077" width="11.28515625" style="42" customWidth="1"/>
    <col min="13078" max="13078" width="14.140625" style="42" customWidth="1"/>
    <col min="13079" max="13079" width="23" style="42" customWidth="1"/>
    <col min="13080" max="13080" width="25.85546875" style="42" customWidth="1"/>
    <col min="13081" max="13081" width="22" style="42" customWidth="1"/>
    <col min="13082" max="13082" width="22.28515625" style="42" customWidth="1"/>
    <col min="13083" max="13083" width="14.140625" style="42" customWidth="1"/>
    <col min="13084" max="13084" width="8.7109375" style="42" customWidth="1"/>
    <col min="13085" max="13085" width="24" style="42" customWidth="1"/>
    <col min="13086" max="13312" width="9.85546875" style="42"/>
    <col min="13313" max="13313" width="9" style="42" customWidth="1"/>
    <col min="13314" max="13314" width="9.85546875" style="42"/>
    <col min="13315" max="13315" width="2.42578125" style="42" customWidth="1"/>
    <col min="13316" max="13316" width="3.140625" style="42" customWidth="1"/>
    <col min="13317" max="13317" width="9.28515625" style="42" customWidth="1"/>
    <col min="13318" max="13318" width="6.140625" style="42" customWidth="1"/>
    <col min="13319" max="13319" width="6" style="42" customWidth="1"/>
    <col min="13320" max="13320" width="7.85546875" style="42" customWidth="1"/>
    <col min="13321" max="13321" width="9.5703125" style="42" customWidth="1"/>
    <col min="13322" max="13322" width="10.28515625" style="42" customWidth="1"/>
    <col min="13323" max="13323" width="24.42578125" style="42" customWidth="1"/>
    <col min="13324" max="13324" width="26.85546875" style="42" customWidth="1"/>
    <col min="13325" max="13325" width="28.7109375" style="42" customWidth="1"/>
    <col min="13326" max="13326" width="12.7109375" style="42" customWidth="1"/>
    <col min="13327" max="13327" width="10.28515625" style="42" customWidth="1"/>
    <col min="13328" max="13328" width="14.42578125" style="42" customWidth="1"/>
    <col min="13329" max="13329" width="10.5703125" style="42" customWidth="1"/>
    <col min="13330" max="13330" width="11.7109375" style="42" customWidth="1"/>
    <col min="13331" max="13331" width="8.42578125" style="42" customWidth="1"/>
    <col min="13332" max="13332" width="10.28515625" style="42" customWidth="1"/>
    <col min="13333" max="13333" width="11.28515625" style="42" customWidth="1"/>
    <col min="13334" max="13334" width="14.140625" style="42" customWidth="1"/>
    <col min="13335" max="13335" width="23" style="42" customWidth="1"/>
    <col min="13336" max="13336" width="25.85546875" style="42" customWidth="1"/>
    <col min="13337" max="13337" width="22" style="42" customWidth="1"/>
    <col min="13338" max="13338" width="22.28515625" style="42" customWidth="1"/>
    <col min="13339" max="13339" width="14.140625" style="42" customWidth="1"/>
    <col min="13340" max="13340" width="8.7109375" style="42" customWidth="1"/>
    <col min="13341" max="13341" width="24" style="42" customWidth="1"/>
    <col min="13342" max="13568" width="9.85546875" style="42"/>
    <col min="13569" max="13569" width="9" style="42" customWidth="1"/>
    <col min="13570" max="13570" width="9.85546875" style="42"/>
    <col min="13571" max="13571" width="2.42578125" style="42" customWidth="1"/>
    <col min="13572" max="13572" width="3.140625" style="42" customWidth="1"/>
    <col min="13573" max="13573" width="9.28515625" style="42" customWidth="1"/>
    <col min="13574" max="13574" width="6.140625" style="42" customWidth="1"/>
    <col min="13575" max="13575" width="6" style="42" customWidth="1"/>
    <col min="13576" max="13576" width="7.85546875" style="42" customWidth="1"/>
    <col min="13577" max="13577" width="9.5703125" style="42" customWidth="1"/>
    <col min="13578" max="13578" width="10.28515625" style="42" customWidth="1"/>
    <col min="13579" max="13579" width="24.42578125" style="42" customWidth="1"/>
    <col min="13580" max="13580" width="26.85546875" style="42" customWidth="1"/>
    <col min="13581" max="13581" width="28.7109375" style="42" customWidth="1"/>
    <col min="13582" max="13582" width="12.7109375" style="42" customWidth="1"/>
    <col min="13583" max="13583" width="10.28515625" style="42" customWidth="1"/>
    <col min="13584" max="13584" width="14.42578125" style="42" customWidth="1"/>
    <col min="13585" max="13585" width="10.5703125" style="42" customWidth="1"/>
    <col min="13586" max="13586" width="11.7109375" style="42" customWidth="1"/>
    <col min="13587" max="13587" width="8.42578125" style="42" customWidth="1"/>
    <col min="13588" max="13588" width="10.28515625" style="42" customWidth="1"/>
    <col min="13589" max="13589" width="11.28515625" style="42" customWidth="1"/>
    <col min="13590" max="13590" width="14.140625" style="42" customWidth="1"/>
    <col min="13591" max="13591" width="23" style="42" customWidth="1"/>
    <col min="13592" max="13592" width="25.85546875" style="42" customWidth="1"/>
    <col min="13593" max="13593" width="22" style="42" customWidth="1"/>
    <col min="13594" max="13594" width="22.28515625" style="42" customWidth="1"/>
    <col min="13595" max="13595" width="14.140625" style="42" customWidth="1"/>
    <col min="13596" max="13596" width="8.7109375" style="42" customWidth="1"/>
    <col min="13597" max="13597" width="24" style="42" customWidth="1"/>
    <col min="13598" max="13824" width="9.85546875" style="42"/>
    <col min="13825" max="13825" width="9" style="42" customWidth="1"/>
    <col min="13826" max="13826" width="9.85546875" style="42"/>
    <col min="13827" max="13827" width="2.42578125" style="42" customWidth="1"/>
    <col min="13828" max="13828" width="3.140625" style="42" customWidth="1"/>
    <col min="13829" max="13829" width="9.28515625" style="42" customWidth="1"/>
    <col min="13830" max="13830" width="6.140625" style="42" customWidth="1"/>
    <col min="13831" max="13831" width="6" style="42" customWidth="1"/>
    <col min="13832" max="13832" width="7.85546875" style="42" customWidth="1"/>
    <col min="13833" max="13833" width="9.5703125" style="42" customWidth="1"/>
    <col min="13834" max="13834" width="10.28515625" style="42" customWidth="1"/>
    <col min="13835" max="13835" width="24.42578125" style="42" customWidth="1"/>
    <col min="13836" max="13836" width="26.85546875" style="42" customWidth="1"/>
    <col min="13837" max="13837" width="28.7109375" style="42" customWidth="1"/>
    <col min="13838" max="13838" width="12.7109375" style="42" customWidth="1"/>
    <col min="13839" max="13839" width="10.28515625" style="42" customWidth="1"/>
    <col min="13840" max="13840" width="14.42578125" style="42" customWidth="1"/>
    <col min="13841" max="13841" width="10.5703125" style="42" customWidth="1"/>
    <col min="13842" max="13842" width="11.7109375" style="42" customWidth="1"/>
    <col min="13843" max="13843" width="8.42578125" style="42" customWidth="1"/>
    <col min="13844" max="13844" width="10.28515625" style="42" customWidth="1"/>
    <col min="13845" max="13845" width="11.28515625" style="42" customWidth="1"/>
    <col min="13846" max="13846" width="14.140625" style="42" customWidth="1"/>
    <col min="13847" max="13847" width="23" style="42" customWidth="1"/>
    <col min="13848" max="13848" width="25.85546875" style="42" customWidth="1"/>
    <col min="13849" max="13849" width="22" style="42" customWidth="1"/>
    <col min="13850" max="13850" width="22.28515625" style="42" customWidth="1"/>
    <col min="13851" max="13851" width="14.140625" style="42" customWidth="1"/>
    <col min="13852" max="13852" width="8.7109375" style="42" customWidth="1"/>
    <col min="13853" max="13853" width="24" style="42" customWidth="1"/>
    <col min="13854" max="14080" width="9.85546875" style="42"/>
    <col min="14081" max="14081" width="9" style="42" customWidth="1"/>
    <col min="14082" max="14082" width="9.85546875" style="42"/>
    <col min="14083" max="14083" width="2.42578125" style="42" customWidth="1"/>
    <col min="14084" max="14084" width="3.140625" style="42" customWidth="1"/>
    <col min="14085" max="14085" width="9.28515625" style="42" customWidth="1"/>
    <col min="14086" max="14086" width="6.140625" style="42" customWidth="1"/>
    <col min="14087" max="14087" width="6" style="42" customWidth="1"/>
    <col min="14088" max="14088" width="7.85546875" style="42" customWidth="1"/>
    <col min="14089" max="14089" width="9.5703125" style="42" customWidth="1"/>
    <col min="14090" max="14090" width="10.28515625" style="42" customWidth="1"/>
    <col min="14091" max="14091" width="24.42578125" style="42" customWidth="1"/>
    <col min="14092" max="14092" width="26.85546875" style="42" customWidth="1"/>
    <col min="14093" max="14093" width="28.7109375" style="42" customWidth="1"/>
    <col min="14094" max="14094" width="12.7109375" style="42" customWidth="1"/>
    <col min="14095" max="14095" width="10.28515625" style="42" customWidth="1"/>
    <col min="14096" max="14096" width="14.42578125" style="42" customWidth="1"/>
    <col min="14097" max="14097" width="10.5703125" style="42" customWidth="1"/>
    <col min="14098" max="14098" width="11.7109375" style="42" customWidth="1"/>
    <col min="14099" max="14099" width="8.42578125" style="42" customWidth="1"/>
    <col min="14100" max="14100" width="10.28515625" style="42" customWidth="1"/>
    <col min="14101" max="14101" width="11.28515625" style="42" customWidth="1"/>
    <col min="14102" max="14102" width="14.140625" style="42" customWidth="1"/>
    <col min="14103" max="14103" width="23" style="42" customWidth="1"/>
    <col min="14104" max="14104" width="25.85546875" style="42" customWidth="1"/>
    <col min="14105" max="14105" width="22" style="42" customWidth="1"/>
    <col min="14106" max="14106" width="22.28515625" style="42" customWidth="1"/>
    <col min="14107" max="14107" width="14.140625" style="42" customWidth="1"/>
    <col min="14108" max="14108" width="8.7109375" style="42" customWidth="1"/>
    <col min="14109" max="14109" width="24" style="42" customWidth="1"/>
    <col min="14110" max="14336" width="9.85546875" style="42"/>
    <col min="14337" max="14337" width="9" style="42" customWidth="1"/>
    <col min="14338" max="14338" width="9.85546875" style="42"/>
    <col min="14339" max="14339" width="2.42578125" style="42" customWidth="1"/>
    <col min="14340" max="14340" width="3.140625" style="42" customWidth="1"/>
    <col min="14341" max="14341" width="9.28515625" style="42" customWidth="1"/>
    <col min="14342" max="14342" width="6.140625" style="42" customWidth="1"/>
    <col min="14343" max="14343" width="6" style="42" customWidth="1"/>
    <col min="14344" max="14344" width="7.85546875" style="42" customWidth="1"/>
    <col min="14345" max="14345" width="9.5703125" style="42" customWidth="1"/>
    <col min="14346" max="14346" width="10.28515625" style="42" customWidth="1"/>
    <col min="14347" max="14347" width="24.42578125" style="42" customWidth="1"/>
    <col min="14348" max="14348" width="26.85546875" style="42" customWidth="1"/>
    <col min="14349" max="14349" width="28.7109375" style="42" customWidth="1"/>
    <col min="14350" max="14350" width="12.7109375" style="42" customWidth="1"/>
    <col min="14351" max="14351" width="10.28515625" style="42" customWidth="1"/>
    <col min="14352" max="14352" width="14.42578125" style="42" customWidth="1"/>
    <col min="14353" max="14353" width="10.5703125" style="42" customWidth="1"/>
    <col min="14354" max="14354" width="11.7109375" style="42" customWidth="1"/>
    <col min="14355" max="14355" width="8.42578125" style="42" customWidth="1"/>
    <col min="14356" max="14356" width="10.28515625" style="42" customWidth="1"/>
    <col min="14357" max="14357" width="11.28515625" style="42" customWidth="1"/>
    <col min="14358" max="14358" width="14.140625" style="42" customWidth="1"/>
    <col min="14359" max="14359" width="23" style="42" customWidth="1"/>
    <col min="14360" max="14360" width="25.85546875" style="42" customWidth="1"/>
    <col min="14361" max="14361" width="22" style="42" customWidth="1"/>
    <col min="14362" max="14362" width="22.28515625" style="42" customWidth="1"/>
    <col min="14363" max="14363" width="14.140625" style="42" customWidth="1"/>
    <col min="14364" max="14364" width="8.7109375" style="42" customWidth="1"/>
    <col min="14365" max="14365" width="24" style="42" customWidth="1"/>
    <col min="14366" max="14592" width="9.85546875" style="42"/>
    <col min="14593" max="14593" width="9" style="42" customWidth="1"/>
    <col min="14594" max="14594" width="9.85546875" style="42"/>
    <col min="14595" max="14595" width="2.42578125" style="42" customWidth="1"/>
    <col min="14596" max="14596" width="3.140625" style="42" customWidth="1"/>
    <col min="14597" max="14597" width="9.28515625" style="42" customWidth="1"/>
    <col min="14598" max="14598" width="6.140625" style="42" customWidth="1"/>
    <col min="14599" max="14599" width="6" style="42" customWidth="1"/>
    <col min="14600" max="14600" width="7.85546875" style="42" customWidth="1"/>
    <col min="14601" max="14601" width="9.5703125" style="42" customWidth="1"/>
    <col min="14602" max="14602" width="10.28515625" style="42" customWidth="1"/>
    <col min="14603" max="14603" width="24.42578125" style="42" customWidth="1"/>
    <col min="14604" max="14604" width="26.85546875" style="42" customWidth="1"/>
    <col min="14605" max="14605" width="28.7109375" style="42" customWidth="1"/>
    <col min="14606" max="14606" width="12.7109375" style="42" customWidth="1"/>
    <col min="14607" max="14607" width="10.28515625" style="42" customWidth="1"/>
    <col min="14608" max="14608" width="14.42578125" style="42" customWidth="1"/>
    <col min="14609" max="14609" width="10.5703125" style="42" customWidth="1"/>
    <col min="14610" max="14610" width="11.7109375" style="42" customWidth="1"/>
    <col min="14611" max="14611" width="8.42578125" style="42" customWidth="1"/>
    <col min="14612" max="14612" width="10.28515625" style="42" customWidth="1"/>
    <col min="14613" max="14613" width="11.28515625" style="42" customWidth="1"/>
    <col min="14614" max="14614" width="14.140625" style="42" customWidth="1"/>
    <col min="14615" max="14615" width="23" style="42" customWidth="1"/>
    <col min="14616" max="14616" width="25.85546875" style="42" customWidth="1"/>
    <col min="14617" max="14617" width="22" style="42" customWidth="1"/>
    <col min="14618" max="14618" width="22.28515625" style="42" customWidth="1"/>
    <col min="14619" max="14619" width="14.140625" style="42" customWidth="1"/>
    <col min="14620" max="14620" width="8.7109375" style="42" customWidth="1"/>
    <col min="14621" max="14621" width="24" style="42" customWidth="1"/>
    <col min="14622" max="14848" width="9.85546875" style="42"/>
    <col min="14849" max="14849" width="9" style="42" customWidth="1"/>
    <col min="14850" max="14850" width="9.85546875" style="42"/>
    <col min="14851" max="14851" width="2.42578125" style="42" customWidth="1"/>
    <col min="14852" max="14852" width="3.140625" style="42" customWidth="1"/>
    <col min="14853" max="14853" width="9.28515625" style="42" customWidth="1"/>
    <col min="14854" max="14854" width="6.140625" style="42" customWidth="1"/>
    <col min="14855" max="14855" width="6" style="42" customWidth="1"/>
    <col min="14856" max="14856" width="7.85546875" style="42" customWidth="1"/>
    <col min="14857" max="14857" width="9.5703125" style="42" customWidth="1"/>
    <col min="14858" max="14858" width="10.28515625" style="42" customWidth="1"/>
    <col min="14859" max="14859" width="24.42578125" style="42" customWidth="1"/>
    <col min="14860" max="14860" width="26.85546875" style="42" customWidth="1"/>
    <col min="14861" max="14861" width="28.7109375" style="42" customWidth="1"/>
    <col min="14862" max="14862" width="12.7109375" style="42" customWidth="1"/>
    <col min="14863" max="14863" width="10.28515625" style="42" customWidth="1"/>
    <col min="14864" max="14864" width="14.42578125" style="42" customWidth="1"/>
    <col min="14865" max="14865" width="10.5703125" style="42" customWidth="1"/>
    <col min="14866" max="14866" width="11.7109375" style="42" customWidth="1"/>
    <col min="14867" max="14867" width="8.42578125" style="42" customWidth="1"/>
    <col min="14868" max="14868" width="10.28515625" style="42" customWidth="1"/>
    <col min="14869" max="14869" width="11.28515625" style="42" customWidth="1"/>
    <col min="14870" max="14870" width="14.140625" style="42" customWidth="1"/>
    <col min="14871" max="14871" width="23" style="42" customWidth="1"/>
    <col min="14872" max="14872" width="25.85546875" style="42" customWidth="1"/>
    <col min="14873" max="14873" width="22" style="42" customWidth="1"/>
    <col min="14874" max="14874" width="22.28515625" style="42" customWidth="1"/>
    <col min="14875" max="14875" width="14.140625" style="42" customWidth="1"/>
    <col min="14876" max="14876" width="8.7109375" style="42" customWidth="1"/>
    <col min="14877" max="14877" width="24" style="42" customWidth="1"/>
    <col min="14878" max="15104" width="9.85546875" style="42"/>
    <col min="15105" max="15105" width="9" style="42" customWidth="1"/>
    <col min="15106" max="15106" width="9.85546875" style="42"/>
    <col min="15107" max="15107" width="2.42578125" style="42" customWidth="1"/>
    <col min="15108" max="15108" width="3.140625" style="42" customWidth="1"/>
    <col min="15109" max="15109" width="9.28515625" style="42" customWidth="1"/>
    <col min="15110" max="15110" width="6.140625" style="42" customWidth="1"/>
    <col min="15111" max="15111" width="6" style="42" customWidth="1"/>
    <col min="15112" max="15112" width="7.85546875" style="42" customWidth="1"/>
    <col min="15113" max="15113" width="9.5703125" style="42" customWidth="1"/>
    <col min="15114" max="15114" width="10.28515625" style="42" customWidth="1"/>
    <col min="15115" max="15115" width="24.42578125" style="42" customWidth="1"/>
    <col min="15116" max="15116" width="26.85546875" style="42" customWidth="1"/>
    <col min="15117" max="15117" width="28.7109375" style="42" customWidth="1"/>
    <col min="15118" max="15118" width="12.7109375" style="42" customWidth="1"/>
    <col min="15119" max="15119" width="10.28515625" style="42" customWidth="1"/>
    <col min="15120" max="15120" width="14.42578125" style="42" customWidth="1"/>
    <col min="15121" max="15121" width="10.5703125" style="42" customWidth="1"/>
    <col min="15122" max="15122" width="11.7109375" style="42" customWidth="1"/>
    <col min="15123" max="15123" width="8.42578125" style="42" customWidth="1"/>
    <col min="15124" max="15124" width="10.28515625" style="42" customWidth="1"/>
    <col min="15125" max="15125" width="11.28515625" style="42" customWidth="1"/>
    <col min="15126" max="15126" width="14.140625" style="42" customWidth="1"/>
    <col min="15127" max="15127" width="23" style="42" customWidth="1"/>
    <col min="15128" max="15128" width="25.85546875" style="42" customWidth="1"/>
    <col min="15129" max="15129" width="22" style="42" customWidth="1"/>
    <col min="15130" max="15130" width="22.28515625" style="42" customWidth="1"/>
    <col min="15131" max="15131" width="14.140625" style="42" customWidth="1"/>
    <col min="15132" max="15132" width="8.7109375" style="42" customWidth="1"/>
    <col min="15133" max="15133" width="24" style="42" customWidth="1"/>
    <col min="15134" max="15360" width="9.85546875" style="42"/>
    <col min="15361" max="15361" width="9" style="42" customWidth="1"/>
    <col min="15362" max="15362" width="9.85546875" style="42"/>
    <col min="15363" max="15363" width="2.42578125" style="42" customWidth="1"/>
    <col min="15364" max="15364" width="3.140625" style="42" customWidth="1"/>
    <col min="15365" max="15365" width="9.28515625" style="42" customWidth="1"/>
    <col min="15366" max="15366" width="6.140625" style="42" customWidth="1"/>
    <col min="15367" max="15367" width="6" style="42" customWidth="1"/>
    <col min="15368" max="15368" width="7.85546875" style="42" customWidth="1"/>
    <col min="15369" max="15369" width="9.5703125" style="42" customWidth="1"/>
    <col min="15370" max="15370" width="10.28515625" style="42" customWidth="1"/>
    <col min="15371" max="15371" width="24.42578125" style="42" customWidth="1"/>
    <col min="15372" max="15372" width="26.85546875" style="42" customWidth="1"/>
    <col min="15373" max="15373" width="28.7109375" style="42" customWidth="1"/>
    <col min="15374" max="15374" width="12.7109375" style="42" customWidth="1"/>
    <col min="15375" max="15375" width="10.28515625" style="42" customWidth="1"/>
    <col min="15376" max="15376" width="14.42578125" style="42" customWidth="1"/>
    <col min="15377" max="15377" width="10.5703125" style="42" customWidth="1"/>
    <col min="15378" max="15378" width="11.7109375" style="42" customWidth="1"/>
    <col min="15379" max="15379" width="8.42578125" style="42" customWidth="1"/>
    <col min="15380" max="15380" width="10.28515625" style="42" customWidth="1"/>
    <col min="15381" max="15381" width="11.28515625" style="42" customWidth="1"/>
    <col min="15382" max="15382" width="14.140625" style="42" customWidth="1"/>
    <col min="15383" max="15383" width="23" style="42" customWidth="1"/>
    <col min="15384" max="15384" width="25.85546875" style="42" customWidth="1"/>
    <col min="15385" max="15385" width="22" style="42" customWidth="1"/>
    <col min="15386" max="15386" width="22.28515625" style="42" customWidth="1"/>
    <col min="15387" max="15387" width="14.140625" style="42" customWidth="1"/>
    <col min="15388" max="15388" width="8.7109375" style="42" customWidth="1"/>
    <col min="15389" max="15389" width="24" style="42" customWidth="1"/>
    <col min="15390" max="15616" width="9.85546875" style="42"/>
    <col min="15617" max="15617" width="9" style="42" customWidth="1"/>
    <col min="15618" max="15618" width="9.85546875" style="42"/>
    <col min="15619" max="15619" width="2.42578125" style="42" customWidth="1"/>
    <col min="15620" max="15620" width="3.140625" style="42" customWidth="1"/>
    <col min="15621" max="15621" width="9.28515625" style="42" customWidth="1"/>
    <col min="15622" max="15622" width="6.140625" style="42" customWidth="1"/>
    <col min="15623" max="15623" width="6" style="42" customWidth="1"/>
    <col min="15624" max="15624" width="7.85546875" style="42" customWidth="1"/>
    <col min="15625" max="15625" width="9.5703125" style="42" customWidth="1"/>
    <col min="15626" max="15626" width="10.28515625" style="42" customWidth="1"/>
    <col min="15627" max="15627" width="24.42578125" style="42" customWidth="1"/>
    <col min="15628" max="15628" width="26.85546875" style="42" customWidth="1"/>
    <col min="15629" max="15629" width="28.7109375" style="42" customWidth="1"/>
    <col min="15630" max="15630" width="12.7109375" style="42" customWidth="1"/>
    <col min="15631" max="15631" width="10.28515625" style="42" customWidth="1"/>
    <col min="15632" max="15632" width="14.42578125" style="42" customWidth="1"/>
    <col min="15633" max="15633" width="10.5703125" style="42" customWidth="1"/>
    <col min="15634" max="15634" width="11.7109375" style="42" customWidth="1"/>
    <col min="15635" max="15635" width="8.42578125" style="42" customWidth="1"/>
    <col min="15636" max="15636" width="10.28515625" style="42" customWidth="1"/>
    <col min="15637" max="15637" width="11.28515625" style="42" customWidth="1"/>
    <col min="15638" max="15638" width="14.140625" style="42" customWidth="1"/>
    <col min="15639" max="15639" width="23" style="42" customWidth="1"/>
    <col min="15640" max="15640" width="25.85546875" style="42" customWidth="1"/>
    <col min="15641" max="15641" width="22" style="42" customWidth="1"/>
    <col min="15642" max="15642" width="22.28515625" style="42" customWidth="1"/>
    <col min="15643" max="15643" width="14.140625" style="42" customWidth="1"/>
    <col min="15644" max="15644" width="8.7109375" style="42" customWidth="1"/>
    <col min="15645" max="15645" width="24" style="42" customWidth="1"/>
    <col min="15646" max="15872" width="9.85546875" style="42"/>
    <col min="15873" max="15873" width="9" style="42" customWidth="1"/>
    <col min="15874" max="15874" width="9.85546875" style="42"/>
    <col min="15875" max="15875" width="2.42578125" style="42" customWidth="1"/>
    <col min="15876" max="15876" width="3.140625" style="42" customWidth="1"/>
    <col min="15877" max="15877" width="9.28515625" style="42" customWidth="1"/>
    <col min="15878" max="15878" width="6.140625" style="42" customWidth="1"/>
    <col min="15879" max="15879" width="6" style="42" customWidth="1"/>
    <col min="15880" max="15880" width="7.85546875" style="42" customWidth="1"/>
    <col min="15881" max="15881" width="9.5703125" style="42" customWidth="1"/>
    <col min="15882" max="15882" width="10.28515625" style="42" customWidth="1"/>
    <col min="15883" max="15883" width="24.42578125" style="42" customWidth="1"/>
    <col min="15884" max="15884" width="26.85546875" style="42" customWidth="1"/>
    <col min="15885" max="15885" width="28.7109375" style="42" customWidth="1"/>
    <col min="15886" max="15886" width="12.7109375" style="42" customWidth="1"/>
    <col min="15887" max="15887" width="10.28515625" style="42" customWidth="1"/>
    <col min="15888" max="15888" width="14.42578125" style="42" customWidth="1"/>
    <col min="15889" max="15889" width="10.5703125" style="42" customWidth="1"/>
    <col min="15890" max="15890" width="11.7109375" style="42" customWidth="1"/>
    <col min="15891" max="15891" width="8.42578125" style="42" customWidth="1"/>
    <col min="15892" max="15892" width="10.28515625" style="42" customWidth="1"/>
    <col min="15893" max="15893" width="11.28515625" style="42" customWidth="1"/>
    <col min="15894" max="15894" width="14.140625" style="42" customWidth="1"/>
    <col min="15895" max="15895" width="23" style="42" customWidth="1"/>
    <col min="15896" max="15896" width="25.85546875" style="42" customWidth="1"/>
    <col min="15897" max="15897" width="22" style="42" customWidth="1"/>
    <col min="15898" max="15898" width="22.28515625" style="42" customWidth="1"/>
    <col min="15899" max="15899" width="14.140625" style="42" customWidth="1"/>
    <col min="15900" max="15900" width="8.7109375" style="42" customWidth="1"/>
    <col min="15901" max="15901" width="24" style="42" customWidth="1"/>
    <col min="15902" max="16128" width="9.85546875" style="42"/>
    <col min="16129" max="16129" width="9" style="42" customWidth="1"/>
    <col min="16130" max="16130" width="9.85546875" style="42"/>
    <col min="16131" max="16131" width="2.42578125" style="42" customWidth="1"/>
    <col min="16132" max="16132" width="3.140625" style="42" customWidth="1"/>
    <col min="16133" max="16133" width="9.28515625" style="42" customWidth="1"/>
    <col min="16134" max="16134" width="6.140625" style="42" customWidth="1"/>
    <col min="16135" max="16135" width="6" style="42" customWidth="1"/>
    <col min="16136" max="16136" width="7.85546875" style="42" customWidth="1"/>
    <col min="16137" max="16137" width="9.5703125" style="42" customWidth="1"/>
    <col min="16138" max="16138" width="10.28515625" style="42" customWidth="1"/>
    <col min="16139" max="16139" width="24.42578125" style="42" customWidth="1"/>
    <col min="16140" max="16140" width="26.85546875" style="42" customWidth="1"/>
    <col min="16141" max="16141" width="28.7109375" style="42" customWidth="1"/>
    <col min="16142" max="16142" width="12.7109375" style="42" customWidth="1"/>
    <col min="16143" max="16143" width="10.28515625" style="42" customWidth="1"/>
    <col min="16144" max="16144" width="14.42578125" style="42" customWidth="1"/>
    <col min="16145" max="16145" width="10.5703125" style="42" customWidth="1"/>
    <col min="16146" max="16146" width="11.7109375" style="42" customWidth="1"/>
    <col min="16147" max="16147" width="8.42578125" style="42" customWidth="1"/>
    <col min="16148" max="16148" width="10.28515625" style="42" customWidth="1"/>
    <col min="16149" max="16149" width="11.28515625" style="42" customWidth="1"/>
    <col min="16150" max="16150" width="14.140625" style="42" customWidth="1"/>
    <col min="16151" max="16151" width="23" style="42" customWidth="1"/>
    <col min="16152" max="16152" width="25.85546875" style="42" customWidth="1"/>
    <col min="16153" max="16153" width="22" style="42" customWidth="1"/>
    <col min="16154" max="16154" width="22.28515625" style="42" customWidth="1"/>
    <col min="16155" max="16155" width="14.140625" style="42" customWidth="1"/>
    <col min="16156" max="16156" width="8.7109375" style="42" customWidth="1"/>
    <col min="16157" max="16157" width="24" style="42" customWidth="1"/>
    <col min="16158" max="16384" width="9.85546875" style="42"/>
  </cols>
  <sheetData>
    <row r="1" spans="1:29" s="40" customFormat="1" ht="50.45" customHeight="1" x14ac:dyDescent="0.2">
      <c r="A1" s="8" t="s">
        <v>0</v>
      </c>
      <c r="B1" s="38" t="s">
        <v>1</v>
      </c>
      <c r="C1" s="39" t="s">
        <v>2</v>
      </c>
      <c r="D1" s="39" t="s">
        <v>3</v>
      </c>
      <c r="E1" s="3" t="s">
        <v>4</v>
      </c>
      <c r="F1" s="41" t="s">
        <v>5</v>
      </c>
      <c r="G1" s="41" t="s">
        <v>6</v>
      </c>
      <c r="H1" s="41" t="s">
        <v>7</v>
      </c>
      <c r="I1" s="8" t="s">
        <v>8</v>
      </c>
      <c r="J1" s="8" t="s">
        <v>9</v>
      </c>
      <c r="K1" s="41" t="s">
        <v>10</v>
      </c>
      <c r="L1" s="41" t="s">
        <v>11</v>
      </c>
      <c r="M1" s="41" t="s">
        <v>12</v>
      </c>
      <c r="N1" s="3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5"/>
      <c r="AC1" s="41" t="s">
        <v>27</v>
      </c>
    </row>
    <row r="2" spans="1:29" x14ac:dyDescent="0.25">
      <c r="A2" s="42">
        <v>1</v>
      </c>
      <c r="B2" s="9" t="s">
        <v>28</v>
      </c>
      <c r="C2" s="9"/>
      <c r="D2" s="9"/>
      <c r="E2" s="9"/>
      <c r="F2" s="43">
        <v>2015</v>
      </c>
      <c r="G2" s="9">
        <v>8</v>
      </c>
      <c r="H2" s="9">
        <v>11</v>
      </c>
      <c r="I2" s="9">
        <v>-0.81928999999999996</v>
      </c>
      <c r="J2" s="9">
        <v>-90.060010000000005</v>
      </c>
      <c r="K2" s="26">
        <v>48280279</v>
      </c>
      <c r="L2" s="26">
        <v>48280279</v>
      </c>
      <c r="M2" s="26">
        <v>48280279</v>
      </c>
      <c r="N2" s="27">
        <v>2145</v>
      </c>
      <c r="O2" s="28">
        <v>35</v>
      </c>
      <c r="P2" s="28">
        <v>37.1</v>
      </c>
      <c r="Q2" s="28">
        <v>25.3</v>
      </c>
      <c r="R2" s="28"/>
      <c r="S2" s="28">
        <v>4.3</v>
      </c>
      <c r="T2" s="28">
        <v>1</v>
      </c>
      <c r="U2" s="28">
        <v>0</v>
      </c>
      <c r="V2" s="44">
        <f>VLOOKUP($L2,'[1]Tortugas liberadas DPNG'!$B$1:$O$552,7,FALSE)</f>
        <v>2015</v>
      </c>
      <c r="W2" s="44">
        <f>VLOOKUP($L2,'[1]Tortugas liberadas DPNG'!$B$1:$O$552,11,FALSE)</f>
        <v>34.700000000000003</v>
      </c>
      <c r="X2" s="44">
        <f>VLOOKUP($L2,'[1]Tortugas liberadas DPNG'!$B$1:$O$552,14,FALSE)/1000</f>
        <v>3.7</v>
      </c>
      <c r="Y2" s="44">
        <f>VLOOKUP($L2,'[1]Tortugas liberadas DPNG'!$B$1:$O$552,5,FALSE)-0.5</f>
        <v>7.5</v>
      </c>
      <c r="Z2" s="44">
        <f>Y2+(F2-VLOOKUP($L2,'[1]Tortugas liberadas DPNG'!$B$1:$O$552,7,FALSE))</f>
        <v>7.5</v>
      </c>
      <c r="AB2" s="45" t="str">
        <f t="shared" ref="AB2:AB65" si="0">IF(W2&lt;W$804,"Small","")</f>
        <v/>
      </c>
      <c r="AC2" s="9"/>
    </row>
    <row r="3" spans="1:29" x14ac:dyDescent="0.25">
      <c r="A3" s="42">
        <v>2</v>
      </c>
      <c r="B3" s="9" t="s">
        <v>28</v>
      </c>
      <c r="C3" s="9"/>
      <c r="D3" s="9"/>
      <c r="E3" s="9"/>
      <c r="F3" s="35">
        <v>2015</v>
      </c>
      <c r="G3" s="9">
        <v>8</v>
      </c>
      <c r="H3" s="9">
        <v>13</v>
      </c>
      <c r="I3" s="9">
        <v>-0.81966000000000006</v>
      </c>
      <c r="J3" s="9">
        <v>-90.064139999999995</v>
      </c>
      <c r="K3" s="26">
        <v>48041550</v>
      </c>
      <c r="L3" s="26">
        <v>48041550</v>
      </c>
      <c r="M3" s="26">
        <v>48041550</v>
      </c>
      <c r="N3" s="27">
        <v>2140</v>
      </c>
      <c r="O3" s="28">
        <v>34.020000000000003</v>
      </c>
      <c r="P3" s="28">
        <v>35.08</v>
      </c>
      <c r="Q3" s="28">
        <v>23.09</v>
      </c>
      <c r="R3" s="28"/>
      <c r="S3" s="28">
        <v>3.7</v>
      </c>
      <c r="T3" s="28">
        <v>1</v>
      </c>
      <c r="U3" s="28">
        <v>0</v>
      </c>
      <c r="V3" s="44">
        <f>VLOOKUP($L3,'[1]Tortugas liberadas DPNG'!$B$1:$O$552,7,FALSE)</f>
        <v>2015</v>
      </c>
      <c r="W3" s="44">
        <f>VLOOKUP($L3,'[1]Tortugas liberadas DPNG'!$B$1:$O$552,11,FALSE)</f>
        <v>33.700000000000003</v>
      </c>
      <c r="X3" s="44">
        <f>VLOOKUP($L3,'[1]Tortugas liberadas DPNG'!$B$1:$O$552,14,FALSE)/1000</f>
        <v>2.4</v>
      </c>
      <c r="Y3" s="44">
        <f>VLOOKUP($L3,'[1]Tortugas liberadas DPNG'!$B$1:$O$552,5,FALSE) -0.5</f>
        <v>7.5</v>
      </c>
      <c r="Z3" s="44">
        <f>Y3+(F3-VLOOKUP($L3,'[1]Tortugas liberadas DPNG'!$B$1:$O$552,7,FALSE))</f>
        <v>7.5</v>
      </c>
      <c r="AB3" s="45" t="str">
        <f t="shared" si="0"/>
        <v/>
      </c>
      <c r="AC3" s="9"/>
    </row>
    <row r="4" spans="1:29" x14ac:dyDescent="0.25">
      <c r="A4" s="42">
        <v>3</v>
      </c>
      <c r="B4" s="9" t="s">
        <v>28</v>
      </c>
      <c r="C4" s="9"/>
      <c r="D4" s="9"/>
      <c r="E4" s="9"/>
      <c r="F4" s="35">
        <v>2015</v>
      </c>
      <c r="G4" s="9">
        <v>8</v>
      </c>
      <c r="H4" s="9">
        <v>12</v>
      </c>
      <c r="I4" s="9">
        <v>-0.81852000000000003</v>
      </c>
      <c r="J4" s="9">
        <v>-90.066890000000001</v>
      </c>
      <c r="K4" s="26">
        <v>48367042</v>
      </c>
      <c r="L4" s="26">
        <v>48367042</v>
      </c>
      <c r="M4" s="26">
        <v>48367042</v>
      </c>
      <c r="N4" s="27">
        <v>2113</v>
      </c>
      <c r="O4" s="28">
        <v>32.5</v>
      </c>
      <c r="P4" s="28">
        <v>33.6</v>
      </c>
      <c r="Q4" s="28">
        <v>23.2</v>
      </c>
      <c r="R4" s="28"/>
      <c r="S4" s="28">
        <v>3.5</v>
      </c>
      <c r="T4" s="28">
        <v>1</v>
      </c>
      <c r="U4" s="28">
        <v>0</v>
      </c>
      <c r="V4" s="44">
        <f>VLOOKUP($L4,'[1]Tortugas liberadas DPNG'!$B$1:$O$552,7,FALSE)</f>
        <v>2015</v>
      </c>
      <c r="W4" s="44">
        <f>VLOOKUP($L4,'[1]Tortugas liberadas DPNG'!$B$1:$O$552,11,FALSE)</f>
        <v>35.5</v>
      </c>
      <c r="X4" s="44">
        <f>VLOOKUP($L4,'[1]Tortugas liberadas DPNG'!$B$1:$O$552,14,FALSE)/1000</f>
        <v>3.05</v>
      </c>
      <c r="Y4" s="44">
        <f>VLOOKUP($L4,'[1]Tortugas liberadas DPNG'!$B$1:$O$552,5,FALSE) -0.5</f>
        <v>7.5</v>
      </c>
      <c r="Z4" s="44">
        <f>Y4+(F4-VLOOKUP($L4,'[1]Tortugas liberadas DPNG'!$B$1:$O$552,7,FALSE))</f>
        <v>7.5</v>
      </c>
      <c r="AB4" s="45" t="str">
        <f t="shared" si="0"/>
        <v/>
      </c>
      <c r="AC4" s="9" t="s">
        <v>29</v>
      </c>
    </row>
    <row r="5" spans="1:29" x14ac:dyDescent="0.25">
      <c r="A5" s="42">
        <v>4</v>
      </c>
      <c r="B5" s="9" t="s">
        <v>28</v>
      </c>
      <c r="C5" s="9"/>
      <c r="D5" s="9"/>
      <c r="E5" s="9"/>
      <c r="F5" s="35">
        <v>2015</v>
      </c>
      <c r="G5" s="9">
        <v>8</v>
      </c>
      <c r="H5" s="9">
        <v>11</v>
      </c>
      <c r="I5" s="9">
        <v>-0.81977999999999995</v>
      </c>
      <c r="J5" s="9">
        <v>-90.059569999999994</v>
      </c>
      <c r="K5" s="26">
        <v>48311854</v>
      </c>
      <c r="L5" s="26">
        <v>48311854</v>
      </c>
      <c r="M5" s="26">
        <v>48311854</v>
      </c>
      <c r="N5" s="27">
        <v>2129</v>
      </c>
      <c r="O5" s="28">
        <v>34.4</v>
      </c>
      <c r="P5" s="28">
        <v>36.700000000000003</v>
      </c>
      <c r="Q5" s="28">
        <v>25.3</v>
      </c>
      <c r="R5" s="28"/>
      <c r="S5" s="28">
        <v>4.8</v>
      </c>
      <c r="T5" s="28">
        <v>1</v>
      </c>
      <c r="U5" s="28">
        <v>0</v>
      </c>
      <c r="V5" s="44">
        <f>VLOOKUP($L5,'[1]Tortugas liberadas DPNG'!$B$1:$O$552,7,FALSE)</f>
        <v>2015</v>
      </c>
      <c r="W5" s="44">
        <f>VLOOKUP($L5,'[1]Tortugas liberadas DPNG'!$B$1:$O$552,11,FALSE)</f>
        <v>34.4</v>
      </c>
      <c r="X5" s="44">
        <f>VLOOKUP($L5,'[1]Tortugas liberadas DPNG'!$B$1:$O$552,14,FALSE)/1000</f>
        <v>3.9</v>
      </c>
      <c r="Y5" s="44">
        <f>VLOOKUP($L5,'[1]Tortugas liberadas DPNG'!$B$1:$O$552,5,FALSE) -0.5</f>
        <v>7.5</v>
      </c>
      <c r="Z5" s="44">
        <f>Y5+(F5-VLOOKUP($L5,'[1]Tortugas liberadas DPNG'!$B$1:$O$552,7,FALSE))</f>
        <v>7.5</v>
      </c>
      <c r="AB5" s="45" t="str">
        <f t="shared" si="0"/>
        <v/>
      </c>
      <c r="AC5" s="9" t="s">
        <v>30</v>
      </c>
    </row>
    <row r="6" spans="1:29" x14ac:dyDescent="0.25">
      <c r="A6" s="42">
        <v>5</v>
      </c>
      <c r="B6" s="9" t="s">
        <v>28</v>
      </c>
      <c r="C6" s="9"/>
      <c r="D6" s="9"/>
      <c r="E6" s="9"/>
      <c r="F6" s="35">
        <v>2015</v>
      </c>
      <c r="G6" s="9">
        <v>8</v>
      </c>
      <c r="H6" s="9">
        <v>11</v>
      </c>
      <c r="I6" s="9">
        <v>-0.82174000000000003</v>
      </c>
      <c r="J6" s="9">
        <v>-90.063029999999998</v>
      </c>
      <c r="K6" s="26">
        <v>48037325</v>
      </c>
      <c r="L6" s="26">
        <v>48037325</v>
      </c>
      <c r="M6" s="26">
        <v>48037325</v>
      </c>
      <c r="N6" s="27">
        <v>2183</v>
      </c>
      <c r="O6" s="28">
        <v>32.200000000000003</v>
      </c>
      <c r="P6" s="28">
        <v>33.9</v>
      </c>
      <c r="Q6" s="28">
        <v>23.5</v>
      </c>
      <c r="R6" s="28"/>
      <c r="S6" s="28">
        <v>3.7</v>
      </c>
      <c r="T6" s="28">
        <v>1</v>
      </c>
      <c r="U6" s="28">
        <v>0</v>
      </c>
      <c r="V6" s="44">
        <f>VLOOKUP($L6,'[1]Tortugas liberadas DPNG'!$B$1:$O$552,7,FALSE)</f>
        <v>2015</v>
      </c>
      <c r="W6" s="44">
        <f>VLOOKUP($L6,'[1]Tortugas liberadas DPNG'!$B$1:$O$552,11,FALSE)</f>
        <v>31.9</v>
      </c>
      <c r="X6" s="44">
        <f>VLOOKUP($L6,'[1]Tortugas liberadas DPNG'!$B$1:$O$552,14,FALSE)/1000</f>
        <v>3.2</v>
      </c>
      <c r="Y6" s="44">
        <f>VLOOKUP($L6,'[1]Tortugas liberadas DPNG'!$B$1:$O$552,5,FALSE) -0.5</f>
        <v>6.5</v>
      </c>
      <c r="Z6" s="44">
        <f>Y6+(F6-VLOOKUP($L6,'[1]Tortugas liberadas DPNG'!$B$1:$O$552,7,FALSE))</f>
        <v>6.5</v>
      </c>
      <c r="AB6" s="45" t="str">
        <f t="shared" si="0"/>
        <v>Small</v>
      </c>
      <c r="AC6" s="9"/>
    </row>
    <row r="7" spans="1:29" x14ac:dyDescent="0.25">
      <c r="A7" s="42">
        <v>7</v>
      </c>
      <c r="B7" s="9" t="s">
        <v>28</v>
      </c>
      <c r="C7" s="9"/>
      <c r="D7" s="9"/>
      <c r="E7" s="9"/>
      <c r="F7" s="35">
        <v>2015</v>
      </c>
      <c r="G7" s="9">
        <v>8</v>
      </c>
      <c r="H7" s="9">
        <v>11</v>
      </c>
      <c r="I7" s="9">
        <v>-0.81947999999999999</v>
      </c>
      <c r="J7" s="9">
        <v>-90.060460000000006</v>
      </c>
      <c r="K7" s="26">
        <v>48312363</v>
      </c>
      <c r="L7" s="26">
        <v>48312363</v>
      </c>
      <c r="M7" s="26">
        <v>48312363</v>
      </c>
      <c r="N7" s="27">
        <v>2141</v>
      </c>
      <c r="O7" s="28">
        <v>35.1</v>
      </c>
      <c r="P7" s="28">
        <v>37.6</v>
      </c>
      <c r="Q7" s="28">
        <v>25.9</v>
      </c>
      <c r="R7" s="28"/>
      <c r="S7" s="28">
        <v>4.5999999999999996</v>
      </c>
      <c r="T7" s="28">
        <v>1</v>
      </c>
      <c r="U7" s="28">
        <v>0</v>
      </c>
      <c r="V7" s="44">
        <f>VLOOKUP($L7,'[1]Tortugas liberadas DPNG'!$B$1:$O$552,7,FALSE)</f>
        <v>2015</v>
      </c>
      <c r="W7" s="44">
        <f>VLOOKUP($L7,'[1]Tortugas liberadas DPNG'!$B$1:$O$552,11,FALSE)</f>
        <v>35</v>
      </c>
      <c r="X7" s="44">
        <f>VLOOKUP($L7,'[1]Tortugas liberadas DPNG'!$B$1:$O$552,14,FALSE)/1000</f>
        <v>4.3</v>
      </c>
      <c r="Y7" s="44">
        <f>VLOOKUP($L7,'[1]Tortugas liberadas DPNG'!$B$1:$O$552,5,FALSE) -0.5</f>
        <v>7.5</v>
      </c>
      <c r="Z7" s="44">
        <f>Y7+(F7-VLOOKUP($L7,'[1]Tortugas liberadas DPNG'!$B$1:$O$552,7,FALSE))</f>
        <v>7.5</v>
      </c>
      <c r="AB7" s="45" t="str">
        <f t="shared" si="0"/>
        <v/>
      </c>
      <c r="AC7" s="9"/>
    </row>
    <row r="8" spans="1:29" x14ac:dyDescent="0.25">
      <c r="A8" s="42">
        <v>8</v>
      </c>
      <c r="B8" s="9" t="s">
        <v>28</v>
      </c>
      <c r="C8" s="9"/>
      <c r="D8" s="9"/>
      <c r="E8" s="9"/>
      <c r="F8" s="35">
        <v>2015</v>
      </c>
      <c r="G8" s="9">
        <v>8</v>
      </c>
      <c r="H8" s="9">
        <v>11</v>
      </c>
      <c r="I8" s="9">
        <v>-0.81946666666666668</v>
      </c>
      <c r="J8" s="9">
        <v>-90.061449999999994</v>
      </c>
      <c r="K8" s="26">
        <v>48036828</v>
      </c>
      <c r="L8" s="26">
        <v>48036828</v>
      </c>
      <c r="M8" s="26">
        <v>48036828</v>
      </c>
      <c r="N8" s="27">
        <v>2131</v>
      </c>
      <c r="O8" s="28">
        <v>34.799999999999997</v>
      </c>
      <c r="P8" s="28">
        <v>36</v>
      </c>
      <c r="Q8" s="28">
        <v>26</v>
      </c>
      <c r="R8" s="28"/>
      <c r="S8" s="28">
        <v>4</v>
      </c>
      <c r="T8" s="28">
        <v>1</v>
      </c>
      <c r="U8" s="28">
        <v>0</v>
      </c>
      <c r="V8" s="44">
        <f>VLOOKUP($L8,'[1]Tortugas liberadas DPNG'!$B$1:$O$552,7,FALSE)</f>
        <v>2015</v>
      </c>
      <c r="W8" s="44">
        <f>VLOOKUP($L8,'[1]Tortugas liberadas DPNG'!$B$1:$O$552,11,FALSE)</f>
        <v>34.4</v>
      </c>
      <c r="X8" s="44">
        <f>VLOOKUP($L8,'[1]Tortugas liberadas DPNG'!$B$1:$O$552,14,FALSE)/1000</f>
        <v>3.8</v>
      </c>
      <c r="Y8" s="44">
        <f>VLOOKUP($L8,'[1]Tortugas liberadas DPNG'!$B$1:$O$552,5,FALSE) -0.5</f>
        <v>7.5</v>
      </c>
      <c r="Z8" s="44">
        <f>Y8+(F8-VLOOKUP($L8,'[1]Tortugas liberadas DPNG'!$B$1:$O$552,7,FALSE))</f>
        <v>7.5</v>
      </c>
      <c r="AB8" s="45" t="str">
        <f t="shared" si="0"/>
        <v/>
      </c>
      <c r="AC8" s="9"/>
    </row>
    <row r="9" spans="1:29" x14ac:dyDescent="0.25">
      <c r="A9" s="42">
        <v>10</v>
      </c>
      <c r="B9" s="9" t="s">
        <v>28</v>
      </c>
      <c r="C9" s="9"/>
      <c r="D9" s="9"/>
      <c r="E9" s="9"/>
      <c r="F9" s="35">
        <v>2015</v>
      </c>
      <c r="G9" s="9">
        <v>8</v>
      </c>
      <c r="H9" s="9">
        <v>11</v>
      </c>
      <c r="I9" s="9">
        <v>-0.8192666666666667</v>
      </c>
      <c r="J9" s="9">
        <v>-90.05928333333334</v>
      </c>
      <c r="K9" s="26">
        <v>48073378</v>
      </c>
      <c r="L9" s="26">
        <v>48073378</v>
      </c>
      <c r="M9" s="26">
        <v>48073378</v>
      </c>
      <c r="N9" s="27">
        <v>2147</v>
      </c>
      <c r="O9" s="28">
        <v>34.799999999999997</v>
      </c>
      <c r="P9" s="28">
        <v>36.5</v>
      </c>
      <c r="Q9" s="28">
        <v>26</v>
      </c>
      <c r="R9" s="28"/>
      <c r="S9" s="28">
        <v>4.5</v>
      </c>
      <c r="T9" s="28">
        <v>1</v>
      </c>
      <c r="U9" s="28">
        <v>0</v>
      </c>
      <c r="V9" s="44">
        <f>VLOOKUP($L9,'[1]Tortugas liberadas DPNG'!$B$1:$O$552,7,FALSE)</f>
        <v>2015</v>
      </c>
      <c r="W9" s="44">
        <f>VLOOKUP($L9,'[1]Tortugas liberadas DPNG'!$B$1:$O$552,11,FALSE)</f>
        <v>34.1</v>
      </c>
      <c r="X9" s="44">
        <f>VLOOKUP($L9,'[1]Tortugas liberadas DPNG'!$B$1:$O$552,14,FALSE)/1000</f>
        <v>3.6</v>
      </c>
      <c r="Y9" s="44">
        <f>VLOOKUP($L9,'[1]Tortugas liberadas DPNG'!$B$1:$O$552,5,FALSE) -0.5</f>
        <v>7.5</v>
      </c>
      <c r="Z9" s="44">
        <f>Y9+(F9-VLOOKUP($L9,'[1]Tortugas liberadas DPNG'!$B$1:$O$552,7,FALSE))</f>
        <v>7.5</v>
      </c>
      <c r="AB9" s="45" t="str">
        <f t="shared" si="0"/>
        <v/>
      </c>
      <c r="AC9" s="9"/>
    </row>
    <row r="10" spans="1:29" x14ac:dyDescent="0.25">
      <c r="A10" s="42">
        <v>11</v>
      </c>
      <c r="B10" s="9" t="s">
        <v>28</v>
      </c>
      <c r="C10" s="9"/>
      <c r="D10" s="9"/>
      <c r="E10" s="9"/>
      <c r="F10" s="35">
        <v>2015</v>
      </c>
      <c r="G10" s="9">
        <v>8</v>
      </c>
      <c r="H10" s="9">
        <v>11</v>
      </c>
      <c r="I10" s="9">
        <v>-0.81879999999999997</v>
      </c>
      <c r="J10" s="9">
        <v>-90.058816666666672</v>
      </c>
      <c r="K10" s="26">
        <v>48367880</v>
      </c>
      <c r="L10" s="26">
        <v>48367880</v>
      </c>
      <c r="M10" s="26">
        <v>48367880</v>
      </c>
      <c r="N10" s="27">
        <v>2143</v>
      </c>
      <c r="O10" s="28">
        <v>31.9</v>
      </c>
      <c r="P10" s="28">
        <v>33.4</v>
      </c>
      <c r="Q10" s="28">
        <v>23.1</v>
      </c>
      <c r="R10" s="28"/>
      <c r="S10" s="28">
        <v>3</v>
      </c>
      <c r="T10" s="28">
        <v>1</v>
      </c>
      <c r="U10" s="28">
        <v>0</v>
      </c>
      <c r="V10" s="44">
        <f>VLOOKUP($L10,'[1]Tortugas liberadas DPNG'!$B$1:$O$552,7,FALSE)</f>
        <v>2015</v>
      </c>
      <c r="W10" s="44">
        <f>VLOOKUP($L10,'[1]Tortugas liberadas DPNG'!$B$1:$O$552,11,FALSE)</f>
        <v>31.7</v>
      </c>
      <c r="X10" s="44">
        <f>VLOOKUP($L10,'[1]Tortugas liberadas DPNG'!$B$1:$O$552,14,FALSE)/1000</f>
        <v>2.8</v>
      </c>
      <c r="Y10" s="44">
        <f>VLOOKUP($L10,'[1]Tortugas liberadas DPNG'!$B$1:$O$552,5,FALSE) -0.5</f>
        <v>7.5</v>
      </c>
      <c r="Z10" s="44">
        <f>Y10+(F10-VLOOKUP($L10,'[1]Tortugas liberadas DPNG'!$B$1:$O$552,7,FALSE))</f>
        <v>7.5</v>
      </c>
      <c r="AB10" s="45" t="str">
        <f t="shared" si="0"/>
        <v>Small</v>
      </c>
      <c r="AC10" s="9"/>
    </row>
    <row r="11" spans="1:29" x14ac:dyDescent="0.25">
      <c r="A11" s="42">
        <v>15</v>
      </c>
      <c r="B11" s="9" t="s">
        <v>28</v>
      </c>
      <c r="C11" s="9"/>
      <c r="D11" s="9"/>
      <c r="E11" s="9"/>
      <c r="F11" s="35">
        <v>2015</v>
      </c>
      <c r="G11" s="9">
        <v>8</v>
      </c>
      <c r="H11" s="9">
        <v>11</v>
      </c>
      <c r="I11" s="9">
        <v>-0.8191166666666666</v>
      </c>
      <c r="J11" s="9">
        <v>-90.059533333333334</v>
      </c>
      <c r="K11" s="26">
        <v>48309561</v>
      </c>
      <c r="L11" s="26">
        <v>48309561</v>
      </c>
      <c r="M11" s="26">
        <v>48309561</v>
      </c>
      <c r="N11" s="27">
        <v>2146</v>
      </c>
      <c r="O11" s="28">
        <v>35.700000000000003</v>
      </c>
      <c r="P11" s="28">
        <v>37.5</v>
      </c>
      <c r="Q11" s="28">
        <v>26.2</v>
      </c>
      <c r="R11" s="28"/>
      <c r="S11" s="28">
        <v>9.5</v>
      </c>
      <c r="T11" s="28">
        <v>1</v>
      </c>
      <c r="U11" s="28">
        <v>1</v>
      </c>
      <c r="V11" s="44">
        <f>VLOOKUP($L11,'[1]Tortugas liberadas DPNG'!$B$1:$O$552,7,FALSE)</f>
        <v>2015</v>
      </c>
      <c r="W11" s="44">
        <f>VLOOKUP($L11,'[1]Tortugas liberadas DPNG'!$B$1:$O$552,11,FALSE)</f>
        <v>35</v>
      </c>
      <c r="X11" s="44">
        <f>VLOOKUP($L11,'[1]Tortugas liberadas DPNG'!$B$1:$O$552,14,FALSE)/1000</f>
        <v>3.9</v>
      </c>
      <c r="Y11" s="44">
        <f>VLOOKUP($L11,'[1]Tortugas liberadas DPNG'!$B$1:$O$552,5,FALSE) -0.5</f>
        <v>7.5</v>
      </c>
      <c r="Z11" s="44">
        <f>Y11+(F11-VLOOKUP($L11,'[1]Tortugas liberadas DPNG'!$B$1:$O$552,7,FALSE))</f>
        <v>7.5</v>
      </c>
      <c r="AB11" s="45" t="str">
        <f t="shared" si="0"/>
        <v/>
      </c>
      <c r="AC11" s="9"/>
    </row>
    <row r="12" spans="1:29" x14ac:dyDescent="0.25">
      <c r="A12" s="42">
        <v>16</v>
      </c>
      <c r="B12" s="9" t="s">
        <v>28</v>
      </c>
      <c r="C12" s="9"/>
      <c r="D12" s="9"/>
      <c r="E12" s="9"/>
      <c r="F12" s="35">
        <v>2015</v>
      </c>
      <c r="G12" s="9">
        <v>8</v>
      </c>
      <c r="H12" s="9">
        <v>11</v>
      </c>
      <c r="I12" s="9">
        <v>-0.82446666666666668</v>
      </c>
      <c r="J12" s="9">
        <v>-90.06076666666668</v>
      </c>
      <c r="K12" s="26">
        <v>48072302</v>
      </c>
      <c r="L12" s="26">
        <v>48072302</v>
      </c>
      <c r="M12" s="26">
        <v>48072302</v>
      </c>
      <c r="N12" s="27">
        <v>2126</v>
      </c>
      <c r="O12" s="28">
        <v>33.5</v>
      </c>
      <c r="P12" s="28">
        <v>34.1</v>
      </c>
      <c r="Q12" s="28">
        <v>24.2</v>
      </c>
      <c r="R12" s="28"/>
      <c r="S12" s="28">
        <v>3.5</v>
      </c>
      <c r="T12" s="28">
        <v>1</v>
      </c>
      <c r="U12" s="28">
        <v>0</v>
      </c>
      <c r="V12" s="44">
        <f>VLOOKUP($L12,'[1]Tortugas liberadas DPNG'!$B$1:$O$552,7,FALSE)</f>
        <v>2015</v>
      </c>
      <c r="W12" s="44">
        <f>VLOOKUP($L12,'[1]Tortugas liberadas DPNG'!$B$1:$O$552,11,FALSE)</f>
        <v>33.200000000000003</v>
      </c>
      <c r="X12" s="44">
        <f>VLOOKUP($L12,'[1]Tortugas liberadas DPNG'!$B$1:$O$552,14,FALSE)/1000</f>
        <v>3.1</v>
      </c>
      <c r="Y12" s="44">
        <f>VLOOKUP($L12,'[1]Tortugas liberadas DPNG'!$B$1:$O$552,5,FALSE) -0.5</f>
        <v>7.5</v>
      </c>
      <c r="Z12" s="44">
        <f>Y12+(F12-VLOOKUP($L12,'[1]Tortugas liberadas DPNG'!$B$1:$O$552,7,FALSE))</f>
        <v>7.5</v>
      </c>
      <c r="AB12" s="45" t="str">
        <f t="shared" si="0"/>
        <v>Small</v>
      </c>
      <c r="AC12" s="9" t="s">
        <v>31</v>
      </c>
    </row>
    <row r="13" spans="1:29" x14ac:dyDescent="0.25">
      <c r="A13" s="42">
        <v>18</v>
      </c>
      <c r="B13" s="9" t="s">
        <v>28</v>
      </c>
      <c r="C13" s="9"/>
      <c r="D13" s="9"/>
      <c r="E13" s="9"/>
      <c r="F13" s="35">
        <v>2015</v>
      </c>
      <c r="G13" s="9">
        <v>8</v>
      </c>
      <c r="H13" s="9">
        <v>11</v>
      </c>
      <c r="I13" s="9">
        <v>-0.82140000000000002</v>
      </c>
      <c r="J13" s="9">
        <v>-90.061710000000005</v>
      </c>
      <c r="K13" s="26">
        <v>48318085</v>
      </c>
      <c r="L13" s="26">
        <v>48318085</v>
      </c>
      <c r="M13" s="26">
        <v>48318085</v>
      </c>
      <c r="N13" s="27">
        <v>2114</v>
      </c>
      <c r="O13" s="28">
        <v>35.6</v>
      </c>
      <c r="P13" s="28">
        <v>36.200000000000003</v>
      </c>
      <c r="Q13" s="28">
        <v>24.5</v>
      </c>
      <c r="R13" s="28"/>
      <c r="S13" s="28">
        <v>5</v>
      </c>
      <c r="T13" s="28">
        <v>1</v>
      </c>
      <c r="U13" s="28">
        <v>0</v>
      </c>
      <c r="V13" s="44">
        <f>VLOOKUP($L13,'[1]Tortugas liberadas DPNG'!$B$1:$O$552,7,FALSE)</f>
        <v>2015</v>
      </c>
      <c r="W13" s="44">
        <f>VLOOKUP($L13,'[1]Tortugas liberadas DPNG'!$B$1:$O$552,11,FALSE)</f>
        <v>35.5</v>
      </c>
      <c r="X13" s="44">
        <f>VLOOKUP($L13,'[1]Tortugas liberadas DPNG'!$B$1:$O$552,14,FALSE)/1000</f>
        <v>3.5</v>
      </c>
      <c r="Y13" s="44">
        <f>VLOOKUP($L13,'[1]Tortugas liberadas DPNG'!$B$1:$O$552,5,FALSE) -0.5</f>
        <v>7.5</v>
      </c>
      <c r="Z13" s="44">
        <f>Y13+(F13-VLOOKUP($L13,'[1]Tortugas liberadas DPNG'!$B$1:$O$552,7,FALSE))</f>
        <v>7.5</v>
      </c>
      <c r="AB13" s="45" t="str">
        <f t="shared" si="0"/>
        <v/>
      </c>
      <c r="AC13" s="9"/>
    </row>
    <row r="14" spans="1:29" x14ac:dyDescent="0.25">
      <c r="A14" s="42">
        <v>19</v>
      </c>
      <c r="B14" s="9" t="s">
        <v>28</v>
      </c>
      <c r="C14" s="9"/>
      <c r="D14" s="9"/>
      <c r="E14" s="9"/>
      <c r="F14" s="35">
        <v>2015</v>
      </c>
      <c r="G14" s="9">
        <v>8</v>
      </c>
      <c r="H14" s="9">
        <v>11</v>
      </c>
      <c r="I14" s="9">
        <v>-0.82084000000000001</v>
      </c>
      <c r="J14" s="9">
        <v>-90.058980000000005</v>
      </c>
      <c r="K14" s="26">
        <v>48275840</v>
      </c>
      <c r="L14" s="26">
        <v>48275840</v>
      </c>
      <c r="M14" s="26">
        <v>48275840</v>
      </c>
      <c r="N14" s="27">
        <v>2159</v>
      </c>
      <c r="O14" s="28">
        <v>31.5</v>
      </c>
      <c r="P14" s="28">
        <v>33</v>
      </c>
      <c r="Q14" s="28">
        <v>22.9</v>
      </c>
      <c r="R14" s="28"/>
      <c r="S14" s="28">
        <v>3.1</v>
      </c>
      <c r="T14" s="28">
        <v>1</v>
      </c>
      <c r="U14" s="28">
        <v>0</v>
      </c>
      <c r="V14" s="44">
        <f>VLOOKUP($L14,'[1]Tortugas liberadas DPNG'!$B$1:$O$552,7,FALSE)</f>
        <v>2015</v>
      </c>
      <c r="W14" s="44">
        <f>VLOOKUP($L14,'[1]Tortugas liberadas DPNG'!$B$1:$O$552,11,FALSE)</f>
        <v>31.6</v>
      </c>
      <c r="X14" s="44">
        <f>VLOOKUP($L14,'[1]Tortugas liberadas DPNG'!$B$1:$O$552,14,FALSE)/1000</f>
        <v>2.7</v>
      </c>
      <c r="Y14" s="44">
        <f>VLOOKUP($L14,'[1]Tortugas liberadas DPNG'!$B$1:$O$552,5,FALSE) -0.5</f>
        <v>7.5</v>
      </c>
      <c r="Z14" s="44">
        <f>Y14+(F14-VLOOKUP($L14,'[1]Tortugas liberadas DPNG'!$B$1:$O$552,7,FALSE))</f>
        <v>7.5</v>
      </c>
      <c r="AB14" s="45" t="str">
        <f t="shared" si="0"/>
        <v>Small</v>
      </c>
      <c r="AC14" s="9"/>
    </row>
    <row r="15" spans="1:29" x14ac:dyDescent="0.25">
      <c r="A15" s="42">
        <v>21</v>
      </c>
      <c r="B15" s="9" t="s">
        <v>28</v>
      </c>
      <c r="C15" s="9" t="s">
        <v>32</v>
      </c>
      <c r="D15" s="9"/>
      <c r="E15" s="9">
        <v>60</v>
      </c>
      <c r="F15" s="35">
        <v>2015</v>
      </c>
      <c r="G15" s="9">
        <v>8</v>
      </c>
      <c r="H15" s="9">
        <v>11</v>
      </c>
      <c r="I15" s="9">
        <v>-0.81995000000000007</v>
      </c>
      <c r="J15" s="9">
        <v>-90.061800000000005</v>
      </c>
      <c r="K15" s="26">
        <v>48076894</v>
      </c>
      <c r="L15" s="26">
        <v>48076894</v>
      </c>
      <c r="M15" s="26">
        <v>48076894</v>
      </c>
      <c r="N15" s="27">
        <v>2192</v>
      </c>
      <c r="O15" s="28">
        <v>31.02</v>
      </c>
      <c r="P15" s="28">
        <v>33.03</v>
      </c>
      <c r="Q15" s="28">
        <v>23.07</v>
      </c>
      <c r="R15" s="28"/>
      <c r="S15" s="28">
        <v>8</v>
      </c>
      <c r="T15" s="28">
        <v>1</v>
      </c>
      <c r="U15" s="28">
        <v>1</v>
      </c>
      <c r="V15" s="44">
        <f>VLOOKUP($L15,'[1]Tortugas liberadas DPNG'!$B$1:$O$552,7,FALSE)</f>
        <v>2015</v>
      </c>
      <c r="W15" s="44">
        <f>VLOOKUP($L15,'[1]Tortugas liberadas DPNG'!$B$1:$O$552,11,FALSE)</f>
        <v>30.5</v>
      </c>
      <c r="X15" s="44">
        <f>VLOOKUP($L15,'[1]Tortugas liberadas DPNG'!$B$1:$O$552,14,FALSE)/1000</f>
        <v>2.7</v>
      </c>
      <c r="Y15" s="44">
        <f>VLOOKUP($L15,'[1]Tortugas liberadas DPNG'!$B$1:$O$552,5,FALSE) -0.5</f>
        <v>6.5</v>
      </c>
      <c r="Z15" s="44">
        <f>Y15+(F15-VLOOKUP($L15,'[1]Tortugas liberadas DPNG'!$B$1:$O$552,7,FALSE))</f>
        <v>6.5</v>
      </c>
      <c r="AB15" s="45" t="str">
        <f t="shared" si="0"/>
        <v>Small</v>
      </c>
      <c r="AC15" s="9" t="s">
        <v>33</v>
      </c>
    </row>
    <row r="16" spans="1:29" x14ac:dyDescent="0.25">
      <c r="A16" s="42">
        <v>22</v>
      </c>
      <c r="B16" s="9" t="s">
        <v>28</v>
      </c>
      <c r="C16" s="9" t="s">
        <v>32</v>
      </c>
      <c r="D16" s="9"/>
      <c r="E16" s="9">
        <v>61</v>
      </c>
      <c r="F16" s="35">
        <v>2015</v>
      </c>
      <c r="G16" s="9">
        <v>8</v>
      </c>
      <c r="H16" s="9">
        <v>11</v>
      </c>
      <c r="I16" s="9">
        <v>-0.82001666666666673</v>
      </c>
      <c r="J16" s="9">
        <v>-90.061583333333346</v>
      </c>
      <c r="K16" s="26">
        <v>48367888</v>
      </c>
      <c r="L16" s="26">
        <v>48367888</v>
      </c>
      <c r="M16" s="26">
        <v>48367888</v>
      </c>
      <c r="N16" s="27">
        <v>2214</v>
      </c>
      <c r="O16" s="28">
        <v>30.03</v>
      </c>
      <c r="P16" s="28">
        <v>31.06</v>
      </c>
      <c r="Q16" s="28">
        <v>20.7</v>
      </c>
      <c r="R16" s="28"/>
      <c r="S16" s="28">
        <v>7</v>
      </c>
      <c r="T16" s="28">
        <v>1</v>
      </c>
      <c r="U16" s="28">
        <v>1</v>
      </c>
      <c r="V16" s="44">
        <f>VLOOKUP($L16,'[1]Tortugas liberadas DPNG'!$B$1:$O$552,7,FALSE)</f>
        <v>2015</v>
      </c>
      <c r="W16" s="44">
        <f>VLOOKUP($L16,'[1]Tortugas liberadas DPNG'!$B$1:$O$552,11,FALSE)</f>
        <v>29.6</v>
      </c>
      <c r="X16" s="44">
        <f>VLOOKUP($L16,'[1]Tortugas liberadas DPNG'!$B$1:$O$552,14,FALSE)/1000</f>
        <v>2.25</v>
      </c>
      <c r="Y16" s="44">
        <f>VLOOKUP($L16,'[1]Tortugas liberadas DPNG'!$B$1:$O$552,5,FALSE) -0.5</f>
        <v>5.5</v>
      </c>
      <c r="Z16" s="44">
        <f>Y16+(F16-VLOOKUP($L16,'[1]Tortugas liberadas DPNG'!$B$1:$O$552,7,FALSE))</f>
        <v>5.5</v>
      </c>
      <c r="AB16" s="45" t="str">
        <f t="shared" si="0"/>
        <v>Small</v>
      </c>
      <c r="AC16" s="9" t="s">
        <v>34</v>
      </c>
    </row>
    <row r="17" spans="1:29" x14ac:dyDescent="0.25">
      <c r="A17" s="42">
        <v>23</v>
      </c>
      <c r="B17" s="9" t="s">
        <v>28</v>
      </c>
      <c r="C17" s="9" t="s">
        <v>32</v>
      </c>
      <c r="D17" s="9"/>
      <c r="E17" s="9">
        <v>62</v>
      </c>
      <c r="F17" s="35">
        <v>2015</v>
      </c>
      <c r="G17" s="9">
        <v>8</v>
      </c>
      <c r="H17" s="9">
        <v>11</v>
      </c>
      <c r="I17" s="9">
        <v>-0.82000000000000006</v>
      </c>
      <c r="J17" s="9">
        <v>-90.060933333333324</v>
      </c>
      <c r="K17" s="26">
        <v>48264296</v>
      </c>
      <c r="L17" s="26">
        <v>48264296</v>
      </c>
      <c r="M17" s="26">
        <v>48264296</v>
      </c>
      <c r="N17" s="27">
        <v>2206</v>
      </c>
      <c r="O17" s="28">
        <v>30.04</v>
      </c>
      <c r="P17" s="28">
        <v>32.03</v>
      </c>
      <c r="Q17" s="28">
        <v>22.07</v>
      </c>
      <c r="R17" s="28"/>
      <c r="S17" s="28">
        <v>7</v>
      </c>
      <c r="T17" s="28">
        <v>1</v>
      </c>
      <c r="U17" s="28">
        <v>1</v>
      </c>
      <c r="V17" s="44">
        <f>VLOOKUP($L17,'[1]Tortugas liberadas DPNG'!$B$1:$O$552,7,FALSE)</f>
        <v>2015</v>
      </c>
      <c r="W17" s="44">
        <f>VLOOKUP($L17,'[1]Tortugas liberadas DPNG'!$B$1:$O$552,11,FALSE)</f>
        <v>30.3</v>
      </c>
      <c r="X17" s="44">
        <f>VLOOKUP($L17,'[1]Tortugas liberadas DPNG'!$B$1:$O$552,14,FALSE)/1000</f>
        <v>2.75</v>
      </c>
      <c r="Y17" s="44">
        <f>VLOOKUP($L17,'[1]Tortugas liberadas DPNG'!$B$1:$O$552,5,FALSE) -0.5</f>
        <v>6.5</v>
      </c>
      <c r="Z17" s="44">
        <f>Y17+(F17-VLOOKUP($L17,'[1]Tortugas liberadas DPNG'!$B$1:$O$552,7,FALSE))</f>
        <v>6.5</v>
      </c>
      <c r="AB17" s="45" t="str">
        <f t="shared" si="0"/>
        <v>Small</v>
      </c>
      <c r="AC17" s="9"/>
    </row>
    <row r="18" spans="1:29" x14ac:dyDescent="0.25">
      <c r="A18" s="42">
        <v>24</v>
      </c>
      <c r="B18" s="9" t="s">
        <v>28</v>
      </c>
      <c r="C18" s="9" t="s">
        <v>32</v>
      </c>
      <c r="D18" s="9"/>
      <c r="E18" s="9">
        <v>63</v>
      </c>
      <c r="F18" s="35">
        <v>2015</v>
      </c>
      <c r="G18" s="9">
        <v>8</v>
      </c>
      <c r="H18" s="9">
        <v>11</v>
      </c>
      <c r="I18" s="9">
        <v>-0.81978333333333331</v>
      </c>
      <c r="J18" s="9">
        <v>-90.061000000000007</v>
      </c>
      <c r="K18" s="26">
        <v>48102624</v>
      </c>
      <c r="L18" s="26">
        <v>48102624</v>
      </c>
      <c r="M18" s="26">
        <v>48102624</v>
      </c>
      <c r="N18" s="27">
        <v>2167</v>
      </c>
      <c r="O18" s="28">
        <v>30.09</v>
      </c>
      <c r="P18" s="28">
        <v>32.020000000000003</v>
      </c>
      <c r="Q18" s="28">
        <v>22.02</v>
      </c>
      <c r="R18" s="28"/>
      <c r="S18" s="28">
        <v>7</v>
      </c>
      <c r="T18" s="28">
        <v>1</v>
      </c>
      <c r="U18" s="28">
        <v>1</v>
      </c>
      <c r="V18" s="44">
        <f>VLOOKUP($L18,'[1]Tortugas liberadas DPNG'!$B$1:$O$552,7,FALSE)</f>
        <v>2015</v>
      </c>
      <c r="W18" s="44">
        <f>VLOOKUP($L18,'[1]Tortugas liberadas DPNG'!$B$1:$O$552,11,FALSE)</f>
        <v>30.1</v>
      </c>
      <c r="X18" s="44">
        <f>VLOOKUP($L18,'[1]Tortugas liberadas DPNG'!$B$1:$O$552,14,FALSE)/1000</f>
        <v>2.4</v>
      </c>
      <c r="Y18" s="44">
        <f>VLOOKUP($L18,'[1]Tortugas liberadas DPNG'!$B$1:$O$552,5,FALSE) -0.5</f>
        <v>6.5</v>
      </c>
      <c r="Z18" s="44">
        <f>Y18+(F18-VLOOKUP($L18,'[1]Tortugas liberadas DPNG'!$B$1:$O$552,7,FALSE))</f>
        <v>6.5</v>
      </c>
      <c r="AB18" s="45" t="str">
        <f t="shared" si="0"/>
        <v>Small</v>
      </c>
      <c r="AC18" s="9">
        <v>0.441</v>
      </c>
    </row>
    <row r="19" spans="1:29" x14ac:dyDescent="0.25">
      <c r="A19" s="42">
        <v>25</v>
      </c>
      <c r="B19" s="9" t="s">
        <v>28</v>
      </c>
      <c r="C19" s="9" t="s">
        <v>32</v>
      </c>
      <c r="D19" s="9"/>
      <c r="E19" s="9">
        <v>64</v>
      </c>
      <c r="F19" s="35">
        <v>2015</v>
      </c>
      <c r="G19" s="9">
        <v>8</v>
      </c>
      <c r="H19" s="9">
        <v>11</v>
      </c>
      <c r="I19" s="9">
        <v>-0.81969999999999987</v>
      </c>
      <c r="J19" s="9">
        <v>-90.060966666666673</v>
      </c>
      <c r="K19" s="26">
        <v>48066082</v>
      </c>
      <c r="L19" s="26">
        <v>48066082</v>
      </c>
      <c r="M19" s="26">
        <v>48066082</v>
      </c>
      <c r="N19" s="27">
        <v>2125</v>
      </c>
      <c r="O19" s="28">
        <v>31.07</v>
      </c>
      <c r="P19" s="28">
        <v>32.090000000000003</v>
      </c>
      <c r="Q19" s="28">
        <v>22.07</v>
      </c>
      <c r="R19" s="28"/>
      <c r="S19" s="28">
        <v>8</v>
      </c>
      <c r="T19" s="28">
        <v>1</v>
      </c>
      <c r="U19" s="28">
        <v>1</v>
      </c>
      <c r="V19" s="44">
        <f>VLOOKUP($L19,'[1]Tortugas liberadas DPNG'!$B$1:$O$552,7,FALSE)</f>
        <v>2015</v>
      </c>
      <c r="W19" s="44">
        <f>VLOOKUP($L19,'[1]Tortugas liberadas DPNG'!$B$1:$O$552,11,FALSE)</f>
        <v>31.5</v>
      </c>
      <c r="X19" s="44">
        <f>VLOOKUP($L19,'[1]Tortugas liberadas DPNG'!$B$1:$O$552,14,FALSE)/1000</f>
        <v>2.5</v>
      </c>
      <c r="Y19" s="44">
        <f>VLOOKUP($L19,'[1]Tortugas liberadas DPNG'!$B$1:$O$552,5,FALSE) -0.5</f>
        <v>7.5</v>
      </c>
      <c r="Z19" s="44">
        <f>Y19+(F19-VLOOKUP($L19,'[1]Tortugas liberadas DPNG'!$B$1:$O$552,7,FALSE))</f>
        <v>7.5</v>
      </c>
      <c r="AB19" s="45" t="str">
        <f t="shared" si="0"/>
        <v>Small</v>
      </c>
      <c r="AC19" s="9" t="s">
        <v>35</v>
      </c>
    </row>
    <row r="20" spans="1:29" x14ac:dyDescent="0.25">
      <c r="A20" s="42">
        <v>26</v>
      </c>
      <c r="B20" s="9" t="s">
        <v>28</v>
      </c>
      <c r="C20" s="9" t="s">
        <v>32</v>
      </c>
      <c r="D20" s="9"/>
      <c r="E20" s="9">
        <v>65</v>
      </c>
      <c r="F20" s="35">
        <v>2015</v>
      </c>
      <c r="G20" s="9">
        <v>8</v>
      </c>
      <c r="H20" s="9">
        <v>11</v>
      </c>
      <c r="I20" s="9">
        <v>-0.81963333333333332</v>
      </c>
      <c r="J20" s="9">
        <v>-90.060900000000004</v>
      </c>
      <c r="K20" s="26">
        <v>48309321</v>
      </c>
      <c r="L20" s="26">
        <v>48309321</v>
      </c>
      <c r="M20" s="26">
        <v>48309321</v>
      </c>
      <c r="N20" s="27">
        <v>2199</v>
      </c>
      <c r="O20" s="28">
        <v>30.01</v>
      </c>
      <c r="P20" s="28">
        <v>30.04</v>
      </c>
      <c r="Q20" s="28">
        <v>20.07</v>
      </c>
      <c r="R20" s="28"/>
      <c r="S20" s="28">
        <v>7</v>
      </c>
      <c r="T20" s="28">
        <v>1</v>
      </c>
      <c r="U20" s="28">
        <v>1</v>
      </c>
      <c r="V20" s="44">
        <f>VLOOKUP($L20,'[1]Tortugas liberadas DPNG'!$B$1:$O$552,7,FALSE)</f>
        <v>2015</v>
      </c>
      <c r="W20" s="44">
        <f>VLOOKUP($L20,'[1]Tortugas liberadas DPNG'!$B$1:$O$552,11,FALSE)</f>
        <v>29.5</v>
      </c>
      <c r="X20" s="44">
        <f>VLOOKUP($L20,'[1]Tortugas liberadas DPNG'!$B$1:$O$552,14,FALSE)/1000</f>
        <v>2.1</v>
      </c>
      <c r="Y20" s="44">
        <f>VLOOKUP($L20,'[1]Tortugas liberadas DPNG'!$B$1:$O$552,5,FALSE) -0.5</f>
        <v>6.5</v>
      </c>
      <c r="Z20" s="44">
        <f>Y20+(F20-VLOOKUP($L20,'[1]Tortugas liberadas DPNG'!$B$1:$O$552,7,FALSE))</f>
        <v>6.5</v>
      </c>
      <c r="AB20" s="45" t="str">
        <f t="shared" si="0"/>
        <v>Small</v>
      </c>
      <c r="AC20" s="9"/>
    </row>
    <row r="21" spans="1:29" x14ac:dyDescent="0.25">
      <c r="A21" s="42">
        <v>27</v>
      </c>
      <c r="B21" s="9" t="s">
        <v>28</v>
      </c>
      <c r="C21" s="9" t="s">
        <v>32</v>
      </c>
      <c r="D21" s="9"/>
      <c r="E21" s="9">
        <v>66</v>
      </c>
      <c r="F21" s="35">
        <v>2015</v>
      </c>
      <c r="G21" s="9">
        <v>8</v>
      </c>
      <c r="H21" s="9">
        <v>11</v>
      </c>
      <c r="I21" s="9">
        <v>-0.81979999999999997</v>
      </c>
      <c r="J21" s="9">
        <v>-90.0608</v>
      </c>
      <c r="K21" s="26">
        <v>48074319</v>
      </c>
      <c r="L21" s="26">
        <v>48074319</v>
      </c>
      <c r="M21" s="26">
        <v>48074319</v>
      </c>
      <c r="N21" s="27">
        <v>2139</v>
      </c>
      <c r="O21" s="28">
        <v>30.08</v>
      </c>
      <c r="P21" s="28">
        <v>31.09</v>
      </c>
      <c r="Q21" s="28">
        <v>22.01</v>
      </c>
      <c r="R21" s="28"/>
      <c r="S21" s="28">
        <v>7</v>
      </c>
      <c r="T21" s="28">
        <v>1</v>
      </c>
      <c r="U21" s="28">
        <v>1</v>
      </c>
      <c r="V21" s="44">
        <f>VLOOKUP($L21,'[1]Tortugas liberadas DPNG'!$B$1:$O$552,7,FALSE)</f>
        <v>2015</v>
      </c>
      <c r="W21" s="44">
        <f>VLOOKUP($L21,'[1]Tortugas liberadas DPNG'!$B$1:$O$552,11,FALSE)</f>
        <v>30.1</v>
      </c>
      <c r="X21" s="44">
        <f>VLOOKUP($L21,'[1]Tortugas liberadas DPNG'!$B$1:$O$552,14,FALSE)/1000</f>
        <v>2.2999999999999998</v>
      </c>
      <c r="Y21" s="44">
        <f>VLOOKUP($L21,'[1]Tortugas liberadas DPNG'!$B$1:$O$552,5,FALSE) -0.5</f>
        <v>7.5</v>
      </c>
      <c r="Z21" s="44">
        <f>Y21+(F21-VLOOKUP($L21,'[1]Tortugas liberadas DPNG'!$B$1:$O$552,7,FALSE))</f>
        <v>7.5</v>
      </c>
      <c r="AB21" s="45" t="str">
        <f t="shared" si="0"/>
        <v>Small</v>
      </c>
      <c r="AC21" s="9"/>
    </row>
    <row r="22" spans="1:29" x14ac:dyDescent="0.25">
      <c r="A22" s="42">
        <v>28</v>
      </c>
      <c r="B22" s="9" t="s">
        <v>28</v>
      </c>
      <c r="C22" s="9" t="s">
        <v>32</v>
      </c>
      <c r="D22" s="9"/>
      <c r="E22" s="9">
        <v>67</v>
      </c>
      <c r="F22" s="35">
        <v>2015</v>
      </c>
      <c r="G22" s="9">
        <v>8</v>
      </c>
      <c r="H22" s="9">
        <v>11</v>
      </c>
      <c r="I22" s="9">
        <v>-0.81998333333333329</v>
      </c>
      <c r="J22" s="9">
        <v>-90.060393999999903</v>
      </c>
      <c r="K22" s="26">
        <v>48368071</v>
      </c>
      <c r="L22" s="26">
        <v>48368071</v>
      </c>
      <c r="M22" s="26">
        <v>48368071</v>
      </c>
      <c r="N22" s="27">
        <v>2134</v>
      </c>
      <c r="O22" s="28">
        <v>35.020000000000003</v>
      </c>
      <c r="P22" s="28">
        <v>37.03</v>
      </c>
      <c r="Q22" s="28">
        <v>26.03</v>
      </c>
      <c r="R22" s="28"/>
      <c r="S22" s="28">
        <v>10</v>
      </c>
      <c r="T22" s="28">
        <v>1</v>
      </c>
      <c r="U22" s="28">
        <v>1</v>
      </c>
      <c r="V22" s="44">
        <f>VLOOKUP($L22,'[1]Tortugas liberadas DPNG'!$B$1:$O$552,7,FALSE)</f>
        <v>2015</v>
      </c>
      <c r="W22" s="44">
        <f>VLOOKUP($L22,'[1]Tortugas liberadas DPNG'!$B$1:$O$552,11,FALSE)</f>
        <v>34.700000000000003</v>
      </c>
      <c r="X22" s="44">
        <f>VLOOKUP($L22,'[1]Tortugas liberadas DPNG'!$B$1:$O$552,14,FALSE)/1000</f>
        <v>3.5</v>
      </c>
      <c r="Y22" s="44">
        <f>VLOOKUP($L22,'[1]Tortugas liberadas DPNG'!$B$1:$O$552,5,FALSE) -0.5</f>
        <v>7.5</v>
      </c>
      <c r="Z22" s="44">
        <f>Y22+(F22-VLOOKUP($L22,'[1]Tortugas liberadas DPNG'!$B$1:$O$552,7,FALSE))</f>
        <v>7.5</v>
      </c>
      <c r="AB22" s="45" t="str">
        <f t="shared" si="0"/>
        <v/>
      </c>
      <c r="AC22" s="9"/>
    </row>
    <row r="23" spans="1:29" x14ac:dyDescent="0.25">
      <c r="A23" s="42">
        <v>29</v>
      </c>
      <c r="B23" s="9" t="s">
        <v>28</v>
      </c>
      <c r="C23" s="9" t="s">
        <v>32</v>
      </c>
      <c r="D23" s="9"/>
      <c r="E23" s="9">
        <v>68</v>
      </c>
      <c r="F23" s="35">
        <v>2015</v>
      </c>
      <c r="G23" s="9">
        <v>8</v>
      </c>
      <c r="H23" s="9">
        <v>11</v>
      </c>
      <c r="I23" s="9">
        <v>-0.82008333333333328</v>
      </c>
      <c r="J23" s="9">
        <v>-90.060533333333339</v>
      </c>
      <c r="K23" s="26">
        <v>48070836</v>
      </c>
      <c r="L23" s="26">
        <v>48070836</v>
      </c>
      <c r="M23" s="26">
        <v>48070836</v>
      </c>
      <c r="N23" s="27">
        <v>2217</v>
      </c>
      <c r="O23" s="28">
        <v>26.08</v>
      </c>
      <c r="P23" s="28">
        <v>28.04</v>
      </c>
      <c r="Q23" s="28">
        <v>18.899999999999999</v>
      </c>
      <c r="R23" s="28"/>
      <c r="S23" s="28">
        <v>5</v>
      </c>
      <c r="T23" s="28">
        <v>1</v>
      </c>
      <c r="U23" s="28">
        <v>1</v>
      </c>
      <c r="V23" s="44">
        <f>VLOOKUP($L23,'[1]Tortugas liberadas DPNG'!$B$1:$O$552,7,FALSE)</f>
        <v>2015</v>
      </c>
      <c r="W23" s="44">
        <f>VLOOKUP($L23,'[1]Tortugas liberadas DPNG'!$B$1:$O$552,11,FALSE)</f>
        <v>26.2</v>
      </c>
      <c r="X23" s="44">
        <f>VLOOKUP($L23,'[1]Tortugas liberadas DPNG'!$B$1:$O$552,14,FALSE)/1000</f>
        <v>1.4</v>
      </c>
      <c r="Y23" s="44">
        <f>VLOOKUP($L23,'[1]Tortugas liberadas DPNG'!$B$1:$O$552,5,FALSE) -0.5</f>
        <v>5.5</v>
      </c>
      <c r="Z23" s="44">
        <f>Y23+(F23-VLOOKUP($L23,'[1]Tortugas liberadas DPNG'!$B$1:$O$552,7,FALSE))</f>
        <v>5.5</v>
      </c>
      <c r="AB23" s="45" t="str">
        <f t="shared" si="0"/>
        <v>Small</v>
      </c>
      <c r="AC23" s="9"/>
    </row>
    <row r="24" spans="1:29" x14ac:dyDescent="0.25">
      <c r="A24" s="42">
        <v>30</v>
      </c>
      <c r="B24" s="9" t="s">
        <v>28</v>
      </c>
      <c r="C24" s="9" t="s">
        <v>32</v>
      </c>
      <c r="D24" s="9"/>
      <c r="E24" s="9">
        <v>69</v>
      </c>
      <c r="F24" s="35">
        <v>2015</v>
      </c>
      <c r="G24" s="9">
        <v>8</v>
      </c>
      <c r="H24" s="9">
        <v>11</v>
      </c>
      <c r="I24" s="9">
        <v>-0.81998333333333329</v>
      </c>
      <c r="J24" s="9">
        <v>-90.060400000000016</v>
      </c>
      <c r="K24" s="26">
        <v>48083376</v>
      </c>
      <c r="L24" s="26">
        <v>48083376</v>
      </c>
      <c r="M24" s="26">
        <v>48083376</v>
      </c>
      <c r="N24" s="27">
        <v>2649</v>
      </c>
      <c r="O24" s="28">
        <v>24.01</v>
      </c>
      <c r="P24" s="28">
        <v>24.07</v>
      </c>
      <c r="Q24" s="28">
        <v>17.079999999999998</v>
      </c>
      <c r="R24" s="28"/>
      <c r="S24" s="28">
        <v>4</v>
      </c>
      <c r="T24" s="28">
        <v>1</v>
      </c>
      <c r="U24" s="28">
        <v>1</v>
      </c>
      <c r="V24" s="44">
        <f>VLOOKUP($L24,'[1]Tortugas liberadas DPNG'!$B$1:$O$552,7,FALSE)</f>
        <v>2015</v>
      </c>
      <c r="W24" s="44">
        <f>VLOOKUP($L24,'[1]Tortugas liberadas DPNG'!$B$1:$O$552,11,FALSE)</f>
        <v>24</v>
      </c>
      <c r="X24" s="44">
        <f>VLOOKUP($L24,'[1]Tortugas liberadas DPNG'!$B$1:$O$552,14,FALSE)/1000</f>
        <v>1.2</v>
      </c>
      <c r="Y24" s="44">
        <f>VLOOKUP($L24,'[1]Tortugas liberadas DPNG'!$B$1:$O$552,5,FALSE) -0.5</f>
        <v>5.5</v>
      </c>
      <c r="Z24" s="44">
        <f>Y24+(F24-VLOOKUP($L24,'[1]Tortugas liberadas DPNG'!$B$1:$O$552,7,FALSE))</f>
        <v>5.5</v>
      </c>
      <c r="AB24" s="45" t="str">
        <f t="shared" si="0"/>
        <v>Small</v>
      </c>
      <c r="AC24" s="9"/>
    </row>
    <row r="25" spans="1:29" x14ac:dyDescent="0.25">
      <c r="A25" s="42">
        <v>31</v>
      </c>
      <c r="B25" s="9" t="s">
        <v>28</v>
      </c>
      <c r="C25" s="9" t="s">
        <v>32</v>
      </c>
      <c r="D25" s="9"/>
      <c r="E25" s="9">
        <v>70</v>
      </c>
      <c r="F25" s="35">
        <v>2015</v>
      </c>
      <c r="G25" s="9">
        <v>8</v>
      </c>
      <c r="H25" s="9">
        <v>11</v>
      </c>
      <c r="I25" s="9">
        <v>-0.81975000000000009</v>
      </c>
      <c r="J25" s="9">
        <v>-90.059700000000007</v>
      </c>
      <c r="K25" s="26">
        <v>48033622</v>
      </c>
      <c r="L25" s="26">
        <v>48033622</v>
      </c>
      <c r="M25" s="26">
        <v>48033622</v>
      </c>
      <c r="N25" s="27">
        <v>2116</v>
      </c>
      <c r="O25" s="28">
        <v>27.04</v>
      </c>
      <c r="P25" s="28">
        <v>28.08</v>
      </c>
      <c r="Q25" s="28">
        <v>19.03</v>
      </c>
      <c r="R25" s="28"/>
      <c r="S25" s="28">
        <v>5</v>
      </c>
      <c r="T25" s="28">
        <v>1</v>
      </c>
      <c r="U25" s="28">
        <v>1</v>
      </c>
      <c r="V25" s="44">
        <f>VLOOKUP($L25,'[1]Tortugas liberadas DPNG'!$B$1:$O$552,7,FALSE)</f>
        <v>2015</v>
      </c>
      <c r="W25" s="44">
        <f>VLOOKUP($L25,'[1]Tortugas liberadas DPNG'!$B$1:$O$552,11,FALSE)</f>
        <v>27</v>
      </c>
      <c r="X25" s="44">
        <f>VLOOKUP($L25,'[1]Tortugas liberadas DPNG'!$B$1:$O$552,14,FALSE)/1000</f>
        <v>1.6</v>
      </c>
      <c r="Y25" s="44">
        <f>VLOOKUP($L25,'[1]Tortugas liberadas DPNG'!$B$1:$O$552,5,FALSE) -0.5</f>
        <v>6.5</v>
      </c>
      <c r="Z25" s="44">
        <f>Y25+(F25-VLOOKUP($L25,'[1]Tortugas liberadas DPNG'!$B$1:$O$552,7,FALSE))</f>
        <v>6.5</v>
      </c>
      <c r="AB25" s="45" t="str">
        <f t="shared" si="0"/>
        <v>Small</v>
      </c>
      <c r="AC25" s="9"/>
    </row>
    <row r="26" spans="1:29" x14ac:dyDescent="0.25">
      <c r="A26" s="42">
        <v>32</v>
      </c>
      <c r="B26" s="9" t="s">
        <v>28</v>
      </c>
      <c r="C26" s="9" t="s">
        <v>32</v>
      </c>
      <c r="D26" s="9"/>
      <c r="E26" s="9">
        <v>71</v>
      </c>
      <c r="F26" s="35">
        <v>2015</v>
      </c>
      <c r="G26" s="9">
        <v>8</v>
      </c>
      <c r="H26" s="9">
        <v>11</v>
      </c>
      <c r="I26" s="9">
        <v>-0.81973333333333331</v>
      </c>
      <c r="J26" s="9">
        <v>-90.060283333333302</v>
      </c>
      <c r="K26" s="26">
        <v>48319523</v>
      </c>
      <c r="L26" s="26">
        <v>48319523</v>
      </c>
      <c r="M26" s="26">
        <v>48319523</v>
      </c>
      <c r="N26" s="27">
        <v>2224</v>
      </c>
      <c r="O26" s="28">
        <v>23.03</v>
      </c>
      <c r="P26" s="28">
        <v>23.08</v>
      </c>
      <c r="Q26" s="28">
        <v>16.02</v>
      </c>
      <c r="R26" s="28"/>
      <c r="S26" s="28">
        <v>4</v>
      </c>
      <c r="T26" s="28">
        <v>1</v>
      </c>
      <c r="U26" s="28">
        <v>1</v>
      </c>
      <c r="V26" s="44">
        <f>VLOOKUP($L26,'[1]Tortugas liberadas DPNG'!$B$1:$O$552,7,FALSE)</f>
        <v>2015</v>
      </c>
      <c r="W26" s="44">
        <f>VLOOKUP($L26,'[1]Tortugas liberadas DPNG'!$B$1:$O$552,11,FALSE)</f>
        <v>29.9</v>
      </c>
      <c r="X26" s="44">
        <f>VLOOKUP($L26,'[1]Tortugas liberadas DPNG'!$B$1:$O$552,14,FALSE)/1000</f>
        <v>0.9</v>
      </c>
      <c r="Y26" s="44">
        <f>VLOOKUP($L26,'[1]Tortugas liberadas DPNG'!$B$1:$O$552,5,FALSE) -0.5</f>
        <v>5.5</v>
      </c>
      <c r="Z26" s="44">
        <f>Y26+(F26-VLOOKUP($L26,'[1]Tortugas liberadas DPNG'!$B$1:$O$552,7,FALSE))</f>
        <v>5.5</v>
      </c>
      <c r="AB26" s="45" t="str">
        <f t="shared" si="0"/>
        <v>Small</v>
      </c>
      <c r="AC26" s="9"/>
    </row>
    <row r="27" spans="1:29" x14ac:dyDescent="0.25">
      <c r="A27" s="42">
        <v>33</v>
      </c>
      <c r="B27" s="9" t="s">
        <v>28</v>
      </c>
      <c r="C27" s="9" t="s">
        <v>32</v>
      </c>
      <c r="D27" s="9"/>
      <c r="E27" s="9">
        <v>72</v>
      </c>
      <c r="F27" s="35">
        <v>2015</v>
      </c>
      <c r="G27" s="9">
        <v>8</v>
      </c>
      <c r="H27" s="9">
        <v>11</v>
      </c>
      <c r="I27" s="9">
        <v>-0.82031666666666669</v>
      </c>
      <c r="J27" s="9">
        <v>-90.05931666666666</v>
      </c>
      <c r="K27" s="26">
        <v>48369798</v>
      </c>
      <c r="L27" s="26">
        <v>48369798</v>
      </c>
      <c r="M27" s="26">
        <v>48369798</v>
      </c>
      <c r="N27" s="27">
        <v>2176</v>
      </c>
      <c r="O27" s="28">
        <v>27.08</v>
      </c>
      <c r="P27" s="28">
        <v>27.09</v>
      </c>
      <c r="Q27" s="28">
        <v>19.04</v>
      </c>
      <c r="R27" s="28"/>
      <c r="S27" s="28">
        <v>6</v>
      </c>
      <c r="T27" s="28">
        <v>1</v>
      </c>
      <c r="U27" s="28">
        <v>1</v>
      </c>
      <c r="V27" s="44">
        <f>VLOOKUP($L27,'[1]Tortugas liberadas DPNG'!$B$1:$O$552,7,FALSE)</f>
        <v>2015</v>
      </c>
      <c r="W27" s="44">
        <f>VLOOKUP($L27,'[1]Tortugas liberadas DPNG'!$B$1:$O$552,11,FALSE)</f>
        <v>27.2</v>
      </c>
      <c r="X27" s="44">
        <f>VLOOKUP($L27,'[1]Tortugas liberadas DPNG'!$B$1:$O$552,14,FALSE)/1000</f>
        <v>1.7</v>
      </c>
      <c r="Y27" s="44">
        <f>VLOOKUP($L27,'[1]Tortugas liberadas DPNG'!$B$1:$O$552,5,FALSE) -0.5</f>
        <v>6.5</v>
      </c>
      <c r="Z27" s="44">
        <f>Y27+(F27-VLOOKUP($L27,'[1]Tortugas liberadas DPNG'!$B$1:$O$552,7,FALSE))</f>
        <v>6.5</v>
      </c>
      <c r="AB27" s="45" t="str">
        <f t="shared" si="0"/>
        <v>Small</v>
      </c>
      <c r="AC27" s="9"/>
    </row>
    <row r="28" spans="1:29" x14ac:dyDescent="0.25">
      <c r="A28" s="42">
        <v>34</v>
      </c>
      <c r="B28" s="9" t="s">
        <v>28</v>
      </c>
      <c r="C28" s="9" t="s">
        <v>32</v>
      </c>
      <c r="D28" s="9"/>
      <c r="E28" s="9">
        <v>73</v>
      </c>
      <c r="F28" s="35">
        <v>2015</v>
      </c>
      <c r="G28" s="9">
        <v>8</v>
      </c>
      <c r="H28" s="9">
        <v>11</v>
      </c>
      <c r="I28" s="9">
        <v>-0.82034999999999991</v>
      </c>
      <c r="J28" s="9">
        <v>-90.059383333333329</v>
      </c>
      <c r="K28" s="26">
        <v>48112611</v>
      </c>
      <c r="L28" s="26">
        <v>48112611</v>
      </c>
      <c r="M28" s="26">
        <v>48112611</v>
      </c>
      <c r="N28" s="27">
        <v>2108</v>
      </c>
      <c r="O28" s="28">
        <v>34.090000000000003</v>
      </c>
      <c r="P28" s="28">
        <v>35.08</v>
      </c>
      <c r="Q28" s="28">
        <v>25.07</v>
      </c>
      <c r="R28" s="28"/>
      <c r="S28" s="28">
        <v>9</v>
      </c>
      <c r="T28" s="28">
        <v>1</v>
      </c>
      <c r="U28" s="28">
        <v>1</v>
      </c>
      <c r="V28" s="44">
        <f>VLOOKUP($L28,'[1]Tortugas liberadas DPNG'!$B$1:$O$552,7,FALSE)</f>
        <v>2015</v>
      </c>
      <c r="W28" s="44">
        <f>VLOOKUP($L28,'[1]Tortugas liberadas DPNG'!$B$1:$O$552,11,FALSE)</f>
        <v>34</v>
      </c>
      <c r="X28" s="44">
        <f>VLOOKUP($L28,'[1]Tortugas liberadas DPNG'!$B$1:$O$552,14,FALSE)/1000</f>
        <v>3.5</v>
      </c>
      <c r="Y28" s="44">
        <f>VLOOKUP($L28,'[1]Tortugas liberadas DPNG'!$B$1:$O$552,5,FALSE) -0.5</f>
        <v>8.5</v>
      </c>
      <c r="Z28" s="44">
        <f>Y28+(F28-VLOOKUP($L28,'[1]Tortugas liberadas DPNG'!$B$1:$O$552,7,FALSE))</f>
        <v>8.5</v>
      </c>
      <c r="AB28" s="45" t="str">
        <f t="shared" si="0"/>
        <v/>
      </c>
      <c r="AC28" s="9"/>
    </row>
    <row r="29" spans="1:29" x14ac:dyDescent="0.25">
      <c r="A29" s="42">
        <v>35</v>
      </c>
      <c r="B29" s="9" t="s">
        <v>28</v>
      </c>
      <c r="C29" s="9" t="s">
        <v>32</v>
      </c>
      <c r="D29" s="9"/>
      <c r="E29" s="9">
        <v>74</v>
      </c>
      <c r="F29" s="35">
        <v>2015</v>
      </c>
      <c r="G29" s="9">
        <v>8</v>
      </c>
      <c r="H29" s="9">
        <v>11</v>
      </c>
      <c r="I29" s="9">
        <v>-0.82078333333333331</v>
      </c>
      <c r="J29" s="9">
        <v>-90.059950000000015</v>
      </c>
      <c r="K29" s="26">
        <v>48019021</v>
      </c>
      <c r="L29" s="26">
        <v>48019021</v>
      </c>
      <c r="M29" s="26">
        <v>48019021</v>
      </c>
      <c r="N29" s="27">
        <v>2288</v>
      </c>
      <c r="O29" s="28">
        <v>23.02</v>
      </c>
      <c r="P29" s="28">
        <v>24.01</v>
      </c>
      <c r="Q29" s="28">
        <v>16.010000000000002</v>
      </c>
      <c r="R29" s="28"/>
      <c r="S29" s="28">
        <v>4</v>
      </c>
      <c r="T29" s="28">
        <v>1</v>
      </c>
      <c r="U29" s="28">
        <v>1</v>
      </c>
      <c r="V29" s="44">
        <f>VLOOKUP($L29,'[1]Tortugas liberadas DPNG'!$B$1:$O$552,7,FALSE)</f>
        <v>2015</v>
      </c>
      <c r="W29" s="44">
        <f>VLOOKUP($L29,'[1]Tortugas liberadas DPNG'!$B$1:$O$552,11,FALSE)</f>
        <v>23.1</v>
      </c>
      <c r="X29" s="44">
        <f>VLOOKUP($L29,'[1]Tortugas liberadas DPNG'!$B$1:$O$552,14,FALSE)/1000</f>
        <v>0.8</v>
      </c>
      <c r="Y29" s="44">
        <f>VLOOKUP($L29,'[1]Tortugas liberadas DPNG'!$B$1:$O$552,5,FALSE) -0.5</f>
        <v>5.5</v>
      </c>
      <c r="Z29" s="44">
        <f>Y29+(F29-VLOOKUP($L29,'[1]Tortugas liberadas DPNG'!$B$1:$O$552,7,FALSE))</f>
        <v>5.5</v>
      </c>
      <c r="AB29" s="45" t="str">
        <f t="shared" si="0"/>
        <v>Small</v>
      </c>
      <c r="AC29" s="9" t="s">
        <v>36</v>
      </c>
    </row>
    <row r="30" spans="1:29" x14ac:dyDescent="0.25">
      <c r="A30" s="42">
        <v>36</v>
      </c>
      <c r="B30" s="9" t="s">
        <v>28</v>
      </c>
      <c r="C30" s="9" t="s">
        <v>32</v>
      </c>
      <c r="D30" s="9"/>
      <c r="E30" s="9">
        <v>75</v>
      </c>
      <c r="F30" s="35">
        <v>2015</v>
      </c>
      <c r="G30" s="9">
        <v>8</v>
      </c>
      <c r="H30" s="9">
        <v>11</v>
      </c>
      <c r="I30" s="9">
        <v>-0.8207000000000001</v>
      </c>
      <c r="J30" s="9">
        <v>-90.059749999999994</v>
      </c>
      <c r="K30" s="26">
        <v>48348280</v>
      </c>
      <c r="L30" s="26">
        <v>48348280</v>
      </c>
      <c r="M30" s="26">
        <v>48348280</v>
      </c>
      <c r="N30" s="27">
        <v>2105</v>
      </c>
      <c r="O30" s="28">
        <v>34.01</v>
      </c>
      <c r="P30" s="28">
        <v>35.01</v>
      </c>
      <c r="Q30" s="28">
        <v>24.09</v>
      </c>
      <c r="R30" s="28"/>
      <c r="S30" s="28">
        <v>8</v>
      </c>
      <c r="T30" s="28">
        <v>1</v>
      </c>
      <c r="U30" s="28">
        <v>1</v>
      </c>
      <c r="V30" s="44">
        <f>VLOOKUP($L30,'[1]Tortugas liberadas DPNG'!$B$1:$O$552,7,FALSE)</f>
        <v>2015</v>
      </c>
      <c r="W30" s="44">
        <f>VLOOKUP($L30,'[1]Tortugas liberadas DPNG'!$B$1:$O$552,11,FALSE)</f>
        <v>34.1</v>
      </c>
      <c r="X30" s="44">
        <f>VLOOKUP($L30,'[1]Tortugas liberadas DPNG'!$B$1:$O$552,14,FALSE)/1000</f>
        <v>3.4</v>
      </c>
      <c r="Y30" s="44">
        <f>VLOOKUP($L30,'[1]Tortugas liberadas DPNG'!$B$1:$O$552,5,FALSE) -0.5</f>
        <v>9.5</v>
      </c>
      <c r="Z30" s="44">
        <f>Y30+(F30-VLOOKUP($L30,'[1]Tortugas liberadas DPNG'!$B$1:$O$552,7,FALSE))</f>
        <v>9.5</v>
      </c>
      <c r="AB30" s="45" t="str">
        <f t="shared" si="0"/>
        <v/>
      </c>
      <c r="AC30" s="9"/>
    </row>
    <row r="31" spans="1:29" x14ac:dyDescent="0.25">
      <c r="A31" s="42">
        <v>37</v>
      </c>
      <c r="B31" s="9" t="s">
        <v>28</v>
      </c>
      <c r="C31" s="9" t="s">
        <v>32</v>
      </c>
      <c r="D31" s="9"/>
      <c r="E31" s="9">
        <v>76</v>
      </c>
      <c r="F31" s="35">
        <v>2015</v>
      </c>
      <c r="G31" s="9">
        <v>8</v>
      </c>
      <c r="H31" s="9">
        <v>11</v>
      </c>
      <c r="I31" s="9">
        <v>-0.82058333333333333</v>
      </c>
      <c r="J31" s="9">
        <v>-90.059633333333338</v>
      </c>
      <c r="K31" s="26">
        <v>48367558</v>
      </c>
      <c r="L31" s="26">
        <v>48367558</v>
      </c>
      <c r="M31" s="26">
        <v>48367558</v>
      </c>
      <c r="N31" s="27">
        <v>2120</v>
      </c>
      <c r="O31" s="28">
        <v>26.01</v>
      </c>
      <c r="P31" s="28">
        <v>27</v>
      </c>
      <c r="Q31" s="28">
        <v>19.010000000000002</v>
      </c>
      <c r="R31" s="28"/>
      <c r="S31" s="28">
        <v>5</v>
      </c>
      <c r="T31" s="28">
        <v>1</v>
      </c>
      <c r="U31" s="28">
        <v>1</v>
      </c>
      <c r="V31" s="44">
        <f>VLOOKUP($L31,'[1]Tortugas liberadas DPNG'!$B$1:$O$552,7,FALSE)</f>
        <v>2015</v>
      </c>
      <c r="W31" s="44">
        <f>VLOOKUP($L31,'[1]Tortugas liberadas DPNG'!$B$1:$O$552,11,FALSE)</f>
        <v>35.700000000000003</v>
      </c>
      <c r="X31" s="44">
        <f>VLOOKUP($L31,'[1]Tortugas liberadas DPNG'!$B$1:$O$552,14,FALSE)/1000</f>
        <v>1.7</v>
      </c>
      <c r="Y31" s="44">
        <f>VLOOKUP($L31,'[1]Tortugas liberadas DPNG'!$B$1:$O$552,5,FALSE) -0.5</f>
        <v>7.5</v>
      </c>
      <c r="Z31" s="44">
        <f>Y31+(F31-VLOOKUP($L31,'[1]Tortugas liberadas DPNG'!$B$1:$O$552,7,FALSE))</f>
        <v>7.5</v>
      </c>
      <c r="AB31" s="45" t="str">
        <f t="shared" si="0"/>
        <v/>
      </c>
      <c r="AC31" s="9" t="s">
        <v>37</v>
      </c>
    </row>
    <row r="32" spans="1:29" x14ac:dyDescent="0.25">
      <c r="A32" s="42">
        <v>38</v>
      </c>
      <c r="B32" s="9" t="s">
        <v>28</v>
      </c>
      <c r="C32" s="9" t="s">
        <v>32</v>
      </c>
      <c r="D32" s="9"/>
      <c r="E32" s="9"/>
      <c r="F32" s="35">
        <v>2015</v>
      </c>
      <c r="G32" s="9">
        <v>8</v>
      </c>
      <c r="H32" s="9">
        <v>11</v>
      </c>
      <c r="I32" s="28"/>
      <c r="J32" s="28"/>
      <c r="K32" s="26">
        <v>48311066</v>
      </c>
      <c r="L32" s="26">
        <v>48311066</v>
      </c>
      <c r="M32" s="26">
        <v>48311066</v>
      </c>
      <c r="N32" s="27">
        <v>2291</v>
      </c>
      <c r="O32" s="28">
        <v>23.09</v>
      </c>
      <c r="P32" s="28">
        <v>24.05</v>
      </c>
      <c r="Q32" s="28">
        <v>17.03</v>
      </c>
      <c r="R32" s="28"/>
      <c r="S32" s="28">
        <v>4</v>
      </c>
      <c r="T32" s="28">
        <v>1</v>
      </c>
      <c r="U32" s="28">
        <v>1</v>
      </c>
      <c r="V32" s="44">
        <f>VLOOKUP($L32,'[1]Tortugas liberadas DPNG'!$B$1:$O$552,7,FALSE)</f>
        <v>2015</v>
      </c>
      <c r="W32" s="44">
        <f>VLOOKUP($L32,'[1]Tortugas liberadas DPNG'!$B$1:$O$552,11,FALSE)</f>
        <v>23.5</v>
      </c>
      <c r="X32" s="44">
        <f>VLOOKUP($L32,'[1]Tortugas liberadas DPNG'!$B$1:$O$552,14,FALSE)/1000</f>
        <v>1.1499999999999999</v>
      </c>
      <c r="Y32" s="44">
        <f>VLOOKUP($L32,'[1]Tortugas liberadas DPNG'!$B$1:$O$552,5,FALSE) -0.5</f>
        <v>4.5</v>
      </c>
      <c r="Z32" s="44">
        <f>Y32+(F32-VLOOKUP($L32,'[1]Tortugas liberadas DPNG'!$B$1:$O$552,7,FALSE))</f>
        <v>4.5</v>
      </c>
      <c r="AB32" s="45" t="str">
        <f t="shared" si="0"/>
        <v>Small</v>
      </c>
      <c r="AC32" s="9"/>
    </row>
    <row r="33" spans="1:29" x14ac:dyDescent="0.25">
      <c r="A33" s="42">
        <v>39</v>
      </c>
      <c r="B33" s="9" t="s">
        <v>28</v>
      </c>
      <c r="C33" s="9" t="s">
        <v>32</v>
      </c>
      <c r="D33" s="9"/>
      <c r="E33" s="9"/>
      <c r="F33" s="35">
        <v>2015</v>
      </c>
      <c r="G33" s="9">
        <v>8</v>
      </c>
      <c r="H33" s="9">
        <v>11</v>
      </c>
      <c r="I33" s="28"/>
      <c r="J33" s="28"/>
      <c r="K33" s="26">
        <v>48369550</v>
      </c>
      <c r="L33" s="26">
        <v>48369550</v>
      </c>
      <c r="M33" s="26">
        <v>48369550</v>
      </c>
      <c r="N33" s="27">
        <v>2300</v>
      </c>
      <c r="O33" s="28">
        <v>24.07</v>
      </c>
      <c r="P33" s="28">
        <v>26.05</v>
      </c>
      <c r="Q33" s="28">
        <v>17.09</v>
      </c>
      <c r="R33" s="28"/>
      <c r="S33" s="28">
        <v>5</v>
      </c>
      <c r="T33" s="28">
        <v>1</v>
      </c>
      <c r="U33" s="28">
        <v>1</v>
      </c>
      <c r="V33" s="44">
        <f>VLOOKUP($L33,'[1]Tortugas liberadas DPNG'!$B$1:$O$552,7,FALSE)</f>
        <v>2015</v>
      </c>
      <c r="W33" s="44">
        <f>VLOOKUP($L33,'[1]Tortugas liberadas DPNG'!$B$1:$O$552,11,FALSE)</f>
        <v>24.2</v>
      </c>
      <c r="X33" s="44">
        <f>VLOOKUP($L33,'[1]Tortugas liberadas DPNG'!$B$1:$O$552,14,FALSE)/1000</f>
        <v>1.3</v>
      </c>
      <c r="Y33" s="44">
        <f>VLOOKUP($L33,'[1]Tortugas liberadas DPNG'!$B$1:$O$552,5,FALSE) -0.5</f>
        <v>4.5</v>
      </c>
      <c r="Z33" s="44">
        <f>Y33+(F33-VLOOKUP($L33,'[1]Tortugas liberadas DPNG'!$B$1:$O$552,7,FALSE))</f>
        <v>4.5</v>
      </c>
      <c r="AB33" s="45" t="str">
        <f t="shared" si="0"/>
        <v>Small</v>
      </c>
      <c r="AC33" s="9"/>
    </row>
    <row r="34" spans="1:29" x14ac:dyDescent="0.25">
      <c r="A34" s="42">
        <v>40</v>
      </c>
      <c r="B34" s="9" t="s">
        <v>28</v>
      </c>
      <c r="C34" s="9" t="s">
        <v>32</v>
      </c>
      <c r="D34" s="9"/>
      <c r="E34" s="9">
        <v>77</v>
      </c>
      <c r="F34" s="35">
        <v>2015</v>
      </c>
      <c r="G34" s="9">
        <v>8</v>
      </c>
      <c r="H34" s="9">
        <v>11</v>
      </c>
      <c r="I34" s="9">
        <v>-0.82038333333333335</v>
      </c>
      <c r="J34" s="9">
        <v>-90.059849999999997</v>
      </c>
      <c r="K34" s="26">
        <v>48060611</v>
      </c>
      <c r="L34" s="26">
        <v>48060611</v>
      </c>
      <c r="M34" s="26">
        <v>48060611</v>
      </c>
      <c r="N34" s="27">
        <v>2289</v>
      </c>
      <c r="O34" s="28">
        <v>26.06</v>
      </c>
      <c r="P34" s="28">
        <v>26.09</v>
      </c>
      <c r="Q34" s="28">
        <v>18.09</v>
      </c>
      <c r="R34" s="28"/>
      <c r="S34" s="28">
        <v>4</v>
      </c>
      <c r="T34" s="28">
        <v>1</v>
      </c>
      <c r="U34" s="28">
        <v>1</v>
      </c>
      <c r="V34" s="44">
        <f>VLOOKUP($L34,'[1]Tortugas liberadas DPNG'!$B$1:$O$552,7,FALSE)</f>
        <v>2015</v>
      </c>
      <c r="W34" s="44">
        <f>VLOOKUP($L34,'[1]Tortugas liberadas DPNG'!$B$1:$O$552,11,FALSE)</f>
        <v>26.1</v>
      </c>
      <c r="X34" s="44">
        <f>VLOOKUP($L34,'[1]Tortugas liberadas DPNG'!$B$1:$O$552,14,FALSE)/1000</f>
        <v>1.5</v>
      </c>
      <c r="Y34" s="44">
        <f>VLOOKUP($L34,'[1]Tortugas liberadas DPNG'!$B$1:$O$552,5,FALSE) -0.5</f>
        <v>4.5</v>
      </c>
      <c r="Z34" s="44">
        <f>Y34+(F34-VLOOKUP($L34,'[1]Tortugas liberadas DPNG'!$B$1:$O$552,7,FALSE))</f>
        <v>4.5</v>
      </c>
      <c r="AB34" s="45" t="str">
        <f t="shared" si="0"/>
        <v>Small</v>
      </c>
      <c r="AC34" s="9"/>
    </row>
    <row r="35" spans="1:29" x14ac:dyDescent="0.25">
      <c r="A35" s="42">
        <v>41</v>
      </c>
      <c r="B35" s="9" t="s">
        <v>28</v>
      </c>
      <c r="C35" s="9" t="s">
        <v>32</v>
      </c>
      <c r="D35" s="9"/>
      <c r="E35" s="9">
        <v>78</v>
      </c>
      <c r="F35" s="35">
        <v>2015</v>
      </c>
      <c r="G35" s="9">
        <v>8</v>
      </c>
      <c r="H35" s="9">
        <v>11</v>
      </c>
      <c r="I35" s="9">
        <v>-0.82064999999999999</v>
      </c>
      <c r="J35" s="9">
        <v>-90.059783333333343</v>
      </c>
      <c r="K35" s="26">
        <v>48345639</v>
      </c>
      <c r="L35" s="26">
        <v>48345639</v>
      </c>
      <c r="M35" s="26">
        <v>48345639</v>
      </c>
      <c r="N35" s="27">
        <v>2150</v>
      </c>
      <c r="O35" s="28">
        <v>35.01</v>
      </c>
      <c r="P35" s="28">
        <v>36.07</v>
      </c>
      <c r="Q35" s="28">
        <v>25.06</v>
      </c>
      <c r="R35" s="28"/>
      <c r="S35" s="28">
        <v>9</v>
      </c>
      <c r="T35" s="28">
        <v>1</v>
      </c>
      <c r="U35" s="28">
        <v>0</v>
      </c>
      <c r="V35" s="44">
        <f>VLOOKUP($L35,'[1]Tortugas liberadas DPNG'!$B$1:$O$552,7,FALSE)</f>
        <v>2015</v>
      </c>
      <c r="W35" s="44">
        <f>VLOOKUP($L35,'[1]Tortugas liberadas DPNG'!$B$1:$O$552,11,FALSE)</f>
        <v>34.6</v>
      </c>
      <c r="X35" s="44">
        <f>VLOOKUP($L35,'[1]Tortugas liberadas DPNG'!$B$1:$O$552,14,FALSE)/1000</f>
        <v>3.6</v>
      </c>
      <c r="Y35" s="44">
        <f>VLOOKUP($L35,'[1]Tortugas liberadas DPNG'!$B$1:$O$552,5,FALSE) -0.5</f>
        <v>7.5</v>
      </c>
      <c r="Z35" s="44">
        <f>Y35+(F35-VLOOKUP($L35,'[1]Tortugas liberadas DPNG'!$B$1:$O$552,7,FALSE))</f>
        <v>7.5</v>
      </c>
      <c r="AB35" s="45" t="str">
        <f t="shared" si="0"/>
        <v/>
      </c>
      <c r="AC35" s="9"/>
    </row>
    <row r="36" spans="1:29" x14ac:dyDescent="0.25">
      <c r="A36" s="42">
        <v>42</v>
      </c>
      <c r="B36" s="9" t="s">
        <v>28</v>
      </c>
      <c r="C36" s="9" t="s">
        <v>32</v>
      </c>
      <c r="D36" s="9"/>
      <c r="E36" s="9">
        <v>79</v>
      </c>
      <c r="F36" s="35">
        <v>2015</v>
      </c>
      <c r="G36" s="9">
        <v>8</v>
      </c>
      <c r="H36" s="9">
        <v>11</v>
      </c>
      <c r="I36" s="9">
        <v>-0.8208333333333333</v>
      </c>
      <c r="J36" s="9">
        <v>-90.060233333333343</v>
      </c>
      <c r="K36" s="26">
        <v>48367602</v>
      </c>
      <c r="L36" s="26">
        <v>48367602</v>
      </c>
      <c r="M36" s="26">
        <v>48367602</v>
      </c>
      <c r="N36" s="27">
        <v>2109</v>
      </c>
      <c r="O36" s="28">
        <v>36.049999999999997</v>
      </c>
      <c r="P36" s="28">
        <v>39.04</v>
      </c>
      <c r="Q36" s="28">
        <v>27.06</v>
      </c>
      <c r="R36" s="28"/>
      <c r="S36" s="28">
        <v>5</v>
      </c>
      <c r="T36" s="28">
        <v>1</v>
      </c>
      <c r="U36" s="28">
        <v>0</v>
      </c>
      <c r="V36" s="44">
        <f>VLOOKUP($L36,'[1]Tortugas liberadas DPNG'!$B$1:$O$552,7,FALSE)</f>
        <v>2015</v>
      </c>
      <c r="W36" s="44">
        <f>VLOOKUP($L36,'[1]Tortugas liberadas DPNG'!$B$1:$O$552,11,FALSE)</f>
        <v>36</v>
      </c>
      <c r="X36" s="44">
        <f>VLOOKUP($L36,'[1]Tortugas liberadas DPNG'!$B$1:$O$552,14,FALSE)/1000</f>
        <v>4.8</v>
      </c>
      <c r="Y36" s="44">
        <f>VLOOKUP($L36,'[1]Tortugas liberadas DPNG'!$B$1:$O$552,5,FALSE) -0.5</f>
        <v>8.5</v>
      </c>
      <c r="Z36" s="44">
        <f>Y36+(F36-VLOOKUP($L36,'[1]Tortugas liberadas DPNG'!$B$1:$O$552,7,FALSE))</f>
        <v>8.5</v>
      </c>
      <c r="AB36" s="45" t="str">
        <f t="shared" si="0"/>
        <v/>
      </c>
      <c r="AC36" s="9"/>
    </row>
    <row r="37" spans="1:29" x14ac:dyDescent="0.25">
      <c r="A37" s="42">
        <v>43</v>
      </c>
      <c r="B37" s="9" t="s">
        <v>28</v>
      </c>
      <c r="C37" s="9" t="s">
        <v>32</v>
      </c>
      <c r="D37" s="9"/>
      <c r="E37" s="9">
        <v>80</v>
      </c>
      <c r="F37" s="35">
        <v>2015</v>
      </c>
      <c r="G37" s="9">
        <v>8</v>
      </c>
      <c r="H37" s="9">
        <v>11</v>
      </c>
      <c r="I37" s="9">
        <v>-0.82084999999999997</v>
      </c>
      <c r="J37" s="9">
        <v>-90.060283333333331</v>
      </c>
      <c r="K37" s="26">
        <v>48344016</v>
      </c>
      <c r="L37" s="26">
        <v>48344016</v>
      </c>
      <c r="M37" s="26">
        <v>48344016</v>
      </c>
      <c r="N37" s="27">
        <v>2153</v>
      </c>
      <c r="O37" s="28">
        <v>33.01</v>
      </c>
      <c r="P37" s="28">
        <v>33</v>
      </c>
      <c r="Q37" s="28">
        <v>23.02</v>
      </c>
      <c r="R37" s="28"/>
      <c r="S37" s="28">
        <v>8</v>
      </c>
      <c r="T37" s="28">
        <v>1</v>
      </c>
      <c r="U37" s="28">
        <v>1</v>
      </c>
      <c r="V37" s="44">
        <f>VLOOKUP($L37,'[1]Tortugas liberadas DPNG'!$B$1:$O$552,7,FALSE)</f>
        <v>2015</v>
      </c>
      <c r="W37" s="44">
        <f>VLOOKUP($L37,'[1]Tortugas liberadas DPNG'!$B$1:$O$552,11,FALSE)</f>
        <v>32.799999999999997</v>
      </c>
      <c r="X37" s="44">
        <f>VLOOKUP($L37,'[1]Tortugas liberadas DPNG'!$B$1:$O$552,14,FALSE)/1000</f>
        <v>2.2999999999999998</v>
      </c>
      <c r="Y37" s="44">
        <f>VLOOKUP($L37,'[1]Tortugas liberadas DPNG'!$B$1:$O$552,5,FALSE) -0.5</f>
        <v>7.5</v>
      </c>
      <c r="Z37" s="44">
        <f>Y37+(F37-VLOOKUP($L37,'[1]Tortugas liberadas DPNG'!$B$1:$O$552,7,FALSE))</f>
        <v>7.5</v>
      </c>
      <c r="AB37" s="45" t="str">
        <f t="shared" si="0"/>
        <v>Small</v>
      </c>
      <c r="AC37" s="9" t="s">
        <v>38</v>
      </c>
    </row>
    <row r="38" spans="1:29" x14ac:dyDescent="0.25">
      <c r="A38" s="42">
        <v>44</v>
      </c>
      <c r="B38" s="9" t="s">
        <v>28</v>
      </c>
      <c r="C38" s="9" t="s">
        <v>32</v>
      </c>
      <c r="D38" s="9"/>
      <c r="E38" s="9">
        <v>81</v>
      </c>
      <c r="F38" s="35">
        <v>2015</v>
      </c>
      <c r="G38" s="9">
        <v>8</v>
      </c>
      <c r="H38" s="9">
        <v>11</v>
      </c>
      <c r="I38" s="9">
        <v>-0.82091666666666663</v>
      </c>
      <c r="J38" s="9">
        <v>-90.06035</v>
      </c>
      <c r="K38" s="26">
        <v>48369046</v>
      </c>
      <c r="L38" s="26">
        <v>48369046</v>
      </c>
      <c r="M38" s="26">
        <v>48369046</v>
      </c>
      <c r="N38" s="27">
        <v>2243</v>
      </c>
      <c r="O38" s="28">
        <v>25.04</v>
      </c>
      <c r="P38" s="28">
        <v>26.06</v>
      </c>
      <c r="Q38" s="28">
        <v>18.010000000000002</v>
      </c>
      <c r="R38" s="28"/>
      <c r="S38" s="28">
        <v>4</v>
      </c>
      <c r="T38" s="28">
        <v>1</v>
      </c>
      <c r="U38" s="28">
        <v>1</v>
      </c>
      <c r="V38" s="44">
        <f>VLOOKUP($L38,'[1]Tortugas liberadas DPNG'!$B$1:$O$552,7,FALSE)</f>
        <v>2015</v>
      </c>
      <c r="W38" s="44">
        <f>VLOOKUP($L38,'[1]Tortugas liberadas DPNG'!$B$1:$O$552,11,FALSE)</f>
        <v>25.2</v>
      </c>
      <c r="X38" s="44">
        <f>VLOOKUP($L38,'[1]Tortugas liberadas DPNG'!$B$1:$O$552,14,FALSE)/1000</f>
        <v>1.5</v>
      </c>
      <c r="Y38" s="44">
        <f>VLOOKUP($L38,'[1]Tortugas liberadas DPNG'!$B$1:$O$552,5,FALSE) -0.5</f>
        <v>5.5</v>
      </c>
      <c r="Z38" s="44">
        <f>Y38+(F38-VLOOKUP($L38,'[1]Tortugas liberadas DPNG'!$B$1:$O$552,7,FALSE))</f>
        <v>5.5</v>
      </c>
      <c r="AB38" s="45" t="str">
        <f t="shared" si="0"/>
        <v>Small</v>
      </c>
      <c r="AC38" s="9"/>
    </row>
    <row r="39" spans="1:29" x14ac:dyDescent="0.25">
      <c r="A39" s="42">
        <v>45</v>
      </c>
      <c r="B39" s="9" t="s">
        <v>28</v>
      </c>
      <c r="C39" s="9" t="s">
        <v>32</v>
      </c>
      <c r="D39" s="9"/>
      <c r="E39" s="9">
        <v>82</v>
      </c>
      <c r="F39" s="35">
        <v>2015</v>
      </c>
      <c r="G39" s="9">
        <v>8</v>
      </c>
      <c r="H39" s="9">
        <v>11</v>
      </c>
      <c r="I39" s="9">
        <v>-0.82141666666666668</v>
      </c>
      <c r="J39" s="9">
        <v>-90.062883333333332</v>
      </c>
      <c r="K39" s="26">
        <v>48074325</v>
      </c>
      <c r="L39" s="26">
        <v>48074325</v>
      </c>
      <c r="M39" s="26">
        <v>48074325</v>
      </c>
      <c r="N39" s="27">
        <v>2148</v>
      </c>
      <c r="O39" s="28">
        <v>34.1</v>
      </c>
      <c r="P39" s="28">
        <v>35.5</v>
      </c>
      <c r="Q39" s="28">
        <v>25.01</v>
      </c>
      <c r="R39" s="28"/>
      <c r="S39" s="28">
        <v>9</v>
      </c>
      <c r="T39" s="28">
        <v>1</v>
      </c>
      <c r="U39" s="28">
        <v>1</v>
      </c>
      <c r="V39" s="44">
        <f>VLOOKUP($L39,'[1]Tortugas liberadas DPNG'!$B$1:$O$552,7,FALSE)</f>
        <v>2015</v>
      </c>
      <c r="W39" s="44">
        <f>VLOOKUP($L39,'[1]Tortugas liberadas DPNG'!$B$1:$O$552,11,FALSE)</f>
        <v>33.299999999999997</v>
      </c>
      <c r="X39" s="44">
        <f>VLOOKUP($L39,'[1]Tortugas liberadas DPNG'!$B$1:$O$552,14,FALSE)/1000</f>
        <v>3.3</v>
      </c>
      <c r="Y39" s="44">
        <f>VLOOKUP($L39,'[1]Tortugas liberadas DPNG'!$B$1:$O$552,5,FALSE) -0.5</f>
        <v>7.5</v>
      </c>
      <c r="Z39" s="44">
        <f>Y39+(F39-VLOOKUP($L39,'[1]Tortugas liberadas DPNG'!$B$1:$O$552,7,FALSE))</f>
        <v>7.5</v>
      </c>
      <c r="AB39" s="45" t="str">
        <f t="shared" si="0"/>
        <v/>
      </c>
      <c r="AC39" s="9"/>
    </row>
    <row r="40" spans="1:29" x14ac:dyDescent="0.25">
      <c r="A40" s="42">
        <v>46</v>
      </c>
      <c r="B40" s="9" t="s">
        <v>28</v>
      </c>
      <c r="C40" s="9" t="s">
        <v>32</v>
      </c>
      <c r="D40" s="9"/>
      <c r="E40" s="9">
        <v>83</v>
      </c>
      <c r="F40" s="35">
        <v>2015</v>
      </c>
      <c r="G40" s="9">
        <v>8</v>
      </c>
      <c r="H40" s="9">
        <v>11</v>
      </c>
      <c r="I40" s="9">
        <v>-0.82141666666666668</v>
      </c>
      <c r="J40" s="9">
        <v>-90.062883333333332</v>
      </c>
      <c r="K40" s="26">
        <v>48345853</v>
      </c>
      <c r="L40" s="26">
        <v>48345853</v>
      </c>
      <c r="M40" s="26">
        <v>48345853</v>
      </c>
      <c r="N40" s="27">
        <v>2218</v>
      </c>
      <c r="O40" s="28">
        <v>28.03</v>
      </c>
      <c r="P40" s="28">
        <v>29.01</v>
      </c>
      <c r="Q40" s="28">
        <v>19.09</v>
      </c>
      <c r="R40" s="28"/>
      <c r="S40" s="28">
        <v>6</v>
      </c>
      <c r="T40" s="28">
        <v>1</v>
      </c>
      <c r="U40" s="28">
        <v>1</v>
      </c>
      <c r="V40" s="44">
        <f>VLOOKUP($L40,'[1]Tortugas liberadas DPNG'!$B$1:$O$552,7,FALSE)</f>
        <v>2015</v>
      </c>
      <c r="W40" s="44">
        <f>VLOOKUP($L40,'[1]Tortugas liberadas DPNG'!$B$1:$O$552,11,FALSE)</f>
        <v>27.3</v>
      </c>
      <c r="X40" s="44">
        <f>VLOOKUP($L40,'[1]Tortugas liberadas DPNG'!$B$1:$O$552,14,FALSE)/1000</f>
        <v>2</v>
      </c>
      <c r="Y40" s="44">
        <f>VLOOKUP($L40,'[1]Tortugas liberadas DPNG'!$B$1:$O$552,5,FALSE) -0.5</f>
        <v>5.5</v>
      </c>
      <c r="Z40" s="44">
        <f>Y40+(F40-VLOOKUP($L40,'[1]Tortugas liberadas DPNG'!$B$1:$O$552,7,FALSE))</f>
        <v>5.5</v>
      </c>
      <c r="AB40" s="45" t="str">
        <f t="shared" si="0"/>
        <v>Small</v>
      </c>
      <c r="AC40" s="9" t="s">
        <v>39</v>
      </c>
    </row>
    <row r="41" spans="1:29" x14ac:dyDescent="0.25">
      <c r="A41" s="42">
        <v>48</v>
      </c>
      <c r="B41" s="9" t="s">
        <v>28</v>
      </c>
      <c r="C41" s="9" t="s">
        <v>32</v>
      </c>
      <c r="D41" s="9"/>
      <c r="E41" s="9">
        <v>85</v>
      </c>
      <c r="F41" s="35">
        <v>2015</v>
      </c>
      <c r="G41" s="9">
        <v>8</v>
      </c>
      <c r="H41" s="9">
        <v>11</v>
      </c>
      <c r="I41" s="9">
        <v>-0.82135000000000014</v>
      </c>
      <c r="J41" s="9">
        <v>-90.061333333333337</v>
      </c>
      <c r="K41" s="26">
        <v>48347348</v>
      </c>
      <c r="L41" s="26">
        <v>48347348</v>
      </c>
      <c r="M41" s="26">
        <v>48347348</v>
      </c>
      <c r="N41" s="27">
        <v>2232</v>
      </c>
      <c r="O41" s="28">
        <v>24.7</v>
      </c>
      <c r="P41" s="28">
        <v>25.8</v>
      </c>
      <c r="Q41" s="28">
        <v>17.600000000000001</v>
      </c>
      <c r="R41" s="28"/>
      <c r="S41" s="28">
        <v>5</v>
      </c>
      <c r="T41" s="28">
        <v>1</v>
      </c>
      <c r="U41" s="28">
        <v>0</v>
      </c>
      <c r="V41" s="44">
        <f>VLOOKUP($L41,'[1]Tortugas liberadas DPNG'!$B$1:$O$552,7,FALSE)</f>
        <v>2015</v>
      </c>
      <c r="W41" s="44">
        <f>VLOOKUP($L41,'[1]Tortugas liberadas DPNG'!$B$1:$O$552,11,FALSE)</f>
        <v>24.3</v>
      </c>
      <c r="X41" s="44">
        <f>VLOOKUP($L41,'[1]Tortugas liberadas DPNG'!$B$1:$O$552,14,FALSE)/1000</f>
        <v>1.2</v>
      </c>
      <c r="Y41" s="44">
        <f>VLOOKUP($L41,'[1]Tortugas liberadas DPNG'!$B$1:$O$552,5,FALSE) -0.5</f>
        <v>4.5</v>
      </c>
      <c r="Z41" s="44">
        <f>Y41+(F41-VLOOKUP($L41,'[1]Tortugas liberadas DPNG'!$B$1:$O$552,7,FALSE))</f>
        <v>4.5</v>
      </c>
      <c r="AB41" s="45" t="str">
        <f t="shared" si="0"/>
        <v>Small</v>
      </c>
      <c r="AC41" s="9"/>
    </row>
    <row r="42" spans="1:29" x14ac:dyDescent="0.25">
      <c r="A42" s="42">
        <v>49</v>
      </c>
      <c r="B42" s="9" t="s">
        <v>28</v>
      </c>
      <c r="C42" s="9" t="s">
        <v>32</v>
      </c>
      <c r="D42" s="9"/>
      <c r="E42" s="9">
        <v>86</v>
      </c>
      <c r="F42" s="35">
        <v>2015</v>
      </c>
      <c r="G42" s="9">
        <v>8</v>
      </c>
      <c r="H42" s="9">
        <v>11</v>
      </c>
      <c r="I42" s="9">
        <v>-0.82135000000000014</v>
      </c>
      <c r="J42" s="9">
        <v>-90.061266666666668</v>
      </c>
      <c r="K42" s="26">
        <v>48368098</v>
      </c>
      <c r="L42" s="26">
        <v>48368098</v>
      </c>
      <c r="M42" s="26">
        <v>48368098</v>
      </c>
      <c r="N42" s="27">
        <v>2122</v>
      </c>
      <c r="O42" s="28">
        <v>32.700000000000003</v>
      </c>
      <c r="P42" s="28">
        <v>33.4</v>
      </c>
      <c r="Q42" s="28">
        <v>23.5</v>
      </c>
      <c r="R42" s="28"/>
      <c r="S42" s="28">
        <v>9</v>
      </c>
      <c r="T42" s="28">
        <v>1</v>
      </c>
      <c r="U42" s="28">
        <v>1</v>
      </c>
      <c r="V42" s="44">
        <f>VLOOKUP($L42,'[1]Tortugas liberadas DPNG'!$B$1:$O$552,7,FALSE)</f>
        <v>2015</v>
      </c>
      <c r="W42" s="44">
        <f>VLOOKUP($L42,'[1]Tortugas liberadas DPNG'!$B$1:$O$552,11,FALSE)</f>
        <v>32.700000000000003</v>
      </c>
      <c r="X42" s="44">
        <f>VLOOKUP($L42,'[1]Tortugas liberadas DPNG'!$B$1:$O$552,14,FALSE)/1000</f>
        <v>3</v>
      </c>
      <c r="Y42" s="44">
        <f>VLOOKUP($L42,'[1]Tortugas liberadas DPNG'!$B$1:$O$552,5,FALSE) -0.5</f>
        <v>7.5</v>
      </c>
      <c r="Z42" s="44">
        <f>Y42+(F42-VLOOKUP($L42,'[1]Tortugas liberadas DPNG'!$B$1:$O$552,7,FALSE))</f>
        <v>7.5</v>
      </c>
      <c r="AB42" s="45" t="str">
        <f t="shared" si="0"/>
        <v>Small</v>
      </c>
      <c r="AC42" s="9"/>
    </row>
    <row r="43" spans="1:29" x14ac:dyDescent="0.25">
      <c r="A43" s="42">
        <v>50</v>
      </c>
      <c r="B43" s="9" t="s">
        <v>28</v>
      </c>
      <c r="C43" s="9" t="s">
        <v>32</v>
      </c>
      <c r="D43" s="9"/>
      <c r="E43" s="9">
        <v>87</v>
      </c>
      <c r="F43" s="35">
        <v>2015</v>
      </c>
      <c r="G43" s="9">
        <v>8</v>
      </c>
      <c r="H43" s="9">
        <v>11</v>
      </c>
      <c r="I43" s="9">
        <v>-0.82131666666666669</v>
      </c>
      <c r="J43" s="9">
        <v>-90.061250000000001</v>
      </c>
      <c r="K43" s="26">
        <v>48041116</v>
      </c>
      <c r="L43" s="26">
        <v>48041116</v>
      </c>
      <c r="M43" s="26">
        <v>48041116</v>
      </c>
      <c r="N43" s="27">
        <v>2299</v>
      </c>
      <c r="O43" s="28">
        <v>24.6</v>
      </c>
      <c r="P43" s="28">
        <v>24.8</v>
      </c>
      <c r="Q43" s="28">
        <v>17.5</v>
      </c>
      <c r="R43" s="28"/>
      <c r="S43" s="28">
        <v>5</v>
      </c>
      <c r="T43" s="28">
        <v>1</v>
      </c>
      <c r="U43" s="28">
        <v>1</v>
      </c>
      <c r="V43" s="44">
        <f>VLOOKUP($L43,'[1]Tortugas liberadas DPNG'!$B$1:$O$552,7,FALSE)</f>
        <v>2015</v>
      </c>
      <c r="W43" s="44">
        <f>VLOOKUP($L43,'[1]Tortugas liberadas DPNG'!$B$1:$O$552,11,FALSE)</f>
        <v>24.3</v>
      </c>
      <c r="X43" s="44">
        <f>VLOOKUP($L43,'[1]Tortugas liberadas DPNG'!$B$1:$O$552,14,FALSE)/1000</f>
        <v>1.25</v>
      </c>
      <c r="Y43" s="44">
        <f>VLOOKUP($L43,'[1]Tortugas liberadas DPNG'!$B$1:$O$552,5,FALSE) -0.5</f>
        <v>4.5</v>
      </c>
      <c r="Z43" s="44">
        <f>Y43+(F43-VLOOKUP($L43,'[1]Tortugas liberadas DPNG'!$B$1:$O$552,7,FALSE))</f>
        <v>4.5</v>
      </c>
      <c r="AB43" s="45" t="str">
        <f t="shared" si="0"/>
        <v>Small</v>
      </c>
      <c r="AC43" s="9"/>
    </row>
    <row r="44" spans="1:29" x14ac:dyDescent="0.25">
      <c r="A44" s="42">
        <v>51</v>
      </c>
      <c r="B44" s="9" t="s">
        <v>28</v>
      </c>
      <c r="C44" s="9" t="s">
        <v>32</v>
      </c>
      <c r="D44" s="9"/>
      <c r="E44" s="9"/>
      <c r="F44" s="35">
        <v>2015</v>
      </c>
      <c r="G44" s="9">
        <v>8</v>
      </c>
      <c r="H44" s="9">
        <v>11</v>
      </c>
      <c r="I44" s="28"/>
      <c r="J44" s="28"/>
      <c r="K44" s="26">
        <v>48049824</v>
      </c>
      <c r="L44" s="26">
        <v>48049824</v>
      </c>
      <c r="M44" s="26">
        <v>48049824</v>
      </c>
      <c r="N44" s="27">
        <v>2160</v>
      </c>
      <c r="O44" s="28">
        <v>26.5</v>
      </c>
      <c r="P44" s="28">
        <v>27.4</v>
      </c>
      <c r="Q44" s="28">
        <v>18.899999999999999</v>
      </c>
      <c r="R44" s="28"/>
      <c r="S44" s="28">
        <v>5</v>
      </c>
      <c r="T44" s="28">
        <v>1</v>
      </c>
      <c r="U44" s="28">
        <v>1</v>
      </c>
      <c r="V44" s="44">
        <f>VLOOKUP($L44,'[1]Tortugas liberadas DPNG'!$B$1:$O$552,7,FALSE)</f>
        <v>2015</v>
      </c>
      <c r="W44" s="44">
        <f>VLOOKUP($L44,'[1]Tortugas liberadas DPNG'!$B$1:$O$552,11,FALSE)</f>
        <v>26.3</v>
      </c>
      <c r="X44" s="44">
        <f>VLOOKUP($L44,'[1]Tortugas liberadas DPNG'!$B$1:$O$552,14,FALSE)/1000</f>
        <v>1.2</v>
      </c>
      <c r="Y44" s="44">
        <f>VLOOKUP($L44,'[1]Tortugas liberadas DPNG'!$B$1:$O$552,5,FALSE) -0.5</f>
        <v>7.5</v>
      </c>
      <c r="Z44" s="44">
        <f>Y44+(F44-VLOOKUP($L44,'[1]Tortugas liberadas DPNG'!$B$1:$O$552,7,FALSE))</f>
        <v>7.5</v>
      </c>
      <c r="AB44" s="45" t="str">
        <f t="shared" si="0"/>
        <v>Small</v>
      </c>
      <c r="AC44" s="9"/>
    </row>
    <row r="45" spans="1:29" x14ac:dyDescent="0.25">
      <c r="A45" s="42">
        <v>52</v>
      </c>
      <c r="B45" s="9" t="s">
        <v>28</v>
      </c>
      <c r="C45" s="9" t="s">
        <v>32</v>
      </c>
      <c r="D45" s="9"/>
      <c r="E45" s="9">
        <v>88</v>
      </c>
      <c r="F45" s="35">
        <v>2015</v>
      </c>
      <c r="G45" s="9">
        <v>8</v>
      </c>
      <c r="H45" s="9">
        <v>11</v>
      </c>
      <c r="I45" s="9">
        <v>-0.82126666666666659</v>
      </c>
      <c r="J45" s="9">
        <v>-90.061250000000001</v>
      </c>
      <c r="K45" s="26">
        <v>48280344</v>
      </c>
      <c r="L45" s="26">
        <v>48280344</v>
      </c>
      <c r="M45" s="26">
        <v>48280344</v>
      </c>
      <c r="N45" s="27">
        <v>2783</v>
      </c>
      <c r="O45" s="28">
        <v>25.7</v>
      </c>
      <c r="P45" s="28">
        <v>27.6</v>
      </c>
      <c r="Q45" s="28">
        <v>18.5</v>
      </c>
      <c r="R45" s="28"/>
      <c r="S45" s="28">
        <v>1.5</v>
      </c>
      <c r="T45" s="28">
        <v>1</v>
      </c>
      <c r="U45" s="28">
        <v>0</v>
      </c>
      <c r="V45" s="44">
        <f>VLOOKUP($L45,'[1]Tortugas liberadas DPNG'!$B$1:$O$552,7,FALSE)</f>
        <v>2015</v>
      </c>
      <c r="W45" s="44">
        <f>VLOOKUP($L45,'[1]Tortugas liberadas DPNG'!$B$1:$O$552,11,FALSE)</f>
        <v>25.1</v>
      </c>
      <c r="X45" s="44">
        <f>VLOOKUP($L45,'[1]Tortugas liberadas DPNG'!$B$1:$O$552,14,FALSE)/1000</f>
        <v>1.4</v>
      </c>
      <c r="Y45" s="44">
        <f>VLOOKUP($L45,'[1]Tortugas liberadas DPNG'!$B$1:$O$552,5,FALSE) -0.5</f>
        <v>4.5</v>
      </c>
      <c r="Z45" s="44">
        <f>Y45+(F45-VLOOKUP($L45,'[1]Tortugas liberadas DPNG'!$B$1:$O$552,7,FALSE))</f>
        <v>4.5</v>
      </c>
      <c r="AB45" s="45" t="str">
        <f t="shared" si="0"/>
        <v>Small</v>
      </c>
      <c r="AC45" s="9"/>
    </row>
    <row r="46" spans="1:29" x14ac:dyDescent="0.25">
      <c r="A46" s="42">
        <v>53</v>
      </c>
      <c r="B46" s="9" t="s">
        <v>28</v>
      </c>
      <c r="C46" s="9" t="s">
        <v>32</v>
      </c>
      <c r="D46" s="9"/>
      <c r="E46" s="9">
        <v>89</v>
      </c>
      <c r="F46" s="35">
        <v>2015</v>
      </c>
      <c r="G46" s="9">
        <v>8</v>
      </c>
      <c r="H46" s="9">
        <v>11</v>
      </c>
      <c r="I46" s="9">
        <v>-0.8217333333333332</v>
      </c>
      <c r="J46" s="9">
        <v>-90.061666666660003</v>
      </c>
      <c r="K46" s="26">
        <v>48118093</v>
      </c>
      <c r="L46" s="26">
        <v>48118093</v>
      </c>
      <c r="M46" s="26">
        <v>48118093</v>
      </c>
      <c r="N46" s="27">
        <v>2136</v>
      </c>
      <c r="O46" s="28">
        <v>34.200000000000003</v>
      </c>
      <c r="P46" s="28">
        <v>37</v>
      </c>
      <c r="Q46" s="28">
        <v>23.3</v>
      </c>
      <c r="R46" s="28"/>
      <c r="S46" s="28">
        <v>3.8</v>
      </c>
      <c r="T46" s="28">
        <v>1</v>
      </c>
      <c r="U46" s="28">
        <v>0</v>
      </c>
      <c r="V46" s="44">
        <f>VLOOKUP($L46,'[1]Tortugas liberadas DPNG'!$B$1:$O$552,7,FALSE)</f>
        <v>2015</v>
      </c>
      <c r="W46" s="44">
        <f>VLOOKUP($L46,'[1]Tortugas liberadas DPNG'!$B$1:$O$552,11,FALSE)</f>
        <v>33.5</v>
      </c>
      <c r="X46" s="44">
        <f>VLOOKUP($L46,'[1]Tortugas liberadas DPNG'!$B$1:$O$552,14,FALSE)/1000</f>
        <v>2.8</v>
      </c>
      <c r="Y46" s="44">
        <f>VLOOKUP($L46,'[1]Tortugas liberadas DPNG'!$B$1:$O$552,5,FALSE) -0.5</f>
        <v>7.5</v>
      </c>
      <c r="Z46" s="44">
        <f>Y46+(F46-VLOOKUP($L46,'[1]Tortugas liberadas DPNG'!$B$1:$O$552,7,FALSE))</f>
        <v>7.5</v>
      </c>
      <c r="AB46" s="45" t="str">
        <f t="shared" si="0"/>
        <v/>
      </c>
      <c r="AC46" s="9"/>
    </row>
    <row r="47" spans="1:29" x14ac:dyDescent="0.25">
      <c r="A47" s="42">
        <v>54</v>
      </c>
      <c r="B47" s="9" t="s">
        <v>28</v>
      </c>
      <c r="C47" s="9" t="s">
        <v>32</v>
      </c>
      <c r="D47" s="9"/>
      <c r="E47" s="9">
        <v>90</v>
      </c>
      <c r="F47" s="35">
        <v>2015</v>
      </c>
      <c r="G47" s="9">
        <v>8</v>
      </c>
      <c r="H47" s="9">
        <v>11</v>
      </c>
      <c r="I47" s="9">
        <v>-0.82130000000000003</v>
      </c>
      <c r="J47" s="9">
        <v>-90.060383333333306</v>
      </c>
      <c r="K47" s="26">
        <v>48285553</v>
      </c>
      <c r="L47" s="26">
        <v>48285553</v>
      </c>
      <c r="M47" s="26">
        <v>48285553</v>
      </c>
      <c r="N47" s="27">
        <v>2119</v>
      </c>
      <c r="O47" s="28">
        <v>32.200000000000003</v>
      </c>
      <c r="P47" s="28">
        <v>33.5</v>
      </c>
      <c r="Q47" s="28">
        <v>23.9</v>
      </c>
      <c r="R47" s="28"/>
      <c r="S47" s="28">
        <v>3.3</v>
      </c>
      <c r="T47" s="28">
        <v>1</v>
      </c>
      <c r="U47" s="28">
        <v>1</v>
      </c>
      <c r="V47" s="44">
        <f>VLOOKUP($L47,'[1]Tortugas liberadas DPNG'!$B$1:$O$552,7,FALSE)</f>
        <v>2015</v>
      </c>
      <c r="W47" s="44">
        <f>VLOOKUP($L47,'[1]Tortugas liberadas DPNG'!$B$1:$O$552,11,FALSE)</f>
        <v>32.299999999999997</v>
      </c>
      <c r="X47" s="44">
        <f>VLOOKUP($L47,'[1]Tortugas liberadas DPNG'!$B$1:$O$552,14,FALSE)/1000</f>
        <v>2.6</v>
      </c>
      <c r="Y47" s="44">
        <f>VLOOKUP($L47,'[1]Tortugas liberadas DPNG'!$B$1:$O$552,5,FALSE) -0.5</f>
        <v>7.5</v>
      </c>
      <c r="Z47" s="44">
        <f>Y47+(F47-VLOOKUP($L47,'[1]Tortugas liberadas DPNG'!$B$1:$O$552,7,FALSE))</f>
        <v>7.5</v>
      </c>
      <c r="AB47" s="45" t="str">
        <f t="shared" si="0"/>
        <v>Small</v>
      </c>
      <c r="AC47" s="9"/>
    </row>
    <row r="48" spans="1:29" x14ac:dyDescent="0.25">
      <c r="A48" s="42">
        <v>55</v>
      </c>
      <c r="B48" s="9" t="s">
        <v>28</v>
      </c>
      <c r="C48" s="9" t="s">
        <v>32</v>
      </c>
      <c r="D48" s="9"/>
      <c r="E48" s="9">
        <v>91</v>
      </c>
      <c r="F48" s="35">
        <v>2015</v>
      </c>
      <c r="G48" s="9">
        <v>8</v>
      </c>
      <c r="H48" s="9">
        <v>11</v>
      </c>
      <c r="I48" s="9">
        <v>-0.81993333333333329</v>
      </c>
      <c r="J48" s="9">
        <v>-90.058549999999997</v>
      </c>
      <c r="K48" s="26">
        <v>48376541</v>
      </c>
      <c r="L48" s="26">
        <v>48376541</v>
      </c>
      <c r="M48" s="26">
        <v>48376541</v>
      </c>
      <c r="N48" s="27">
        <v>2151</v>
      </c>
      <c r="O48" s="28">
        <v>28.8</v>
      </c>
      <c r="P48" s="28">
        <v>28.6</v>
      </c>
      <c r="Q48" s="28">
        <v>20.3</v>
      </c>
      <c r="R48" s="28"/>
      <c r="S48" s="28">
        <v>4</v>
      </c>
      <c r="T48" s="28">
        <v>1</v>
      </c>
      <c r="U48" s="28">
        <v>1</v>
      </c>
      <c r="V48" s="44">
        <f>VLOOKUP($L48,'[1]Tortugas liberadas DPNG'!$B$1:$O$552,7,FALSE)</f>
        <v>2015</v>
      </c>
      <c r="W48" s="44">
        <f>VLOOKUP($L48,'[1]Tortugas liberadas DPNG'!$B$1:$O$552,11,FALSE)</f>
        <v>28.5</v>
      </c>
      <c r="X48" s="44">
        <f>VLOOKUP($L48,'[1]Tortugas liberadas DPNG'!$B$1:$O$552,14,FALSE)/1000</f>
        <v>1.8</v>
      </c>
      <c r="Y48" s="44">
        <f>VLOOKUP($L48,'[1]Tortugas liberadas DPNG'!$B$1:$O$552,5,FALSE) -0.5</f>
        <v>7.5</v>
      </c>
      <c r="Z48" s="44">
        <f>Y48+(F48-VLOOKUP($L48,'[1]Tortugas liberadas DPNG'!$B$1:$O$552,7,FALSE))</f>
        <v>7.5</v>
      </c>
      <c r="AB48" s="45" t="str">
        <f t="shared" si="0"/>
        <v>Small</v>
      </c>
      <c r="AC48" s="9"/>
    </row>
    <row r="49" spans="1:29" x14ac:dyDescent="0.25">
      <c r="A49" s="42">
        <v>56</v>
      </c>
      <c r="B49" s="9" t="s">
        <v>28</v>
      </c>
      <c r="C49" s="9" t="s">
        <v>32</v>
      </c>
      <c r="D49" s="9"/>
      <c r="E49" s="9">
        <v>92</v>
      </c>
      <c r="F49" s="35">
        <v>2015</v>
      </c>
      <c r="G49" s="9">
        <v>8</v>
      </c>
      <c r="H49" s="9">
        <v>11</v>
      </c>
      <c r="I49" s="9">
        <v>-0.82001666666666673</v>
      </c>
      <c r="J49" s="9">
        <v>-90.058849999999993</v>
      </c>
      <c r="K49" s="26">
        <v>48347529</v>
      </c>
      <c r="L49" s="26">
        <v>48347529</v>
      </c>
      <c r="M49" s="26">
        <v>48347529</v>
      </c>
      <c r="N49" s="27">
        <v>2242</v>
      </c>
      <c r="O49" s="28">
        <v>25.1</v>
      </c>
      <c r="P49" s="28">
        <v>26.8</v>
      </c>
      <c r="Q49" s="28">
        <v>17.5</v>
      </c>
      <c r="R49" s="28"/>
      <c r="S49" s="28">
        <v>3</v>
      </c>
      <c r="T49" s="28">
        <v>1</v>
      </c>
      <c r="U49" s="28">
        <v>1</v>
      </c>
      <c r="V49" s="44">
        <f>VLOOKUP($L49,'[1]Tortugas liberadas DPNG'!$B$1:$O$552,7,FALSE)</f>
        <v>2015</v>
      </c>
      <c r="W49" s="44">
        <f>VLOOKUP($L49,'[1]Tortugas liberadas DPNG'!$B$1:$O$552,11,FALSE)</f>
        <v>24.5</v>
      </c>
      <c r="X49" s="44">
        <f>VLOOKUP($L49,'[1]Tortugas liberadas DPNG'!$B$1:$O$552,14,FALSE)/1000</f>
        <v>1.3</v>
      </c>
      <c r="Y49" s="44">
        <f>VLOOKUP($L49,'[1]Tortugas liberadas DPNG'!$B$1:$O$552,5,FALSE) -0.5</f>
        <v>5.5</v>
      </c>
      <c r="Z49" s="44">
        <f>Y49+(F49-VLOOKUP($L49,'[1]Tortugas liberadas DPNG'!$B$1:$O$552,7,FALSE))</f>
        <v>5.5</v>
      </c>
      <c r="AB49" s="45" t="str">
        <f t="shared" si="0"/>
        <v>Small</v>
      </c>
      <c r="AC49" s="9" t="s">
        <v>29</v>
      </c>
    </row>
    <row r="50" spans="1:29" x14ac:dyDescent="0.25">
      <c r="A50" s="42">
        <v>57</v>
      </c>
      <c r="B50" s="9" t="s">
        <v>28</v>
      </c>
      <c r="C50" s="9" t="s">
        <v>32</v>
      </c>
      <c r="D50" s="9"/>
      <c r="E50" s="9">
        <v>93</v>
      </c>
      <c r="F50" s="35">
        <v>2015</v>
      </c>
      <c r="G50" s="9">
        <v>8</v>
      </c>
      <c r="H50" s="9">
        <v>11</v>
      </c>
      <c r="I50" s="9">
        <v>-0.81985000000000008</v>
      </c>
      <c r="J50" s="9">
        <v>-90.059449999999998</v>
      </c>
      <c r="K50" s="26">
        <v>48317595</v>
      </c>
      <c r="L50" s="26">
        <v>48317595</v>
      </c>
      <c r="M50" s="26">
        <v>48317595</v>
      </c>
      <c r="N50" s="27">
        <v>2174</v>
      </c>
      <c r="O50" s="28">
        <v>29.8</v>
      </c>
      <c r="P50" s="28">
        <v>30.9</v>
      </c>
      <c r="Q50" s="28">
        <v>21.3</v>
      </c>
      <c r="R50" s="28"/>
      <c r="S50" s="28">
        <v>6</v>
      </c>
      <c r="T50" s="28">
        <v>1</v>
      </c>
      <c r="U50" s="28">
        <v>1</v>
      </c>
      <c r="V50" s="44">
        <f>VLOOKUP($L50,'[1]Tortugas liberadas DPNG'!$B$1:$O$552,7,FALSE)</f>
        <v>2015</v>
      </c>
      <c r="W50" s="44">
        <f>VLOOKUP($L50,'[1]Tortugas liberadas DPNG'!$B$1:$O$552,11,FALSE)</f>
        <v>29.4</v>
      </c>
      <c r="X50" s="44">
        <f>VLOOKUP($L50,'[1]Tortugas liberadas DPNG'!$B$1:$O$552,14,FALSE)/1000</f>
        <v>2.4</v>
      </c>
      <c r="Y50" s="44">
        <f>VLOOKUP($L50,'[1]Tortugas liberadas DPNG'!$B$1:$O$552,5,FALSE) -0.5</f>
        <v>6.5</v>
      </c>
      <c r="Z50" s="44">
        <f>Y50+(F50-VLOOKUP($L50,'[1]Tortugas liberadas DPNG'!$B$1:$O$552,7,FALSE))</f>
        <v>6.5</v>
      </c>
      <c r="AB50" s="45" t="str">
        <f t="shared" si="0"/>
        <v>Small</v>
      </c>
      <c r="AC50" s="9"/>
    </row>
    <row r="51" spans="1:29" x14ac:dyDescent="0.25">
      <c r="A51" s="42">
        <v>58</v>
      </c>
      <c r="B51" s="9" t="s">
        <v>28</v>
      </c>
      <c r="C51" s="9" t="s">
        <v>32</v>
      </c>
      <c r="D51" s="9"/>
      <c r="E51" s="9">
        <v>94</v>
      </c>
      <c r="F51" s="35">
        <v>2015</v>
      </c>
      <c r="G51" s="9">
        <v>8</v>
      </c>
      <c r="H51" s="9">
        <v>11</v>
      </c>
      <c r="I51" s="9">
        <v>-0.82010000000000005</v>
      </c>
      <c r="J51" s="9">
        <v>-90.061166666666665</v>
      </c>
      <c r="K51" s="26">
        <v>48328355</v>
      </c>
      <c r="L51" s="26">
        <v>48328355</v>
      </c>
      <c r="M51" s="26">
        <v>48328355</v>
      </c>
      <c r="N51" s="27">
        <v>2266</v>
      </c>
      <c r="O51" s="28">
        <v>25.5</v>
      </c>
      <c r="P51" s="28">
        <v>27.2</v>
      </c>
      <c r="Q51" s="28">
        <v>18.399999999999999</v>
      </c>
      <c r="R51" s="28"/>
      <c r="S51" s="28">
        <v>3</v>
      </c>
      <c r="T51" s="28">
        <v>1</v>
      </c>
      <c r="U51" s="28">
        <v>1</v>
      </c>
      <c r="V51" s="44">
        <f>VLOOKUP($L51,'[1]Tortugas liberadas DPNG'!$B$1:$O$552,7,FALSE)</f>
        <v>2015</v>
      </c>
      <c r="W51" s="44">
        <f>VLOOKUP($L51,'[1]Tortugas liberadas DPNG'!$B$1:$O$552,11,FALSE)</f>
        <v>24.9</v>
      </c>
      <c r="X51" s="44">
        <f>VLOOKUP($L51,'[1]Tortugas liberadas DPNG'!$B$1:$O$552,14,FALSE)/1000</f>
        <v>1.5</v>
      </c>
      <c r="Y51" s="44">
        <f>VLOOKUP($L51,'[1]Tortugas liberadas DPNG'!$B$1:$O$552,5,FALSE) -0.5</f>
        <v>4.5</v>
      </c>
      <c r="Z51" s="44">
        <f>Y51+(F51-VLOOKUP($L51,'[1]Tortugas liberadas DPNG'!$B$1:$O$552,7,FALSE))</f>
        <v>4.5</v>
      </c>
      <c r="AB51" s="45" t="str">
        <f t="shared" si="0"/>
        <v>Small</v>
      </c>
      <c r="AC51" s="9"/>
    </row>
    <row r="52" spans="1:29" x14ac:dyDescent="0.25">
      <c r="A52" s="42">
        <v>59</v>
      </c>
      <c r="B52" s="9" t="s">
        <v>28</v>
      </c>
      <c r="C52" s="9" t="s">
        <v>32</v>
      </c>
      <c r="D52" s="9"/>
      <c r="E52" s="9">
        <v>95</v>
      </c>
      <c r="F52" s="35">
        <v>2015</v>
      </c>
      <c r="G52" s="9">
        <v>8</v>
      </c>
      <c r="H52" s="9">
        <v>11</v>
      </c>
      <c r="I52" s="9">
        <v>-0.81978333333333331</v>
      </c>
      <c r="J52" s="9">
        <v>-90.060850000000016</v>
      </c>
      <c r="K52" s="26">
        <v>48049284</v>
      </c>
      <c r="L52" s="26">
        <v>48049284</v>
      </c>
      <c r="M52" s="26">
        <v>48049284</v>
      </c>
      <c r="N52" s="27">
        <v>2245</v>
      </c>
      <c r="O52" s="28">
        <v>24.08</v>
      </c>
      <c r="P52" s="28">
        <v>26</v>
      </c>
      <c r="Q52" s="28">
        <v>17.399999999999999</v>
      </c>
      <c r="R52" s="28"/>
      <c r="S52" s="28">
        <v>3</v>
      </c>
      <c r="T52" s="28">
        <v>1</v>
      </c>
      <c r="U52" s="28">
        <v>1</v>
      </c>
      <c r="V52" s="44">
        <f>VLOOKUP($L52,'[1]Tortugas liberadas DPNG'!$B$1:$O$552,7,FALSE)</f>
        <v>2015</v>
      </c>
      <c r="W52" s="44">
        <f>VLOOKUP($L52,'[1]Tortugas liberadas DPNG'!$B$1:$O$552,11,FALSE)</f>
        <v>24.1</v>
      </c>
      <c r="X52" s="44">
        <f>VLOOKUP($L52,'[1]Tortugas liberadas DPNG'!$B$1:$O$552,14,FALSE)/1000</f>
        <v>1.2</v>
      </c>
      <c r="Y52" s="44">
        <f>VLOOKUP($L52,'[1]Tortugas liberadas DPNG'!$B$1:$O$552,5,FALSE) -0.5</f>
        <v>5.5</v>
      </c>
      <c r="Z52" s="44">
        <f>Y52+(F52-VLOOKUP($L52,'[1]Tortugas liberadas DPNG'!$B$1:$O$552,7,FALSE))</f>
        <v>5.5</v>
      </c>
      <c r="AB52" s="45" t="str">
        <f t="shared" si="0"/>
        <v>Small</v>
      </c>
      <c r="AC52" s="9"/>
    </row>
    <row r="53" spans="1:29" x14ac:dyDescent="0.25">
      <c r="A53" s="42">
        <v>60</v>
      </c>
      <c r="B53" s="9" t="s">
        <v>28</v>
      </c>
      <c r="C53" s="9" t="s">
        <v>32</v>
      </c>
      <c r="D53" s="9"/>
      <c r="E53" s="9">
        <v>96</v>
      </c>
      <c r="F53" s="35">
        <v>2015</v>
      </c>
      <c r="G53" s="9">
        <v>8</v>
      </c>
      <c r="H53" s="9">
        <v>11</v>
      </c>
      <c r="I53" s="9">
        <v>-0.82066666666666666</v>
      </c>
      <c r="J53" s="9">
        <v>-90.061816666666672</v>
      </c>
      <c r="K53" s="26">
        <v>48074326</v>
      </c>
      <c r="L53" s="26">
        <v>48074326</v>
      </c>
      <c r="M53" s="26">
        <v>48074326</v>
      </c>
      <c r="N53" s="27">
        <v>2255</v>
      </c>
      <c r="O53" s="28">
        <v>31.3</v>
      </c>
      <c r="P53" s="28">
        <v>32.799999999999997</v>
      </c>
      <c r="Q53" s="28">
        <v>23.7</v>
      </c>
      <c r="R53" s="28"/>
      <c r="S53" s="28">
        <v>6</v>
      </c>
      <c r="T53" s="28">
        <v>1</v>
      </c>
      <c r="U53" s="28">
        <v>1</v>
      </c>
      <c r="V53" s="44">
        <f>VLOOKUP($L53,'[1]Tortugas liberadas DPNG'!$B$1:$O$552,7,FALSE)</f>
        <v>2015</v>
      </c>
      <c r="W53" s="44">
        <f>VLOOKUP($L53,'[1]Tortugas liberadas DPNG'!$B$1:$O$552,11,FALSE)</f>
        <v>31</v>
      </c>
      <c r="X53" s="44">
        <f>VLOOKUP($L53,'[1]Tortugas liberadas DPNG'!$B$1:$O$552,14,FALSE)/1000</f>
        <v>2.7</v>
      </c>
      <c r="Y53" s="44">
        <f>VLOOKUP($L53,'[1]Tortugas liberadas DPNG'!$B$1:$O$552,5,FALSE) -0.5</f>
        <v>7.5</v>
      </c>
      <c r="Z53" s="44">
        <f>Y53+(F53-VLOOKUP($L53,'[1]Tortugas liberadas DPNG'!$B$1:$O$552,7,FALSE))</f>
        <v>7.5</v>
      </c>
      <c r="AB53" s="45" t="str">
        <f t="shared" si="0"/>
        <v>Small</v>
      </c>
      <c r="AC53" s="9"/>
    </row>
    <row r="54" spans="1:29" x14ac:dyDescent="0.25">
      <c r="A54" s="42">
        <v>61</v>
      </c>
      <c r="B54" s="9" t="s">
        <v>28</v>
      </c>
      <c r="C54" s="9" t="s">
        <v>32</v>
      </c>
      <c r="D54" s="9"/>
      <c r="E54" s="9">
        <v>97</v>
      </c>
      <c r="F54" s="35">
        <v>2015</v>
      </c>
      <c r="G54" s="9">
        <v>8</v>
      </c>
      <c r="H54" s="9">
        <v>11</v>
      </c>
      <c r="I54" s="9">
        <v>-0.82063333333333333</v>
      </c>
      <c r="J54" s="9">
        <v>-90.061899999999994</v>
      </c>
      <c r="K54" s="26">
        <v>45320884</v>
      </c>
      <c r="L54" s="26">
        <v>48369263</v>
      </c>
      <c r="M54" s="26" t="s">
        <v>40</v>
      </c>
      <c r="N54" s="27">
        <v>2252</v>
      </c>
      <c r="O54" s="28">
        <v>26.7</v>
      </c>
      <c r="P54" s="28">
        <v>27.4</v>
      </c>
      <c r="Q54" s="28">
        <v>18.7</v>
      </c>
      <c r="R54" s="28"/>
      <c r="S54" s="28">
        <v>4</v>
      </c>
      <c r="T54" s="28">
        <v>1</v>
      </c>
      <c r="U54" s="28">
        <v>1</v>
      </c>
      <c r="V54" s="44">
        <f>VLOOKUP($L54,'[1]Tortugas liberadas DPNG'!$B$1:$O$552,7,FALSE)</f>
        <v>2015</v>
      </c>
      <c r="W54" s="44">
        <f>VLOOKUP($L54,'[1]Tortugas liberadas DPNG'!$B$1:$O$552,11,FALSE)</f>
        <v>26.1</v>
      </c>
      <c r="X54" s="44">
        <f>VLOOKUP($L54,'[1]Tortugas liberadas DPNG'!$B$1:$O$552,14,FALSE)/1000</f>
        <v>1.8</v>
      </c>
      <c r="Y54" s="44">
        <f>VLOOKUP($L54,'[1]Tortugas liberadas DPNG'!$B$1:$O$552,5,FALSE) -0.5</f>
        <v>5.5</v>
      </c>
      <c r="Z54" s="44">
        <f>Y54+(F54-VLOOKUP($L54,'[1]Tortugas liberadas DPNG'!$B$1:$O$552,7,FALSE))</f>
        <v>5.5</v>
      </c>
      <c r="AB54" s="45" t="str">
        <f t="shared" si="0"/>
        <v>Small</v>
      </c>
      <c r="AC54" s="9"/>
    </row>
    <row r="55" spans="1:29" x14ac:dyDescent="0.25">
      <c r="A55" s="42">
        <v>62</v>
      </c>
      <c r="B55" s="9" t="s">
        <v>28</v>
      </c>
      <c r="C55" s="9" t="s">
        <v>32</v>
      </c>
      <c r="D55" s="9"/>
      <c r="E55" s="9">
        <v>98</v>
      </c>
      <c r="F55" s="35">
        <v>2015</v>
      </c>
      <c r="G55" s="9">
        <v>8</v>
      </c>
      <c r="H55" s="9">
        <v>11</v>
      </c>
      <c r="I55" s="9">
        <v>-0.82063333333333333</v>
      </c>
      <c r="J55" s="9">
        <v>-90.061933333333329</v>
      </c>
      <c r="K55" s="26">
        <v>48368526</v>
      </c>
      <c r="L55" s="26">
        <v>48368526</v>
      </c>
      <c r="M55" s="26">
        <v>48368526</v>
      </c>
      <c r="N55" s="27">
        <v>2271</v>
      </c>
      <c r="O55" s="28">
        <v>24.3</v>
      </c>
      <c r="P55" s="28">
        <v>25.1</v>
      </c>
      <c r="Q55" s="28">
        <v>16.7</v>
      </c>
      <c r="R55" s="28"/>
      <c r="S55" s="28">
        <v>3</v>
      </c>
      <c r="T55" s="28">
        <v>1</v>
      </c>
      <c r="U55" s="28">
        <v>0</v>
      </c>
      <c r="V55" s="44">
        <f>VLOOKUP($L55,'[1]Tortugas liberadas DPNG'!$B$1:$O$552,7,FALSE)</f>
        <v>2015</v>
      </c>
      <c r="W55" s="44">
        <f>VLOOKUP($L55,'[1]Tortugas liberadas DPNG'!$B$1:$O$552,11,FALSE)</f>
        <v>24.1</v>
      </c>
      <c r="X55" s="44">
        <f>VLOOKUP($L55,'[1]Tortugas liberadas DPNG'!$B$1:$O$552,14,FALSE)/1000</f>
        <v>1.2</v>
      </c>
      <c r="Y55" s="44">
        <f>VLOOKUP($L55,'[1]Tortugas liberadas DPNG'!$B$1:$O$552,5,FALSE) -0.5</f>
        <v>4.5</v>
      </c>
      <c r="Z55" s="44">
        <f>Y55+(F55-VLOOKUP($L55,'[1]Tortugas liberadas DPNG'!$B$1:$O$552,7,FALSE))</f>
        <v>4.5</v>
      </c>
      <c r="AB55" s="45" t="str">
        <f t="shared" si="0"/>
        <v>Small</v>
      </c>
      <c r="AC55" s="9" t="s">
        <v>41</v>
      </c>
    </row>
    <row r="56" spans="1:29" x14ac:dyDescent="0.25">
      <c r="A56" s="42">
        <v>63</v>
      </c>
      <c r="B56" s="9" t="s">
        <v>28</v>
      </c>
      <c r="C56" s="9" t="s">
        <v>32</v>
      </c>
      <c r="D56" s="9"/>
      <c r="E56" s="9">
        <v>99</v>
      </c>
      <c r="F56" s="35">
        <v>2015</v>
      </c>
      <c r="G56" s="9">
        <v>8</v>
      </c>
      <c r="H56" s="9">
        <v>11</v>
      </c>
      <c r="I56" s="9">
        <v>-0.82051666666666667</v>
      </c>
      <c r="J56" s="9">
        <v>-90.061999999999998</v>
      </c>
      <c r="K56" s="26">
        <v>48068374</v>
      </c>
      <c r="L56" s="26">
        <v>48068374</v>
      </c>
      <c r="M56" s="26">
        <v>48068374</v>
      </c>
      <c r="N56" s="27">
        <v>2222</v>
      </c>
      <c r="O56" s="28">
        <v>25.4</v>
      </c>
      <c r="P56" s="28">
        <v>26.9</v>
      </c>
      <c r="Q56" s="28">
        <v>18.3</v>
      </c>
      <c r="R56" s="28"/>
      <c r="S56" s="28">
        <v>4</v>
      </c>
      <c r="T56" s="28">
        <v>1</v>
      </c>
      <c r="U56" s="28">
        <v>1</v>
      </c>
      <c r="V56" s="44">
        <f>VLOOKUP($L56,'[1]Tortugas liberadas DPNG'!$B$1:$O$552,7,FALSE)</f>
        <v>2015</v>
      </c>
      <c r="W56" s="44">
        <f>VLOOKUP($L56,'[1]Tortugas liberadas DPNG'!$B$1:$O$552,11,FALSE)</f>
        <v>25.3</v>
      </c>
      <c r="X56" s="44">
        <f>VLOOKUP($L56,'[1]Tortugas liberadas DPNG'!$B$1:$O$552,14,FALSE)/1000</f>
        <v>1.5</v>
      </c>
      <c r="Y56" s="44">
        <f>VLOOKUP($L56,'[1]Tortugas liberadas DPNG'!$B$1:$O$552,5,FALSE) -0.5</f>
        <v>5.5</v>
      </c>
      <c r="Z56" s="44">
        <f>Y56+(F56-VLOOKUP($L56,'[1]Tortugas liberadas DPNG'!$B$1:$O$552,7,FALSE))</f>
        <v>5.5</v>
      </c>
      <c r="AB56" s="45" t="str">
        <f t="shared" si="0"/>
        <v>Small</v>
      </c>
      <c r="AC56" s="9"/>
    </row>
    <row r="57" spans="1:29" x14ac:dyDescent="0.25">
      <c r="A57" s="42">
        <v>64</v>
      </c>
      <c r="B57" s="9" t="s">
        <v>28</v>
      </c>
      <c r="C57" s="9" t="s">
        <v>32</v>
      </c>
      <c r="D57" s="9"/>
      <c r="E57" s="9">
        <v>100</v>
      </c>
      <c r="F57" s="35">
        <v>2015</v>
      </c>
      <c r="G57" s="9">
        <v>8</v>
      </c>
      <c r="H57" s="9">
        <v>11</v>
      </c>
      <c r="I57" s="9">
        <v>-0.82118333333333338</v>
      </c>
      <c r="J57" s="9">
        <v>-90.062333333333342</v>
      </c>
      <c r="K57" s="26">
        <v>48282867</v>
      </c>
      <c r="L57" s="26">
        <v>48282867</v>
      </c>
      <c r="M57" s="26">
        <v>48282867</v>
      </c>
      <c r="N57" s="27">
        <v>2251</v>
      </c>
      <c r="O57" s="28">
        <v>24.8</v>
      </c>
      <c r="P57" s="28">
        <v>26.6</v>
      </c>
      <c r="Q57" s="28">
        <v>17.899999999999999</v>
      </c>
      <c r="R57" s="28"/>
      <c r="S57" s="28">
        <v>3</v>
      </c>
      <c r="T57" s="28">
        <v>1</v>
      </c>
      <c r="U57" s="28">
        <v>0</v>
      </c>
      <c r="V57" s="44">
        <f>VLOOKUP($L57,'[1]Tortugas liberadas DPNG'!$B$1:$O$552,7,FALSE)</f>
        <v>2015</v>
      </c>
      <c r="W57" s="44">
        <f>VLOOKUP($L57,'[1]Tortugas liberadas DPNG'!$B$1:$O$552,11,FALSE)</f>
        <v>24.5</v>
      </c>
      <c r="X57" s="44">
        <f>VLOOKUP($L57,'[1]Tortugas liberadas DPNG'!$B$1:$O$552,14,FALSE)/1000</f>
        <v>1.3</v>
      </c>
      <c r="Y57" s="44">
        <f>VLOOKUP($L57,'[1]Tortugas liberadas DPNG'!$B$1:$O$552,5,FALSE) -0.5</f>
        <v>5.5</v>
      </c>
      <c r="Z57" s="44">
        <f>Y57+(F57-VLOOKUP($L57,'[1]Tortugas liberadas DPNG'!$B$1:$O$552,7,FALSE))</f>
        <v>5.5</v>
      </c>
      <c r="AB57" s="45" t="str">
        <f t="shared" si="0"/>
        <v>Small</v>
      </c>
      <c r="AC57" s="9"/>
    </row>
    <row r="58" spans="1:29" x14ac:dyDescent="0.25">
      <c r="A58" s="42">
        <v>65</v>
      </c>
      <c r="B58" s="9" t="s">
        <v>28</v>
      </c>
      <c r="C58" s="9" t="s">
        <v>32</v>
      </c>
      <c r="D58" s="9"/>
      <c r="E58" s="9">
        <v>101</v>
      </c>
      <c r="F58" s="35">
        <v>2015</v>
      </c>
      <c r="G58" s="9">
        <v>8</v>
      </c>
      <c r="H58" s="9">
        <v>11</v>
      </c>
      <c r="I58" s="9">
        <v>-0.82150000000000001</v>
      </c>
      <c r="J58" s="9">
        <v>-90.061999999999998</v>
      </c>
      <c r="K58" s="26">
        <v>48376558</v>
      </c>
      <c r="L58" s="26">
        <v>48376558</v>
      </c>
      <c r="M58" s="26">
        <v>48376558</v>
      </c>
      <c r="N58" s="27">
        <v>2286</v>
      </c>
      <c r="O58" s="28">
        <v>24.9</v>
      </c>
      <c r="P58" s="28">
        <v>25.4</v>
      </c>
      <c r="Q58" s="28">
        <v>17.399999999999999</v>
      </c>
      <c r="R58" s="28"/>
      <c r="S58" s="28">
        <v>3</v>
      </c>
      <c r="T58" s="28">
        <v>1</v>
      </c>
      <c r="U58" s="28">
        <v>0</v>
      </c>
      <c r="V58" s="44">
        <f>VLOOKUP($L58,'[1]Tortugas liberadas DPNG'!$B$1:$O$552,7,FALSE)</f>
        <v>2015</v>
      </c>
      <c r="W58" s="44">
        <f>VLOOKUP($L58,'[1]Tortugas liberadas DPNG'!$B$1:$O$552,11,FALSE)</f>
        <v>24</v>
      </c>
      <c r="X58" s="44">
        <f>VLOOKUP($L58,'[1]Tortugas liberadas DPNG'!$B$1:$O$552,14,FALSE)/1000</f>
        <v>1.2</v>
      </c>
      <c r="Y58" s="44">
        <f>VLOOKUP($L58,'[1]Tortugas liberadas DPNG'!$B$1:$O$552,5,FALSE) -0.5</f>
        <v>4.5</v>
      </c>
      <c r="Z58" s="44">
        <f>Y58+(F58-VLOOKUP($L58,'[1]Tortugas liberadas DPNG'!$B$1:$O$552,7,FALSE))</f>
        <v>4.5</v>
      </c>
      <c r="AB58" s="45" t="str">
        <f t="shared" si="0"/>
        <v>Small</v>
      </c>
      <c r="AC58" s="9"/>
    </row>
    <row r="59" spans="1:29" x14ac:dyDescent="0.25">
      <c r="A59" s="42">
        <v>66</v>
      </c>
      <c r="B59" s="9" t="s">
        <v>28</v>
      </c>
      <c r="C59" s="9" t="s">
        <v>32</v>
      </c>
      <c r="D59" s="9"/>
      <c r="E59" s="9">
        <v>102</v>
      </c>
      <c r="F59" s="35">
        <v>2015</v>
      </c>
      <c r="G59" s="9">
        <v>8</v>
      </c>
      <c r="H59" s="9">
        <v>11</v>
      </c>
      <c r="I59" s="9">
        <v>-0.82071666666666654</v>
      </c>
      <c r="J59" s="9">
        <v>-90.061216666666681</v>
      </c>
      <c r="K59" s="26">
        <v>48050829</v>
      </c>
      <c r="L59" s="26">
        <v>48050829</v>
      </c>
      <c r="M59" s="26">
        <v>48050829</v>
      </c>
      <c r="N59" s="27">
        <v>2154</v>
      </c>
      <c r="O59" s="28">
        <v>28.3</v>
      </c>
      <c r="P59" s="28">
        <v>28.8</v>
      </c>
      <c r="Q59" s="28">
        <v>19.899999999999999</v>
      </c>
      <c r="R59" s="28"/>
      <c r="S59" s="28">
        <v>4</v>
      </c>
      <c r="T59" s="28">
        <v>1</v>
      </c>
      <c r="U59" s="28">
        <v>0</v>
      </c>
      <c r="V59" s="44">
        <f>VLOOKUP($L59,'[1]Tortugas liberadas DPNG'!$B$1:$O$552,7,FALSE)</f>
        <v>2015</v>
      </c>
      <c r="W59" s="44">
        <f>VLOOKUP($L59,'[1]Tortugas liberadas DPNG'!$B$1:$O$552,11,FALSE)</f>
        <v>27.8</v>
      </c>
      <c r="X59" s="44">
        <f>VLOOKUP($L59,'[1]Tortugas liberadas DPNG'!$B$1:$O$552,14,FALSE)/1000</f>
        <v>1.7</v>
      </c>
      <c r="Y59" s="44">
        <f>VLOOKUP($L59,'[1]Tortugas liberadas DPNG'!$B$1:$O$552,5,FALSE) -0.5</f>
        <v>7.5</v>
      </c>
      <c r="Z59" s="44">
        <f>Y59+(F59-VLOOKUP($L59,'[1]Tortugas liberadas DPNG'!$B$1:$O$552,7,FALSE))</f>
        <v>7.5</v>
      </c>
      <c r="AB59" s="45" t="str">
        <f t="shared" si="0"/>
        <v>Small</v>
      </c>
      <c r="AC59" s="9"/>
    </row>
    <row r="60" spans="1:29" x14ac:dyDescent="0.25">
      <c r="A60" s="42">
        <v>67</v>
      </c>
      <c r="B60" s="9" t="s">
        <v>28</v>
      </c>
      <c r="C60" s="9" t="s">
        <v>32</v>
      </c>
      <c r="D60" s="9"/>
      <c r="E60" s="9">
        <v>103</v>
      </c>
      <c r="F60" s="35">
        <v>2015</v>
      </c>
      <c r="G60" s="9">
        <v>8</v>
      </c>
      <c r="H60" s="9">
        <v>11</v>
      </c>
      <c r="I60" s="9">
        <v>-0.82066666666666666</v>
      </c>
      <c r="J60" s="9">
        <v>-90.06098333333334</v>
      </c>
      <c r="K60" s="26">
        <v>48041369</v>
      </c>
      <c r="L60" s="26">
        <v>48041369</v>
      </c>
      <c r="M60" s="26">
        <v>48041369</v>
      </c>
      <c r="N60" s="27">
        <v>2256</v>
      </c>
      <c r="O60" s="28">
        <v>27.2</v>
      </c>
      <c r="P60" s="28">
        <v>28.8</v>
      </c>
      <c r="Q60" s="28">
        <v>19.2</v>
      </c>
      <c r="R60" s="28"/>
      <c r="S60" s="28">
        <v>5</v>
      </c>
      <c r="T60" s="28">
        <v>1</v>
      </c>
      <c r="U60" s="28">
        <v>0</v>
      </c>
      <c r="V60" s="44">
        <f>VLOOKUP($L60,'[1]Tortugas liberadas DPNG'!$B$1:$O$552,7,FALSE)</f>
        <v>2015</v>
      </c>
      <c r="W60" s="44">
        <f>VLOOKUP($L60,'[1]Tortugas liberadas DPNG'!$B$1:$O$552,11,FALSE)</f>
        <v>26.5</v>
      </c>
      <c r="X60" s="44">
        <f>VLOOKUP($L60,'[1]Tortugas liberadas DPNG'!$B$1:$O$552,14,FALSE)/1000</f>
        <v>1.7</v>
      </c>
      <c r="Y60" s="44">
        <f>VLOOKUP($L60,'[1]Tortugas liberadas DPNG'!$B$1:$O$552,5,FALSE) -0.5</f>
        <v>5.5</v>
      </c>
      <c r="Z60" s="44">
        <f>Y60+(F60-VLOOKUP($L60,'[1]Tortugas liberadas DPNG'!$B$1:$O$552,7,FALSE))</f>
        <v>5.5</v>
      </c>
      <c r="AB60" s="45" t="str">
        <f t="shared" si="0"/>
        <v>Small</v>
      </c>
      <c r="AC60" s="9"/>
    </row>
    <row r="61" spans="1:29" x14ac:dyDescent="0.25">
      <c r="A61" s="42">
        <v>68</v>
      </c>
      <c r="B61" s="9" t="s">
        <v>28</v>
      </c>
      <c r="C61" s="9" t="s">
        <v>32</v>
      </c>
      <c r="D61" s="9"/>
      <c r="E61" s="9">
        <v>104</v>
      </c>
      <c r="F61" s="35">
        <v>2015</v>
      </c>
      <c r="G61" s="9">
        <v>8</v>
      </c>
      <c r="H61" s="9">
        <v>11</v>
      </c>
      <c r="I61" s="9">
        <v>-0.82071666666666654</v>
      </c>
      <c r="J61" s="9">
        <v>-90.060649999999995</v>
      </c>
      <c r="K61" s="26">
        <v>48042120</v>
      </c>
      <c r="L61" s="26">
        <v>48042120</v>
      </c>
      <c r="M61" s="26">
        <v>48042120</v>
      </c>
      <c r="N61" s="27">
        <v>2137</v>
      </c>
      <c r="O61" s="28">
        <v>27.4</v>
      </c>
      <c r="P61" s="28">
        <v>27.9</v>
      </c>
      <c r="Q61" s="28">
        <v>19.399999999999999</v>
      </c>
      <c r="R61" s="28"/>
      <c r="S61" s="28">
        <v>4</v>
      </c>
      <c r="T61" s="28">
        <v>1</v>
      </c>
      <c r="U61" s="28">
        <v>1</v>
      </c>
      <c r="V61" s="44">
        <f>VLOOKUP($L61,'[1]Tortugas liberadas DPNG'!$B$1:$O$552,7,FALSE)</f>
        <v>2015</v>
      </c>
      <c r="W61" s="44">
        <f>VLOOKUP($L61,'[1]Tortugas liberadas DPNG'!$B$1:$O$552,11,FALSE)</f>
        <v>27.2</v>
      </c>
      <c r="X61" s="44">
        <f>VLOOKUP($L61,'[1]Tortugas liberadas DPNG'!$B$1:$O$552,14,FALSE)/1000</f>
        <v>1.4</v>
      </c>
      <c r="Y61" s="44">
        <f>VLOOKUP($L61,'[1]Tortugas liberadas DPNG'!$B$1:$O$552,5,FALSE) -0.5</f>
        <v>7.5</v>
      </c>
      <c r="Z61" s="44">
        <f>Y61+(F61-VLOOKUP($L61,'[1]Tortugas liberadas DPNG'!$B$1:$O$552,7,FALSE))</f>
        <v>7.5</v>
      </c>
      <c r="AB61" s="45" t="str">
        <f t="shared" si="0"/>
        <v>Small</v>
      </c>
      <c r="AC61" s="9"/>
    </row>
    <row r="62" spans="1:29" x14ac:dyDescent="0.25">
      <c r="A62" s="42">
        <v>69</v>
      </c>
      <c r="B62" s="9" t="s">
        <v>28</v>
      </c>
      <c r="C62" s="9" t="s">
        <v>32</v>
      </c>
      <c r="D62" s="9"/>
      <c r="E62" s="9">
        <v>104</v>
      </c>
      <c r="F62" s="35">
        <v>2015</v>
      </c>
      <c r="G62" s="9">
        <v>8</v>
      </c>
      <c r="H62" s="9">
        <v>11</v>
      </c>
      <c r="I62" s="9">
        <v>-0.82071666666666654</v>
      </c>
      <c r="J62" s="9">
        <v>-90.060649999999995</v>
      </c>
      <c r="K62" s="26">
        <v>48368050</v>
      </c>
      <c r="L62" s="26">
        <v>48368050</v>
      </c>
      <c r="M62" s="26">
        <v>48368050</v>
      </c>
      <c r="N62" s="27">
        <v>2144</v>
      </c>
      <c r="O62" s="28">
        <v>32.200000000000003</v>
      </c>
      <c r="P62" s="28">
        <v>34.9</v>
      </c>
      <c r="Q62" s="28">
        <v>24.1</v>
      </c>
      <c r="R62" s="28"/>
      <c r="S62" s="28">
        <v>7</v>
      </c>
      <c r="T62" s="28">
        <v>1</v>
      </c>
      <c r="U62" s="28">
        <v>1</v>
      </c>
      <c r="V62" s="44">
        <f>VLOOKUP($L62,'[1]Tortugas liberadas DPNG'!$B$1:$O$552,7,FALSE)</f>
        <v>2015</v>
      </c>
      <c r="W62" s="44">
        <f>VLOOKUP($L62,'[1]Tortugas liberadas DPNG'!$B$1:$O$552,11,FALSE)</f>
        <v>32</v>
      </c>
      <c r="X62" s="44">
        <f>VLOOKUP($L62,'[1]Tortugas liberadas DPNG'!$B$1:$O$552,14,FALSE)/1000</f>
        <v>3.3</v>
      </c>
      <c r="Y62" s="44">
        <f>VLOOKUP($L62,'[1]Tortugas liberadas DPNG'!$B$1:$O$552,5,FALSE) -0.5</f>
        <v>7.5</v>
      </c>
      <c r="Z62" s="44">
        <f>Y62+(F62-VLOOKUP($L62,'[1]Tortugas liberadas DPNG'!$B$1:$O$552,7,FALSE))</f>
        <v>7.5</v>
      </c>
      <c r="AB62" s="45" t="str">
        <f t="shared" si="0"/>
        <v>Small</v>
      </c>
      <c r="AC62" s="9" t="s">
        <v>42</v>
      </c>
    </row>
    <row r="63" spans="1:29" x14ac:dyDescent="0.25">
      <c r="A63" s="42">
        <v>70</v>
      </c>
      <c r="B63" s="9" t="s">
        <v>28</v>
      </c>
      <c r="C63" s="9" t="s">
        <v>32</v>
      </c>
      <c r="D63" s="9"/>
      <c r="E63" s="9">
        <v>105</v>
      </c>
      <c r="F63" s="35">
        <v>2015</v>
      </c>
      <c r="G63" s="9">
        <v>8</v>
      </c>
      <c r="H63" s="9">
        <v>11</v>
      </c>
      <c r="I63" s="9">
        <v>-0.82096666666666673</v>
      </c>
      <c r="J63" s="9">
        <v>-90.060133333333326</v>
      </c>
      <c r="K63" s="26">
        <v>48319324</v>
      </c>
      <c r="L63" s="26">
        <v>48319324</v>
      </c>
      <c r="M63" s="26">
        <v>48319324</v>
      </c>
      <c r="N63" s="27">
        <v>2103</v>
      </c>
      <c r="O63" s="28">
        <v>33.5</v>
      </c>
      <c r="P63" s="28">
        <v>33.9</v>
      </c>
      <c r="Q63" s="28">
        <v>23.6</v>
      </c>
      <c r="R63" s="28"/>
      <c r="S63" s="28">
        <v>7</v>
      </c>
      <c r="T63" s="28">
        <v>1</v>
      </c>
      <c r="U63" s="28">
        <v>1</v>
      </c>
      <c r="V63" s="44">
        <f>VLOOKUP($L63,'[1]Tortugas liberadas DPNG'!$B$1:$O$552,7,FALSE)</f>
        <v>2015</v>
      </c>
      <c r="W63" s="44">
        <f>VLOOKUP($L63,'[1]Tortugas liberadas DPNG'!$B$1:$O$552,11,FALSE)</f>
        <v>33.1</v>
      </c>
      <c r="X63" s="44">
        <f>VLOOKUP($L63,'[1]Tortugas liberadas DPNG'!$B$1:$O$552,14,FALSE)/1000</f>
        <v>2.8</v>
      </c>
      <c r="Y63" s="44">
        <f>VLOOKUP($L63,'[1]Tortugas liberadas DPNG'!$B$1:$O$552,5,FALSE) -0.5</f>
        <v>10.5</v>
      </c>
      <c r="Z63" s="44">
        <f>Y63+(F63-VLOOKUP($L63,'[1]Tortugas liberadas DPNG'!$B$1:$O$552,7,FALSE))</f>
        <v>10.5</v>
      </c>
      <c r="AB63" s="45" t="str">
        <f t="shared" si="0"/>
        <v>Small</v>
      </c>
      <c r="AC63" s="9"/>
    </row>
    <row r="64" spans="1:29" x14ac:dyDescent="0.25">
      <c r="A64" s="42">
        <v>71</v>
      </c>
      <c r="B64" s="9" t="s">
        <v>28</v>
      </c>
      <c r="C64" s="9" t="s">
        <v>32</v>
      </c>
      <c r="D64" s="9"/>
      <c r="E64" s="9">
        <v>106</v>
      </c>
      <c r="F64" s="35">
        <v>2015</v>
      </c>
      <c r="G64" s="9">
        <v>8</v>
      </c>
      <c r="H64" s="9">
        <v>11</v>
      </c>
      <c r="I64" s="9">
        <v>-0.82148333333333334</v>
      </c>
      <c r="J64" s="9">
        <v>-90.059550000000002</v>
      </c>
      <c r="K64" s="26">
        <v>48118305</v>
      </c>
      <c r="L64" s="26">
        <v>48118305</v>
      </c>
      <c r="M64" s="26">
        <v>48118305</v>
      </c>
      <c r="N64" s="27">
        <v>2246</v>
      </c>
      <c r="O64" s="28">
        <v>26.9</v>
      </c>
      <c r="P64" s="28">
        <v>28.1</v>
      </c>
      <c r="Q64" s="28">
        <v>19.100000000000001</v>
      </c>
      <c r="R64" s="28"/>
      <c r="S64" s="28">
        <v>4</v>
      </c>
      <c r="T64" s="28">
        <v>1</v>
      </c>
      <c r="U64" s="28">
        <v>1</v>
      </c>
      <c r="V64" s="44">
        <f>VLOOKUP($L64,'[1]Tortugas liberadas DPNG'!$B$1:$O$552,7,FALSE)</f>
        <v>2015</v>
      </c>
      <c r="W64" s="44">
        <f>VLOOKUP($L64,'[1]Tortugas liberadas DPNG'!$B$1:$O$552,11,FALSE)</f>
        <v>25.9</v>
      </c>
      <c r="X64" s="44">
        <f>VLOOKUP($L64,'[1]Tortugas liberadas DPNG'!$B$1:$O$552,14,FALSE)/1000</f>
        <v>1.65</v>
      </c>
      <c r="Y64" s="44">
        <f>VLOOKUP($L64,'[1]Tortugas liberadas DPNG'!$B$1:$O$552,5,FALSE) -0.5</f>
        <v>5.5</v>
      </c>
      <c r="Z64" s="44">
        <f>Y64+(F64-VLOOKUP($L64,'[1]Tortugas liberadas DPNG'!$B$1:$O$552,7,FALSE))</f>
        <v>5.5</v>
      </c>
      <c r="AB64" s="45" t="str">
        <f t="shared" si="0"/>
        <v>Small</v>
      </c>
      <c r="AC64" s="9"/>
    </row>
    <row r="65" spans="1:29" x14ac:dyDescent="0.25">
      <c r="A65" s="42">
        <v>72</v>
      </c>
      <c r="B65" s="9" t="s">
        <v>28</v>
      </c>
      <c r="C65" s="9" t="s">
        <v>32</v>
      </c>
      <c r="D65" s="9"/>
      <c r="E65" s="9">
        <v>561</v>
      </c>
      <c r="F65" s="35">
        <v>2015</v>
      </c>
      <c r="G65" s="9">
        <v>8</v>
      </c>
      <c r="H65" s="9">
        <v>11</v>
      </c>
      <c r="I65" s="9">
        <v>-0.82150000000000001</v>
      </c>
      <c r="J65" s="9">
        <v>-90.059550000000002</v>
      </c>
      <c r="K65" s="26">
        <v>48065632</v>
      </c>
      <c r="L65" s="26">
        <v>48065632</v>
      </c>
      <c r="M65" s="26">
        <v>48065632</v>
      </c>
      <c r="N65" s="27">
        <v>2138</v>
      </c>
      <c r="O65" s="28">
        <v>34.1</v>
      </c>
      <c r="P65" s="28">
        <v>36.4</v>
      </c>
      <c r="Q65" s="28">
        <v>25.7</v>
      </c>
      <c r="R65" s="28"/>
      <c r="S65" s="28">
        <v>4</v>
      </c>
      <c r="T65" s="28">
        <v>1</v>
      </c>
      <c r="U65" s="28">
        <v>0</v>
      </c>
      <c r="V65" s="44">
        <f>VLOOKUP($L65,'[1]Tortugas liberadas DPNG'!$B$1:$O$552,7,FALSE)</f>
        <v>2015</v>
      </c>
      <c r="W65" s="44">
        <f>VLOOKUP($L65,'[1]Tortugas liberadas DPNG'!$B$1:$O$552,11,FALSE)</f>
        <v>33.5</v>
      </c>
      <c r="X65" s="44">
        <f>VLOOKUP($L65,'[1]Tortugas liberadas DPNG'!$B$1:$O$552,14,FALSE)/1000</f>
        <v>3.2</v>
      </c>
      <c r="Y65" s="44">
        <f>VLOOKUP($L65,'[1]Tortugas liberadas DPNG'!$B$1:$O$552,5,FALSE) -0.5</f>
        <v>7.5</v>
      </c>
      <c r="Z65" s="44">
        <f>Y65+(F65-VLOOKUP($L65,'[1]Tortugas liberadas DPNG'!$B$1:$O$552,7,FALSE))</f>
        <v>7.5</v>
      </c>
      <c r="AB65" s="45" t="str">
        <f t="shared" si="0"/>
        <v/>
      </c>
      <c r="AC65" s="9" t="s">
        <v>43</v>
      </c>
    </row>
    <row r="66" spans="1:29" x14ac:dyDescent="0.25">
      <c r="A66" s="42">
        <v>73</v>
      </c>
      <c r="B66" s="9" t="s">
        <v>28</v>
      </c>
      <c r="C66" s="9" t="s">
        <v>32</v>
      </c>
      <c r="D66" s="9"/>
      <c r="E66" s="9">
        <v>108</v>
      </c>
      <c r="F66" s="35">
        <v>2015</v>
      </c>
      <c r="G66" s="9">
        <v>8</v>
      </c>
      <c r="H66" s="9">
        <v>11</v>
      </c>
      <c r="I66" s="9">
        <v>-0.82153333333333334</v>
      </c>
      <c r="J66" s="9">
        <v>-90.059566666666669</v>
      </c>
      <c r="K66" s="26">
        <v>48116325</v>
      </c>
      <c r="L66" s="26">
        <v>48116325</v>
      </c>
      <c r="M66" s="26">
        <v>48116325</v>
      </c>
      <c r="N66" s="27">
        <v>2205</v>
      </c>
      <c r="O66" s="28">
        <v>25.2</v>
      </c>
      <c r="P66" s="28">
        <v>26.8</v>
      </c>
      <c r="Q66" s="28">
        <v>18.5</v>
      </c>
      <c r="R66" s="28"/>
      <c r="S66" s="28">
        <v>3</v>
      </c>
      <c r="T66" s="28">
        <v>1</v>
      </c>
      <c r="U66" s="28">
        <v>1</v>
      </c>
      <c r="V66" s="44">
        <f>VLOOKUP($L66,'[1]Tortugas liberadas DPNG'!$B$1:$O$552,7,FALSE)</f>
        <v>2015</v>
      </c>
      <c r="W66" s="44">
        <f>VLOOKUP($L66,'[1]Tortugas liberadas DPNG'!$B$1:$O$552,11,FALSE)</f>
        <v>25</v>
      </c>
      <c r="X66" s="44">
        <f>VLOOKUP($L66,'[1]Tortugas liberadas DPNG'!$B$1:$O$552,14,FALSE)/1000</f>
        <v>1.2</v>
      </c>
      <c r="Y66" s="44">
        <f>VLOOKUP($L66,'[1]Tortugas liberadas DPNG'!$B$1:$O$552,5,FALSE) -0.5</f>
        <v>4.5</v>
      </c>
      <c r="Z66" s="44">
        <f>Y66+(F66-VLOOKUP($L66,'[1]Tortugas liberadas DPNG'!$B$1:$O$552,7,FALSE))</f>
        <v>4.5</v>
      </c>
      <c r="AB66" s="45" t="str">
        <f t="shared" ref="AB66:AB129" si="1">IF(W66&lt;W$804,"Small","")</f>
        <v>Small</v>
      </c>
      <c r="AC66" s="9"/>
    </row>
    <row r="67" spans="1:29" x14ac:dyDescent="0.25">
      <c r="A67" s="42">
        <v>74</v>
      </c>
      <c r="B67" s="9" t="s">
        <v>28</v>
      </c>
      <c r="C67" s="9" t="s">
        <v>32</v>
      </c>
      <c r="D67" s="9"/>
      <c r="E67" s="9">
        <v>109</v>
      </c>
      <c r="F67" s="35">
        <v>2015</v>
      </c>
      <c r="G67" s="9">
        <v>8</v>
      </c>
      <c r="H67" s="9">
        <v>11</v>
      </c>
      <c r="I67" s="9">
        <v>-0.82113333333333338</v>
      </c>
      <c r="J67" s="9">
        <v>-90.059633333333338</v>
      </c>
      <c r="K67" s="26">
        <v>48300349</v>
      </c>
      <c r="L67" s="26">
        <v>48300349</v>
      </c>
      <c r="M67" s="26">
        <v>48300349</v>
      </c>
      <c r="N67" s="27">
        <v>2117</v>
      </c>
      <c r="O67" s="28">
        <v>32.799999999999997</v>
      </c>
      <c r="P67" s="28">
        <v>34</v>
      </c>
      <c r="Q67" s="28">
        <v>23.3</v>
      </c>
      <c r="R67" s="28"/>
      <c r="S67" s="28">
        <v>3</v>
      </c>
      <c r="T67" s="28">
        <v>1</v>
      </c>
      <c r="U67" s="28">
        <v>1</v>
      </c>
      <c r="V67" s="44">
        <f>VLOOKUP($L67,'[1]Tortugas liberadas DPNG'!$B$1:$O$552,7,FALSE)</f>
        <v>2015</v>
      </c>
      <c r="W67" s="44">
        <f>VLOOKUP($L67,'[1]Tortugas liberadas DPNG'!$B$1:$O$552,11,FALSE)</f>
        <v>32.700000000000003</v>
      </c>
      <c r="X67" s="44">
        <f>VLOOKUP($L67,'[1]Tortugas liberadas DPNG'!$B$1:$O$552,14,FALSE)/1000</f>
        <v>2.7</v>
      </c>
      <c r="Y67" s="44">
        <f>VLOOKUP($L67,'[1]Tortugas liberadas DPNG'!$B$1:$O$552,5,FALSE) -0.5</f>
        <v>7.5</v>
      </c>
      <c r="Z67" s="44">
        <f>Y67+(F67-VLOOKUP($L67,'[1]Tortugas liberadas DPNG'!$B$1:$O$552,7,FALSE))</f>
        <v>7.5</v>
      </c>
      <c r="AB67" s="45" t="str">
        <f t="shared" si="1"/>
        <v>Small</v>
      </c>
      <c r="AC67" s="9"/>
    </row>
    <row r="68" spans="1:29" x14ac:dyDescent="0.25">
      <c r="A68" s="42">
        <v>75</v>
      </c>
      <c r="B68" s="9" t="s">
        <v>28</v>
      </c>
      <c r="C68" s="9" t="s">
        <v>32</v>
      </c>
      <c r="D68" s="9"/>
      <c r="E68" s="9">
        <v>110</v>
      </c>
      <c r="F68" s="35">
        <v>2015</v>
      </c>
      <c r="G68" s="9">
        <v>8</v>
      </c>
      <c r="H68" s="9">
        <v>11</v>
      </c>
      <c r="I68" s="9">
        <v>-0.82074999999999998</v>
      </c>
      <c r="J68" s="9">
        <v>-90.059933333333333</v>
      </c>
      <c r="K68" s="26">
        <v>48027821</v>
      </c>
      <c r="L68" s="26">
        <v>48027821</v>
      </c>
      <c r="M68" s="26">
        <v>48027821</v>
      </c>
      <c r="N68" s="27">
        <v>2112</v>
      </c>
      <c r="O68" s="28">
        <v>35.5</v>
      </c>
      <c r="P68" s="28">
        <v>37.5</v>
      </c>
      <c r="Q68" s="28">
        <v>26.6</v>
      </c>
      <c r="R68" s="28"/>
      <c r="S68" s="28">
        <v>3.5</v>
      </c>
      <c r="T68" s="28">
        <v>1</v>
      </c>
      <c r="U68" s="28">
        <v>0</v>
      </c>
      <c r="V68" s="44">
        <f>VLOOKUP($L68,'[1]Tortugas liberadas DPNG'!$B$1:$O$552,7,FALSE)</f>
        <v>2015</v>
      </c>
      <c r="W68" s="44">
        <f>VLOOKUP($L68,'[1]Tortugas liberadas DPNG'!$B$1:$O$552,11,FALSE)</f>
        <v>35.1</v>
      </c>
      <c r="X68" s="44">
        <f>VLOOKUP($L68,'[1]Tortugas liberadas DPNG'!$B$1:$O$552,14,FALSE)/1000</f>
        <v>3.7</v>
      </c>
      <c r="Y68" s="44">
        <f>VLOOKUP($L68,'[1]Tortugas liberadas DPNG'!$B$1:$O$552,5,FALSE) -0.5</f>
        <v>7.5</v>
      </c>
      <c r="Z68" s="44">
        <f>Y68+(F68-VLOOKUP($L68,'[1]Tortugas liberadas DPNG'!$B$1:$O$552,7,FALSE))</f>
        <v>7.5</v>
      </c>
      <c r="AB68" s="45" t="str">
        <f t="shared" si="1"/>
        <v/>
      </c>
      <c r="AC68" s="9" t="s">
        <v>43</v>
      </c>
    </row>
    <row r="69" spans="1:29" x14ac:dyDescent="0.25">
      <c r="A69" s="42">
        <v>76</v>
      </c>
      <c r="B69" s="9" t="s">
        <v>28</v>
      </c>
      <c r="C69" s="9" t="s">
        <v>32</v>
      </c>
      <c r="D69" s="9"/>
      <c r="E69" s="9">
        <v>111</v>
      </c>
      <c r="F69" s="35">
        <v>2015</v>
      </c>
      <c r="G69" s="9">
        <v>8</v>
      </c>
      <c r="H69" s="9">
        <v>11</v>
      </c>
      <c r="I69" s="9">
        <v>-0.82056666666666667</v>
      </c>
      <c r="J69" s="9">
        <v>-90.059700000000007</v>
      </c>
      <c r="K69" s="26">
        <v>48367631</v>
      </c>
      <c r="L69" s="26">
        <v>48367631</v>
      </c>
      <c r="M69" s="26">
        <v>48367631</v>
      </c>
      <c r="N69" s="27">
        <v>2241</v>
      </c>
      <c r="O69" s="28">
        <v>25.5</v>
      </c>
      <c r="P69" s="28">
        <v>26.8</v>
      </c>
      <c r="Q69" s="28">
        <v>18</v>
      </c>
      <c r="R69" s="28"/>
      <c r="S69" s="28">
        <v>1</v>
      </c>
      <c r="T69" s="28">
        <v>1</v>
      </c>
      <c r="U69" s="28">
        <v>0</v>
      </c>
      <c r="V69" s="44">
        <f>VLOOKUP($L69,'[1]Tortugas liberadas DPNG'!$B$1:$O$552,7,FALSE)</f>
        <v>2015</v>
      </c>
      <c r="W69" s="44">
        <f>VLOOKUP($L69,'[1]Tortugas liberadas DPNG'!$B$1:$O$552,11,FALSE)</f>
        <v>25.5</v>
      </c>
      <c r="X69" s="44">
        <f>VLOOKUP($L69,'[1]Tortugas liberadas DPNG'!$B$1:$O$552,14,FALSE)/1000</f>
        <v>1.5</v>
      </c>
      <c r="Y69" s="44">
        <f>VLOOKUP($L69,'[1]Tortugas liberadas DPNG'!$B$1:$O$552,5,FALSE) -0.5</f>
        <v>5.5</v>
      </c>
      <c r="Z69" s="44">
        <f>Y69+(F69-VLOOKUP($L69,'[1]Tortugas liberadas DPNG'!$B$1:$O$552,7,FALSE))</f>
        <v>5.5</v>
      </c>
      <c r="AB69" s="45" t="str">
        <f t="shared" si="1"/>
        <v>Small</v>
      </c>
      <c r="AC69" s="9"/>
    </row>
    <row r="70" spans="1:29" x14ac:dyDescent="0.25">
      <c r="A70" s="42">
        <v>77</v>
      </c>
      <c r="B70" s="9" t="s">
        <v>28</v>
      </c>
      <c r="C70" s="9" t="s">
        <v>32</v>
      </c>
      <c r="D70" s="9"/>
      <c r="E70" s="9">
        <v>112</v>
      </c>
      <c r="F70" s="35">
        <v>2015</v>
      </c>
      <c r="G70" s="9">
        <v>8</v>
      </c>
      <c r="H70" s="9">
        <v>11</v>
      </c>
      <c r="I70" s="9">
        <v>-0.82048333333333334</v>
      </c>
      <c r="J70" s="9">
        <v>-90.059766666666661</v>
      </c>
      <c r="K70" s="26">
        <v>48078001</v>
      </c>
      <c r="L70" s="26">
        <v>48078001</v>
      </c>
      <c r="M70" s="26">
        <v>48078001</v>
      </c>
      <c r="N70" s="27">
        <v>2172</v>
      </c>
      <c r="O70" s="28">
        <v>26.5</v>
      </c>
      <c r="P70" s="28">
        <v>27.9</v>
      </c>
      <c r="Q70" s="28">
        <v>18.5</v>
      </c>
      <c r="R70" s="28"/>
      <c r="S70" s="28">
        <v>1.5</v>
      </c>
      <c r="T70" s="28">
        <v>1</v>
      </c>
      <c r="U70" s="28">
        <v>0</v>
      </c>
      <c r="V70" s="44">
        <f>VLOOKUP($L70,'[1]Tortugas liberadas DPNG'!$B$1:$O$552,7,FALSE)</f>
        <v>2015</v>
      </c>
      <c r="W70" s="44">
        <f>VLOOKUP($L70,'[1]Tortugas liberadas DPNG'!$B$1:$O$552,11,FALSE)</f>
        <v>26.2</v>
      </c>
      <c r="X70" s="44">
        <f>VLOOKUP($L70,'[1]Tortugas liberadas DPNG'!$B$1:$O$552,14,FALSE)/1000</f>
        <v>1.5</v>
      </c>
      <c r="Y70" s="44">
        <f>VLOOKUP($L70,'[1]Tortugas liberadas DPNG'!$B$1:$O$552,5,FALSE) -0.5</f>
        <v>6.5</v>
      </c>
      <c r="Z70" s="44">
        <f>Y70+(F70-VLOOKUP($L70,'[1]Tortugas liberadas DPNG'!$B$1:$O$552,7,FALSE))</f>
        <v>6.5</v>
      </c>
      <c r="AB70" s="45" t="str">
        <f t="shared" si="1"/>
        <v>Small</v>
      </c>
      <c r="AC70" s="9"/>
    </row>
    <row r="71" spans="1:29" x14ac:dyDescent="0.25">
      <c r="A71" s="42">
        <v>78</v>
      </c>
      <c r="B71" s="9" t="s">
        <v>28</v>
      </c>
      <c r="C71" s="9" t="s">
        <v>32</v>
      </c>
      <c r="D71" s="9"/>
      <c r="E71" s="9">
        <v>113</v>
      </c>
      <c r="F71" s="35">
        <v>2015</v>
      </c>
      <c r="G71" s="9">
        <v>8</v>
      </c>
      <c r="H71" s="9">
        <v>11</v>
      </c>
      <c r="I71" s="9">
        <v>-0.82143333333333335</v>
      </c>
      <c r="J71" s="9">
        <v>-90.059550000000002</v>
      </c>
      <c r="K71" s="26">
        <v>48075007</v>
      </c>
      <c r="L71" s="26">
        <v>48075007</v>
      </c>
      <c r="M71" s="26">
        <v>48075007</v>
      </c>
      <c r="N71" s="27">
        <v>2302</v>
      </c>
      <c r="O71" s="28">
        <v>23.9</v>
      </c>
      <c r="P71" s="28">
        <v>25</v>
      </c>
      <c r="Q71" s="28">
        <v>16.7</v>
      </c>
      <c r="R71" s="28"/>
      <c r="S71" s="28">
        <v>1</v>
      </c>
      <c r="T71" s="28">
        <v>1</v>
      </c>
      <c r="U71" s="28">
        <v>0</v>
      </c>
      <c r="V71" s="44">
        <f>VLOOKUP($L71,'[1]Tortugas liberadas DPNG'!$B$1:$O$552,7,FALSE)</f>
        <v>2015</v>
      </c>
      <c r="W71" s="44">
        <f>VLOOKUP($L71,'[1]Tortugas liberadas DPNG'!$B$1:$O$552,11,FALSE)</f>
        <v>23.6</v>
      </c>
      <c r="X71" s="44">
        <f>VLOOKUP($L71,'[1]Tortugas liberadas DPNG'!$B$1:$O$552,14,FALSE)/1000</f>
        <v>1.3</v>
      </c>
      <c r="Y71" s="44">
        <f>VLOOKUP($L71,'[1]Tortugas liberadas DPNG'!$B$1:$O$552,5,FALSE) -0.5</f>
        <v>4.5</v>
      </c>
      <c r="Z71" s="44">
        <f>Y71+(F71-VLOOKUP($L71,'[1]Tortugas liberadas DPNG'!$B$1:$O$552,7,FALSE))</f>
        <v>4.5</v>
      </c>
      <c r="AB71" s="45" t="str">
        <f t="shared" si="1"/>
        <v>Small</v>
      </c>
      <c r="AC71" s="9"/>
    </row>
    <row r="72" spans="1:29" x14ac:dyDescent="0.25">
      <c r="A72" s="42">
        <v>79</v>
      </c>
      <c r="B72" s="9" t="s">
        <v>28</v>
      </c>
      <c r="C72" s="9" t="s">
        <v>32</v>
      </c>
      <c r="D72" s="9"/>
      <c r="E72" s="9">
        <v>114</v>
      </c>
      <c r="F72" s="35">
        <v>2015</v>
      </c>
      <c r="G72" s="9">
        <v>8</v>
      </c>
      <c r="H72" s="9">
        <v>11</v>
      </c>
      <c r="I72" s="9">
        <v>-0.8198833333333333</v>
      </c>
      <c r="J72" s="9">
        <v>-90.060266666666664</v>
      </c>
      <c r="K72" s="26">
        <v>48265350</v>
      </c>
      <c r="L72" s="26">
        <v>48265350</v>
      </c>
      <c r="M72" s="26">
        <v>48265350</v>
      </c>
      <c r="N72" s="27">
        <v>2210</v>
      </c>
      <c r="O72" s="28">
        <v>31.9</v>
      </c>
      <c r="P72" s="28">
        <v>33.1</v>
      </c>
      <c r="Q72" s="28">
        <v>22.8</v>
      </c>
      <c r="R72" s="28"/>
      <c r="S72" s="28">
        <v>2.5</v>
      </c>
      <c r="T72" s="28">
        <v>1</v>
      </c>
      <c r="U72" s="28">
        <v>0</v>
      </c>
      <c r="V72" s="44">
        <f>VLOOKUP($L72,'[1]Tortugas liberadas DPNG'!$B$1:$O$552,7,FALSE)</f>
        <v>2015</v>
      </c>
      <c r="W72" s="44">
        <f>VLOOKUP($L72,'[1]Tortugas liberadas DPNG'!$B$1:$O$552,11,FALSE)</f>
        <v>31.1</v>
      </c>
      <c r="X72" s="44">
        <f>VLOOKUP($L72,'[1]Tortugas liberadas DPNG'!$B$1:$O$552,14,FALSE)/1000</f>
        <v>2.75</v>
      </c>
      <c r="Y72" s="44">
        <f>VLOOKUP($L72,'[1]Tortugas liberadas DPNG'!$B$1:$O$552,5,FALSE) -0.5</f>
        <v>6.5</v>
      </c>
      <c r="Z72" s="44">
        <f>Y72+(F72-VLOOKUP($L72,'[1]Tortugas liberadas DPNG'!$B$1:$O$552,7,FALSE))</f>
        <v>6.5</v>
      </c>
      <c r="AB72" s="45" t="str">
        <f t="shared" si="1"/>
        <v>Small</v>
      </c>
      <c r="AC72" s="9"/>
    </row>
    <row r="73" spans="1:29" x14ac:dyDescent="0.25">
      <c r="A73" s="42">
        <v>80</v>
      </c>
      <c r="B73" s="9" t="s">
        <v>28</v>
      </c>
      <c r="C73" s="9" t="s">
        <v>32</v>
      </c>
      <c r="D73" s="9"/>
      <c r="E73" s="9">
        <v>115</v>
      </c>
      <c r="F73" s="35">
        <v>2015</v>
      </c>
      <c r="G73" s="9">
        <v>8</v>
      </c>
      <c r="H73" s="9">
        <v>11</v>
      </c>
      <c r="I73" s="9">
        <v>-0.81925000000000003</v>
      </c>
      <c r="J73" s="9">
        <v>-90.060516666666672</v>
      </c>
      <c r="K73" s="26">
        <v>48080117</v>
      </c>
      <c r="L73" s="26">
        <v>48080117</v>
      </c>
      <c r="M73" s="26">
        <v>48080117</v>
      </c>
      <c r="N73" s="27">
        <v>2168</v>
      </c>
      <c r="O73" s="28">
        <v>32.700000000000003</v>
      </c>
      <c r="P73" s="28">
        <v>34</v>
      </c>
      <c r="Q73" s="28">
        <v>23.4</v>
      </c>
      <c r="R73" s="28"/>
      <c r="S73" s="28">
        <v>3</v>
      </c>
      <c r="T73" s="28">
        <v>1</v>
      </c>
      <c r="U73" s="28">
        <v>0</v>
      </c>
      <c r="V73" s="44">
        <f>VLOOKUP($L73,'[1]Tortugas liberadas DPNG'!$B$1:$O$552,7,FALSE)</f>
        <v>2015</v>
      </c>
      <c r="W73" s="44">
        <f>VLOOKUP($L73,'[1]Tortugas liberadas DPNG'!$B$1:$O$552,11,FALSE)</f>
        <v>32</v>
      </c>
      <c r="X73" s="44">
        <f>VLOOKUP($L73,'[1]Tortugas liberadas DPNG'!$B$1:$O$552,14,FALSE)/1000</f>
        <v>3.05</v>
      </c>
      <c r="Y73" s="44">
        <f>VLOOKUP($L73,'[1]Tortugas liberadas DPNG'!$B$1:$O$552,5,FALSE) -0.5</f>
        <v>6.5</v>
      </c>
      <c r="Z73" s="44">
        <f>Y73+(F73-VLOOKUP($L73,'[1]Tortugas liberadas DPNG'!$B$1:$O$552,7,FALSE))</f>
        <v>6.5</v>
      </c>
      <c r="AB73" s="45" t="str">
        <f t="shared" si="1"/>
        <v>Small</v>
      </c>
      <c r="AC73" s="9"/>
    </row>
    <row r="74" spans="1:29" x14ac:dyDescent="0.25">
      <c r="A74" s="42">
        <v>81</v>
      </c>
      <c r="B74" s="9" t="s">
        <v>28</v>
      </c>
      <c r="C74" s="9" t="s">
        <v>32</v>
      </c>
      <c r="D74" s="9"/>
      <c r="E74" s="9">
        <v>116</v>
      </c>
      <c r="F74" s="35">
        <v>2015</v>
      </c>
      <c r="G74" s="9">
        <v>8</v>
      </c>
      <c r="H74" s="9">
        <v>11</v>
      </c>
      <c r="I74" s="9">
        <v>-0.81923333333333326</v>
      </c>
      <c r="J74" s="9">
        <v>-90.060416666666654</v>
      </c>
      <c r="K74" s="26">
        <v>48318595</v>
      </c>
      <c r="L74" s="26">
        <v>48318595</v>
      </c>
      <c r="M74" s="26">
        <v>48318595</v>
      </c>
      <c r="N74" s="27">
        <v>2255</v>
      </c>
      <c r="O74" s="28">
        <v>25.4</v>
      </c>
      <c r="P74" s="28">
        <v>26</v>
      </c>
      <c r="Q74" s="28">
        <v>17.7</v>
      </c>
      <c r="R74" s="28"/>
      <c r="S74" s="28">
        <v>1</v>
      </c>
      <c r="T74" s="28">
        <v>1</v>
      </c>
      <c r="U74" s="28">
        <v>0</v>
      </c>
      <c r="V74" s="44">
        <f>VLOOKUP($L74,'[1]Tortugas liberadas DPNG'!$B$1:$O$552,7,FALSE)</f>
        <v>2015</v>
      </c>
      <c r="W74" s="44">
        <f>VLOOKUP($L74,'[1]Tortugas liberadas DPNG'!$B$1:$O$552,11,FALSE)</f>
        <v>24.8</v>
      </c>
      <c r="X74" s="44">
        <f>VLOOKUP($L74,'[1]Tortugas liberadas DPNG'!$B$1:$O$552,14,FALSE)/1000</f>
        <v>1.05</v>
      </c>
      <c r="Y74" s="44">
        <f>VLOOKUP($L74,'[1]Tortugas liberadas DPNG'!$B$1:$O$552,5,FALSE) -0.5</f>
        <v>5.5</v>
      </c>
      <c r="Z74" s="44">
        <f>Y74+(F74-VLOOKUP($L74,'[1]Tortugas liberadas DPNG'!$B$1:$O$552,7,FALSE))</f>
        <v>5.5</v>
      </c>
      <c r="AB74" s="45" t="str">
        <f t="shared" si="1"/>
        <v>Small</v>
      </c>
      <c r="AC74" s="9" t="s">
        <v>44</v>
      </c>
    </row>
    <row r="75" spans="1:29" x14ac:dyDescent="0.25">
      <c r="A75" s="42">
        <v>82</v>
      </c>
      <c r="B75" s="9" t="s">
        <v>28</v>
      </c>
      <c r="C75" s="9" t="s">
        <v>32</v>
      </c>
      <c r="D75" s="9"/>
      <c r="E75" s="9">
        <v>117</v>
      </c>
      <c r="F75" s="35">
        <v>2015</v>
      </c>
      <c r="G75" s="9">
        <v>8</v>
      </c>
      <c r="H75" s="9">
        <v>11</v>
      </c>
      <c r="I75" s="9">
        <v>-0.81958333333333344</v>
      </c>
      <c r="J75" s="9">
        <v>-90.060966666666673</v>
      </c>
      <c r="K75" s="26">
        <v>48325586</v>
      </c>
      <c r="L75" s="26">
        <v>48325586</v>
      </c>
      <c r="M75" s="26">
        <v>48325586</v>
      </c>
      <c r="N75" s="27">
        <v>2239</v>
      </c>
      <c r="O75" s="28">
        <v>29.8</v>
      </c>
      <c r="P75" s="28">
        <v>31</v>
      </c>
      <c r="Q75" s="28">
        <v>21.5</v>
      </c>
      <c r="R75" s="28"/>
      <c r="S75" s="28">
        <v>2.5</v>
      </c>
      <c r="T75" s="28">
        <v>1</v>
      </c>
      <c r="U75" s="28">
        <v>0</v>
      </c>
      <c r="V75" s="44">
        <f>VLOOKUP($L75,'[1]Tortugas liberadas DPNG'!$B$1:$O$552,7,FALSE)</f>
        <v>2015</v>
      </c>
      <c r="W75" s="44">
        <f>VLOOKUP($L75,'[1]Tortugas liberadas DPNG'!$B$1:$O$552,11,FALSE)</f>
        <v>28.9</v>
      </c>
      <c r="X75" s="44">
        <f>VLOOKUP($L75,'[1]Tortugas liberadas DPNG'!$B$1:$O$552,14,FALSE)/1000</f>
        <v>2.2000000000000002</v>
      </c>
      <c r="Y75" s="44">
        <f>VLOOKUP($L75,'[1]Tortugas liberadas DPNG'!$B$1:$O$552,5,FALSE) -0.5</f>
        <v>5.5</v>
      </c>
      <c r="Z75" s="44">
        <f>Y75+(F75-VLOOKUP($L75,'[1]Tortugas liberadas DPNG'!$B$1:$O$552,7,FALSE))</f>
        <v>5.5</v>
      </c>
      <c r="AB75" s="45" t="str">
        <f t="shared" si="1"/>
        <v>Small</v>
      </c>
      <c r="AC75" s="9"/>
    </row>
    <row r="76" spans="1:29" x14ac:dyDescent="0.25">
      <c r="A76" s="42">
        <v>83</v>
      </c>
      <c r="B76" s="9" t="s">
        <v>28</v>
      </c>
      <c r="C76" s="9" t="s">
        <v>32</v>
      </c>
      <c r="D76" s="9"/>
      <c r="E76" s="9">
        <v>118</v>
      </c>
      <c r="F76" s="35">
        <v>2015</v>
      </c>
      <c r="G76" s="9">
        <v>8</v>
      </c>
      <c r="H76" s="9">
        <v>11</v>
      </c>
      <c r="I76" s="9">
        <v>-0.82066666666666666</v>
      </c>
      <c r="J76" s="9">
        <v>-90.061266666666668</v>
      </c>
      <c r="K76" s="26">
        <v>48375861</v>
      </c>
      <c r="L76" s="26">
        <v>48375861</v>
      </c>
      <c r="M76" s="26">
        <v>48375861</v>
      </c>
      <c r="N76" s="27">
        <v>2287</v>
      </c>
      <c r="O76" s="28">
        <v>25.4</v>
      </c>
      <c r="P76" s="28">
        <v>26.5</v>
      </c>
      <c r="Q76" s="28">
        <v>18.600000000000001</v>
      </c>
      <c r="R76" s="28"/>
      <c r="S76" s="28">
        <v>1.5</v>
      </c>
      <c r="T76" s="28">
        <v>1</v>
      </c>
      <c r="U76" s="28">
        <v>0</v>
      </c>
      <c r="V76" s="44">
        <f>VLOOKUP($L76,'[1]Tortugas liberadas DPNG'!$B$1:$O$552,7,FALSE)</f>
        <v>2015</v>
      </c>
      <c r="W76" s="44">
        <f>VLOOKUP($L76,'[1]Tortugas liberadas DPNG'!$B$1:$O$552,11,FALSE)</f>
        <v>25.1</v>
      </c>
      <c r="X76" s="44">
        <f>VLOOKUP($L76,'[1]Tortugas liberadas DPNG'!$B$1:$O$552,14,FALSE)/1000</f>
        <v>1.4</v>
      </c>
      <c r="Y76" s="44">
        <f>VLOOKUP($L76,'[1]Tortugas liberadas DPNG'!$B$1:$O$552,5,FALSE) -0.5</f>
        <v>4.5</v>
      </c>
      <c r="Z76" s="44">
        <f>Y76+(F76-VLOOKUP($L76,'[1]Tortugas liberadas DPNG'!$B$1:$O$552,7,FALSE))</f>
        <v>4.5</v>
      </c>
      <c r="AB76" s="45" t="str">
        <f t="shared" si="1"/>
        <v>Small</v>
      </c>
      <c r="AC76" s="9"/>
    </row>
    <row r="77" spans="1:29" x14ac:dyDescent="0.25">
      <c r="A77" s="42">
        <v>84</v>
      </c>
      <c r="B77" s="9" t="s">
        <v>28</v>
      </c>
      <c r="C77" s="9" t="s">
        <v>32</v>
      </c>
      <c r="D77" s="9"/>
      <c r="E77" s="9">
        <v>119</v>
      </c>
      <c r="F77" s="35">
        <v>2015</v>
      </c>
      <c r="G77" s="9">
        <v>8</v>
      </c>
      <c r="H77" s="9">
        <v>11</v>
      </c>
      <c r="I77" s="9">
        <v>-0.82074999999999998</v>
      </c>
      <c r="J77" s="9">
        <v>-90.06123333333332</v>
      </c>
      <c r="K77" s="26">
        <v>48375519</v>
      </c>
      <c r="L77" s="26">
        <v>48375519</v>
      </c>
      <c r="M77" s="26">
        <v>48375519</v>
      </c>
      <c r="N77" s="27">
        <v>2291</v>
      </c>
      <c r="O77" s="28">
        <v>28.1</v>
      </c>
      <c r="P77" s="28">
        <v>29.2</v>
      </c>
      <c r="Q77" s="28">
        <v>20.3</v>
      </c>
      <c r="R77" s="28"/>
      <c r="S77" s="28"/>
      <c r="T77" s="28">
        <v>1</v>
      </c>
      <c r="U77" s="28">
        <v>0</v>
      </c>
      <c r="V77" s="44">
        <f>VLOOKUP($L77,'[1]Tortugas liberadas DPNG'!$B$1:$O$552,7,FALSE)</f>
        <v>2015</v>
      </c>
      <c r="W77" s="44">
        <f>VLOOKUP($L77,'[1]Tortugas liberadas DPNG'!$B$1:$O$552,11,FALSE)</f>
        <v>25.4</v>
      </c>
      <c r="X77" s="44">
        <f>VLOOKUP($L77,'[1]Tortugas liberadas DPNG'!$B$1:$O$552,14,FALSE)/1000</f>
        <v>1.6</v>
      </c>
      <c r="Y77" s="44">
        <f>VLOOKUP($L77,'[1]Tortugas liberadas DPNG'!$B$1:$O$552,5,FALSE) -0.5</f>
        <v>5.5</v>
      </c>
      <c r="Z77" s="44">
        <f>Y77+(F77-VLOOKUP($L77,'[1]Tortugas liberadas DPNG'!$B$1:$O$552,7,FALSE))</f>
        <v>5.5</v>
      </c>
      <c r="AB77" s="45" t="str">
        <f t="shared" si="1"/>
        <v>Small</v>
      </c>
      <c r="AC77" s="9"/>
    </row>
    <row r="78" spans="1:29" x14ac:dyDescent="0.25">
      <c r="A78" s="42">
        <v>85</v>
      </c>
      <c r="B78" s="9" t="s">
        <v>28</v>
      </c>
      <c r="C78" s="9" t="s">
        <v>45</v>
      </c>
      <c r="D78" s="9"/>
      <c r="E78" s="9">
        <v>159</v>
      </c>
      <c r="F78" s="35">
        <v>2015</v>
      </c>
      <c r="G78" s="9">
        <v>8</v>
      </c>
      <c r="H78" s="9">
        <v>8</v>
      </c>
      <c r="I78" s="9">
        <v>-0.82162999999999997</v>
      </c>
      <c r="J78" s="9">
        <v>-90.055980000000005</v>
      </c>
      <c r="K78" s="26">
        <v>48367080</v>
      </c>
      <c r="L78" s="26">
        <v>48367080</v>
      </c>
      <c r="M78" s="26">
        <v>48367080</v>
      </c>
      <c r="N78" s="27">
        <v>2142</v>
      </c>
      <c r="O78" s="28">
        <v>25.5</v>
      </c>
      <c r="P78" s="28">
        <v>25.4</v>
      </c>
      <c r="Q78" s="28">
        <v>17.899999999999999</v>
      </c>
      <c r="R78" s="28"/>
      <c r="S78" s="28">
        <v>1.4</v>
      </c>
      <c r="T78" s="28">
        <v>1</v>
      </c>
      <c r="U78" s="28">
        <v>0</v>
      </c>
      <c r="V78" s="44">
        <f>VLOOKUP($L78,'[1]Tortugas liberadas DPNG'!$B$1:$O$552,7,FALSE)</f>
        <v>2015</v>
      </c>
      <c r="W78" s="44">
        <f>VLOOKUP($L78,'[1]Tortugas liberadas DPNG'!$B$1:$O$552,11,FALSE)</f>
        <v>25.8</v>
      </c>
      <c r="X78" s="44">
        <f>VLOOKUP($L78,'[1]Tortugas liberadas DPNG'!$B$1:$O$552,14,FALSE)/1000</f>
        <v>1.5</v>
      </c>
      <c r="Y78" s="44">
        <f>VLOOKUP($L78,'[1]Tortugas liberadas DPNG'!$B$1:$O$552,5,FALSE) -0.5</f>
        <v>7.5</v>
      </c>
      <c r="Z78" s="44">
        <f>Y78+(F78-VLOOKUP($L78,'[1]Tortugas liberadas DPNG'!$B$1:$O$552,7,FALSE))</f>
        <v>7.5</v>
      </c>
      <c r="AB78" s="45" t="str">
        <f t="shared" si="1"/>
        <v>Small</v>
      </c>
      <c r="AC78" s="9"/>
    </row>
    <row r="79" spans="1:29" x14ac:dyDescent="0.25">
      <c r="A79" s="42">
        <v>86</v>
      </c>
      <c r="B79" s="9" t="s">
        <v>28</v>
      </c>
      <c r="C79" s="9" t="s">
        <v>45</v>
      </c>
      <c r="D79" s="9"/>
      <c r="E79" s="9">
        <v>160</v>
      </c>
      <c r="F79" s="35">
        <v>2015</v>
      </c>
      <c r="G79" s="9">
        <v>8</v>
      </c>
      <c r="H79" s="9">
        <v>8</v>
      </c>
      <c r="I79" s="9">
        <v>-0.82203999999999999</v>
      </c>
      <c r="J79" s="9">
        <v>-90.058459999999997</v>
      </c>
      <c r="K79" s="26">
        <v>48312382</v>
      </c>
      <c r="L79" s="26">
        <v>48312382</v>
      </c>
      <c r="M79" s="26">
        <v>48312382</v>
      </c>
      <c r="N79" s="27">
        <v>2277</v>
      </c>
      <c r="O79" s="28">
        <v>24.4</v>
      </c>
      <c r="P79" s="28">
        <v>25</v>
      </c>
      <c r="Q79" s="28">
        <v>17.899999999999999</v>
      </c>
      <c r="R79" s="28"/>
      <c r="S79" s="28">
        <v>1.1499999999999999</v>
      </c>
      <c r="T79" s="28">
        <v>1</v>
      </c>
      <c r="U79" s="28">
        <v>0</v>
      </c>
      <c r="V79" s="44">
        <f>VLOOKUP($L79,'[1]Tortugas liberadas DPNG'!$B$1:$O$552,7,FALSE)</f>
        <v>2015</v>
      </c>
      <c r="W79" s="44">
        <f>VLOOKUP($L79,'[1]Tortugas liberadas DPNG'!$B$1:$O$552,11,FALSE)</f>
        <v>24.1</v>
      </c>
      <c r="X79" s="44">
        <f>VLOOKUP($L79,'[1]Tortugas liberadas DPNG'!$B$1:$O$552,14,FALSE)/1000</f>
        <v>1.2</v>
      </c>
      <c r="Y79" s="44">
        <f>VLOOKUP($L79,'[1]Tortugas liberadas DPNG'!$B$1:$O$552,5,FALSE) -0.5</f>
        <v>4.5</v>
      </c>
      <c r="Z79" s="44">
        <f>Y79+(F79-VLOOKUP($L79,'[1]Tortugas liberadas DPNG'!$B$1:$O$552,7,FALSE))</f>
        <v>4.5</v>
      </c>
      <c r="AB79" s="45" t="str">
        <f t="shared" si="1"/>
        <v>Small</v>
      </c>
      <c r="AC79" s="9"/>
    </row>
    <row r="80" spans="1:29" x14ac:dyDescent="0.25">
      <c r="A80" s="42">
        <v>87</v>
      </c>
      <c r="B80" s="9" t="s">
        <v>28</v>
      </c>
      <c r="C80" s="9" t="s">
        <v>45</v>
      </c>
      <c r="D80" s="9"/>
      <c r="E80" s="9">
        <v>161</v>
      </c>
      <c r="F80" s="35">
        <v>2015</v>
      </c>
      <c r="G80" s="9">
        <v>8</v>
      </c>
      <c r="H80" s="9">
        <v>8</v>
      </c>
      <c r="I80" s="9">
        <v>-0.82194999999999996</v>
      </c>
      <c r="J80" s="9">
        <v>-90.059550000000002</v>
      </c>
      <c r="K80" s="26">
        <v>48054807</v>
      </c>
      <c r="L80" s="26">
        <v>48054807</v>
      </c>
      <c r="M80" s="26">
        <v>48054807</v>
      </c>
      <c r="N80" s="27">
        <v>2118</v>
      </c>
      <c r="O80" s="28">
        <v>33.4</v>
      </c>
      <c r="P80" s="28">
        <v>35</v>
      </c>
      <c r="Q80" s="28">
        <v>24.2</v>
      </c>
      <c r="R80" s="28"/>
      <c r="S80" s="28">
        <v>3.2</v>
      </c>
      <c r="T80" s="28">
        <v>1</v>
      </c>
      <c r="U80" s="28">
        <v>1</v>
      </c>
      <c r="V80" s="44">
        <f>VLOOKUP($L80,'[1]Tortugas liberadas DPNG'!$B$1:$O$552,7,FALSE)</f>
        <v>2015</v>
      </c>
      <c r="W80" s="44">
        <f>VLOOKUP($L80,'[1]Tortugas liberadas DPNG'!$B$1:$O$552,11,FALSE)</f>
        <v>33.1</v>
      </c>
      <c r="X80" s="44">
        <f>VLOOKUP($L80,'[1]Tortugas liberadas DPNG'!$B$1:$O$552,14,FALSE)/1000</f>
        <v>3.3</v>
      </c>
      <c r="Y80" s="44">
        <f>VLOOKUP($L80,'[1]Tortugas liberadas DPNG'!$B$1:$O$552,5,FALSE) -0.5</f>
        <v>7.5</v>
      </c>
      <c r="Z80" s="44">
        <f>Y80+(F80-VLOOKUP($L80,'[1]Tortugas liberadas DPNG'!$B$1:$O$552,7,FALSE))</f>
        <v>7.5</v>
      </c>
      <c r="AB80" s="45" t="str">
        <f t="shared" si="1"/>
        <v>Small</v>
      </c>
      <c r="AC80" s="9"/>
    </row>
    <row r="81" spans="1:29" x14ac:dyDescent="0.25">
      <c r="A81" s="42">
        <v>88</v>
      </c>
      <c r="B81" s="9" t="s">
        <v>28</v>
      </c>
      <c r="C81" s="9" t="s">
        <v>45</v>
      </c>
      <c r="D81" s="9"/>
      <c r="E81" s="9">
        <v>162</v>
      </c>
      <c r="F81" s="35">
        <v>2015</v>
      </c>
      <c r="G81" s="9">
        <v>8</v>
      </c>
      <c r="H81" s="9">
        <v>8</v>
      </c>
      <c r="I81" s="9">
        <v>-0.82199999999999995</v>
      </c>
      <c r="J81" s="9">
        <v>-90.05959</v>
      </c>
      <c r="K81" s="26">
        <v>48095875</v>
      </c>
      <c r="L81" s="26">
        <v>48095875</v>
      </c>
      <c r="M81" s="26">
        <v>48095875</v>
      </c>
      <c r="N81" s="27">
        <v>2272</v>
      </c>
      <c r="O81" s="28">
        <v>25.5</v>
      </c>
      <c r="P81" s="28">
        <v>26.4</v>
      </c>
      <c r="Q81" s="28">
        <v>17.7</v>
      </c>
      <c r="R81" s="28"/>
      <c r="S81" s="28">
        <v>1.3</v>
      </c>
      <c r="T81" s="28">
        <v>1</v>
      </c>
      <c r="U81" s="28">
        <v>0</v>
      </c>
      <c r="V81" s="44">
        <f>VLOOKUP($L81,'[1]Tortugas liberadas DPNG'!$B$1:$O$552,7,FALSE)</f>
        <v>2015</v>
      </c>
      <c r="W81" s="44">
        <f>VLOOKUP($L81,'[1]Tortugas liberadas DPNG'!$B$1:$O$552,11,FALSE)</f>
        <v>25.5</v>
      </c>
      <c r="X81" s="44">
        <f>VLOOKUP($L81,'[1]Tortugas liberadas DPNG'!$B$1:$O$552,14,FALSE)/1000</f>
        <v>1.3</v>
      </c>
      <c r="Y81" s="44">
        <f>VLOOKUP($L81,'[1]Tortugas liberadas DPNG'!$B$1:$O$552,5,FALSE) -0.5</f>
        <v>4.5</v>
      </c>
      <c r="Z81" s="44">
        <f>Y81+(F81-VLOOKUP($L81,'[1]Tortugas liberadas DPNG'!$B$1:$O$552,7,FALSE))</f>
        <v>4.5</v>
      </c>
      <c r="AB81" s="45" t="str">
        <f t="shared" si="1"/>
        <v>Small</v>
      </c>
      <c r="AC81" s="9"/>
    </row>
    <row r="82" spans="1:29" x14ac:dyDescent="0.25">
      <c r="A82" s="42">
        <v>89</v>
      </c>
      <c r="B82" s="9" t="s">
        <v>28</v>
      </c>
      <c r="C82" s="9" t="s">
        <v>45</v>
      </c>
      <c r="D82" s="9"/>
      <c r="E82" s="9">
        <v>163</v>
      </c>
      <c r="F82" s="35">
        <v>2015</v>
      </c>
      <c r="G82" s="9">
        <v>8</v>
      </c>
      <c r="H82" s="9">
        <v>8</v>
      </c>
      <c r="I82" s="9">
        <v>-0.82235999999999998</v>
      </c>
      <c r="J82" s="9">
        <v>-90.060100000000006</v>
      </c>
      <c r="K82" s="26">
        <v>48284579</v>
      </c>
      <c r="L82" s="26">
        <v>48284579</v>
      </c>
      <c r="M82" s="26">
        <v>48284579</v>
      </c>
      <c r="N82" s="27">
        <v>2111</v>
      </c>
      <c r="O82" s="28">
        <v>34.6</v>
      </c>
      <c r="P82" s="28">
        <v>36.9</v>
      </c>
      <c r="Q82" s="28">
        <v>25.8</v>
      </c>
      <c r="R82" s="28"/>
      <c r="S82" s="28">
        <v>3.7</v>
      </c>
      <c r="T82" s="28">
        <v>1</v>
      </c>
      <c r="U82" s="28">
        <v>0</v>
      </c>
      <c r="V82" s="44">
        <f>VLOOKUP($L82,'[1]Tortugas liberadas DPNG'!$B$1:$O$552,7,FALSE)</f>
        <v>2015</v>
      </c>
      <c r="W82" s="44">
        <f>VLOOKUP($L82,'[1]Tortugas liberadas DPNG'!$B$1:$O$552,11,FALSE)</f>
        <v>34.5</v>
      </c>
      <c r="X82" s="44">
        <f>VLOOKUP($L82,'[1]Tortugas liberadas DPNG'!$B$1:$O$552,14,FALSE)/1000</f>
        <v>3.7</v>
      </c>
      <c r="Y82" s="44">
        <f>VLOOKUP($L82,'[1]Tortugas liberadas DPNG'!$B$1:$O$552,5,FALSE) -0.5</f>
        <v>7.5</v>
      </c>
      <c r="Z82" s="44">
        <f>Y82+(F82-VLOOKUP($L82,'[1]Tortugas liberadas DPNG'!$B$1:$O$552,7,FALSE))</f>
        <v>7.5</v>
      </c>
      <c r="AB82" s="45" t="str">
        <f t="shared" si="1"/>
        <v/>
      </c>
      <c r="AC82" s="9"/>
    </row>
    <row r="83" spans="1:29" x14ac:dyDescent="0.25">
      <c r="A83" s="42">
        <v>91</v>
      </c>
      <c r="B83" s="9" t="s">
        <v>28</v>
      </c>
      <c r="C83" s="9" t="s">
        <v>45</v>
      </c>
      <c r="D83" s="9"/>
      <c r="E83" s="9">
        <v>173</v>
      </c>
      <c r="F83" s="35">
        <v>2015</v>
      </c>
      <c r="G83" s="9">
        <v>8</v>
      </c>
      <c r="H83" s="9">
        <v>10</v>
      </c>
      <c r="I83" s="9">
        <v>-0.82155</v>
      </c>
      <c r="J83" s="9">
        <v>-90.060159999999996</v>
      </c>
      <c r="K83" s="26">
        <v>48309614</v>
      </c>
      <c r="L83" s="26">
        <v>48309614</v>
      </c>
      <c r="M83" s="26">
        <v>48309614</v>
      </c>
      <c r="N83" s="27">
        <v>2173</v>
      </c>
      <c r="O83" s="28">
        <v>32.200000000000003</v>
      </c>
      <c r="P83" s="28">
        <v>32.9</v>
      </c>
      <c r="Q83" s="28">
        <v>22.9</v>
      </c>
      <c r="R83" s="28"/>
      <c r="S83" s="28">
        <v>3.2</v>
      </c>
      <c r="T83" s="28">
        <v>1</v>
      </c>
      <c r="U83" s="28">
        <v>0</v>
      </c>
      <c r="V83" s="44">
        <f>VLOOKUP($L83,'[1]Tortugas liberadas DPNG'!$B$1:$O$552,7,FALSE)</f>
        <v>2015</v>
      </c>
      <c r="W83" s="44">
        <f>VLOOKUP($L83,'[1]Tortugas liberadas DPNG'!$B$1:$O$552,11,FALSE)</f>
        <v>31.9</v>
      </c>
      <c r="X83" s="44">
        <f>VLOOKUP($L83,'[1]Tortugas liberadas DPNG'!$B$1:$O$552,14,FALSE)/1000</f>
        <v>2.95</v>
      </c>
      <c r="Y83" s="44">
        <f>VLOOKUP($L83,'[1]Tortugas liberadas DPNG'!$B$1:$O$552,5,FALSE) -0.5</f>
        <v>6.5</v>
      </c>
      <c r="Z83" s="44">
        <f>Y83+(F83-VLOOKUP($L83,'[1]Tortugas liberadas DPNG'!$B$1:$O$552,7,FALSE))</f>
        <v>6.5</v>
      </c>
      <c r="AB83" s="45" t="str">
        <f t="shared" si="1"/>
        <v>Small</v>
      </c>
      <c r="AC83" s="9"/>
    </row>
    <row r="84" spans="1:29" x14ac:dyDescent="0.25">
      <c r="A84" s="42">
        <v>92</v>
      </c>
      <c r="B84" s="9" t="s">
        <v>28</v>
      </c>
      <c r="C84" s="9" t="s">
        <v>45</v>
      </c>
      <c r="D84" s="9"/>
      <c r="E84" s="9">
        <v>174</v>
      </c>
      <c r="F84" s="35">
        <v>2015</v>
      </c>
      <c r="G84" s="9">
        <v>8</v>
      </c>
      <c r="H84" s="9">
        <v>10</v>
      </c>
      <c r="I84" s="9">
        <v>-0.82199</v>
      </c>
      <c r="J84" s="9">
        <v>-90.060640000000006</v>
      </c>
      <c r="K84" s="26">
        <v>48346033</v>
      </c>
      <c r="L84" s="26">
        <v>48346033</v>
      </c>
      <c r="M84" s="26">
        <v>48346033</v>
      </c>
      <c r="N84" s="27">
        <v>2110</v>
      </c>
      <c r="O84" s="28">
        <v>33.9</v>
      </c>
      <c r="P84" s="28">
        <v>35.700000000000003</v>
      </c>
      <c r="Q84" s="28">
        <v>24.9</v>
      </c>
      <c r="R84" s="28"/>
      <c r="S84" s="28">
        <v>4.2</v>
      </c>
      <c r="T84" s="28">
        <v>1</v>
      </c>
      <c r="U84" s="28">
        <v>1</v>
      </c>
      <c r="V84" s="44">
        <f>VLOOKUP($L84,'[1]Tortugas liberadas DPNG'!$B$1:$O$552,7,FALSE)</f>
        <v>2015</v>
      </c>
      <c r="W84" s="44">
        <f>VLOOKUP($L84,'[1]Tortugas liberadas DPNG'!$B$1:$O$552,11,FALSE)</f>
        <v>33.799999999999997</v>
      </c>
      <c r="X84" s="44">
        <f>VLOOKUP($L84,'[1]Tortugas liberadas DPNG'!$B$1:$O$552,14,FALSE)/1000</f>
        <v>3.2</v>
      </c>
      <c r="Y84" s="44">
        <f>VLOOKUP($L84,'[1]Tortugas liberadas DPNG'!$B$1:$O$552,5,FALSE) -0.5</f>
        <v>7.5</v>
      </c>
      <c r="Z84" s="44">
        <f>Y84+(F84-VLOOKUP($L84,'[1]Tortugas liberadas DPNG'!$B$1:$O$552,7,FALSE))</f>
        <v>7.5</v>
      </c>
      <c r="AB84" s="45" t="str">
        <f t="shared" si="1"/>
        <v/>
      </c>
      <c r="AC84" s="9"/>
    </row>
    <row r="85" spans="1:29" x14ac:dyDescent="0.25">
      <c r="A85" s="42">
        <v>93</v>
      </c>
      <c r="B85" s="9" t="s">
        <v>28</v>
      </c>
      <c r="C85" s="9" t="s">
        <v>45</v>
      </c>
      <c r="D85" s="9"/>
      <c r="E85" s="9">
        <v>175</v>
      </c>
      <c r="F85" s="35">
        <v>2015</v>
      </c>
      <c r="G85" s="9">
        <v>8</v>
      </c>
      <c r="H85" s="9">
        <v>10</v>
      </c>
      <c r="I85" s="9">
        <v>-0.82196999999999998</v>
      </c>
      <c r="J85" s="9">
        <v>-90.060360000000003</v>
      </c>
      <c r="K85" s="26">
        <v>48370059</v>
      </c>
      <c r="L85" s="26">
        <v>48370059</v>
      </c>
      <c r="M85" s="26">
        <v>48370059</v>
      </c>
      <c r="N85" s="27">
        <v>2294</v>
      </c>
      <c r="O85" s="28">
        <v>24.3</v>
      </c>
      <c r="P85" s="28">
        <v>26.6</v>
      </c>
      <c r="Q85" s="28">
        <v>17.8</v>
      </c>
      <c r="R85" s="28"/>
      <c r="S85" s="28">
        <v>1.5</v>
      </c>
      <c r="T85" s="28">
        <v>1</v>
      </c>
      <c r="U85" s="28">
        <v>0</v>
      </c>
      <c r="V85" s="44">
        <f>VLOOKUP($L85,'[1]Tortugas liberadas DPNG'!$B$1:$O$552,7,FALSE)</f>
        <v>2015</v>
      </c>
      <c r="W85" s="44">
        <f>VLOOKUP($L85,'[1]Tortugas liberadas DPNG'!$B$1:$O$552,11,FALSE)</f>
        <v>24.6</v>
      </c>
      <c r="X85" s="44">
        <f>VLOOKUP($L85,'[1]Tortugas liberadas DPNG'!$B$1:$O$552,14,FALSE)/1000</f>
        <v>1.4</v>
      </c>
      <c r="Y85" s="44">
        <f>VLOOKUP($L85,'[1]Tortugas liberadas DPNG'!$B$1:$O$552,5,FALSE) -0.5</f>
        <v>4.5</v>
      </c>
      <c r="Z85" s="44">
        <f>Y85+(F85-VLOOKUP($L85,'[1]Tortugas liberadas DPNG'!$B$1:$O$552,7,FALSE))</f>
        <v>4.5</v>
      </c>
      <c r="AB85" s="45" t="str">
        <f t="shared" si="1"/>
        <v>Small</v>
      </c>
      <c r="AC85" s="9"/>
    </row>
    <row r="86" spans="1:29" x14ac:dyDescent="0.25">
      <c r="A86" s="42">
        <v>94</v>
      </c>
      <c r="B86" s="9" t="s">
        <v>28</v>
      </c>
      <c r="C86" s="9" t="s">
        <v>45</v>
      </c>
      <c r="D86" s="9"/>
      <c r="E86" s="9">
        <v>176</v>
      </c>
      <c r="F86" s="35">
        <v>2015</v>
      </c>
      <c r="G86" s="9">
        <v>8</v>
      </c>
      <c r="H86" s="9">
        <v>10</v>
      </c>
      <c r="I86" s="9">
        <v>-0.82155</v>
      </c>
      <c r="J86" s="9">
        <v>-90.060900000000004</v>
      </c>
      <c r="K86" s="26">
        <v>48368599</v>
      </c>
      <c r="L86" s="26">
        <v>48368599</v>
      </c>
      <c r="M86" s="26">
        <v>48368599</v>
      </c>
      <c r="N86" s="27">
        <v>2275</v>
      </c>
      <c r="O86" s="28">
        <v>23.8</v>
      </c>
      <c r="P86" s="28">
        <v>24.6</v>
      </c>
      <c r="Q86" s="28">
        <v>17.399999999999999</v>
      </c>
      <c r="R86" s="28"/>
      <c r="S86" s="28">
        <v>1.1000000000000001</v>
      </c>
      <c r="T86" s="28">
        <v>1</v>
      </c>
      <c r="U86" s="28">
        <v>0</v>
      </c>
      <c r="V86" s="44">
        <f>VLOOKUP($L86,'[1]Tortugas liberadas DPNG'!$B$1:$O$552,7,FALSE)</f>
        <v>2015</v>
      </c>
      <c r="W86" s="44">
        <f>VLOOKUP($L86,'[1]Tortugas liberadas DPNG'!$B$1:$O$552,11,FALSE)</f>
        <v>23.8</v>
      </c>
      <c r="X86" s="44">
        <f>VLOOKUP($L86,'[1]Tortugas liberadas DPNG'!$B$1:$O$552,14,FALSE)/1000</f>
        <v>1.2</v>
      </c>
      <c r="Y86" s="44">
        <f>VLOOKUP($L86,'[1]Tortugas liberadas DPNG'!$B$1:$O$552,5,FALSE) -0.5</f>
        <v>4.5</v>
      </c>
      <c r="Z86" s="44">
        <f>Y86+(F86-VLOOKUP($L86,'[1]Tortugas liberadas DPNG'!$B$1:$O$552,7,FALSE))</f>
        <v>4.5</v>
      </c>
      <c r="AB86" s="45" t="str">
        <f t="shared" si="1"/>
        <v>Small</v>
      </c>
      <c r="AC86" s="9" t="s">
        <v>29</v>
      </c>
    </row>
    <row r="87" spans="1:29" x14ac:dyDescent="0.25">
      <c r="A87" s="42">
        <v>95</v>
      </c>
      <c r="B87" s="9" t="s">
        <v>28</v>
      </c>
      <c r="C87" s="9" t="s">
        <v>45</v>
      </c>
      <c r="D87" s="9"/>
      <c r="E87" s="9">
        <v>177</v>
      </c>
      <c r="F87" s="35">
        <v>2015</v>
      </c>
      <c r="G87" s="9">
        <v>8</v>
      </c>
      <c r="H87" s="9">
        <v>10</v>
      </c>
      <c r="I87" s="9">
        <v>-0.82145999999999997</v>
      </c>
      <c r="J87" s="9">
        <v>-90.060969999999998</v>
      </c>
      <c r="K87" s="29">
        <v>48368271</v>
      </c>
      <c r="L87" s="26">
        <v>48368271</v>
      </c>
      <c r="M87" s="26">
        <v>48368271</v>
      </c>
      <c r="N87" s="27">
        <v>2305</v>
      </c>
      <c r="O87" s="28">
        <v>17.100000000000001</v>
      </c>
      <c r="P87" s="28">
        <v>23.7</v>
      </c>
      <c r="Q87" s="28">
        <v>14.7</v>
      </c>
      <c r="R87" s="28"/>
      <c r="S87" s="28">
        <v>1.3</v>
      </c>
      <c r="T87" s="28">
        <v>1</v>
      </c>
      <c r="U87" s="28">
        <v>0</v>
      </c>
      <c r="V87" s="44">
        <f>VLOOKUP($L87,'[1]Tortugas liberadas DPNG'!$B$1:$O$552,7,FALSE)</f>
        <v>2015</v>
      </c>
      <c r="W87" s="44">
        <f>VLOOKUP($L87,'[1]Tortugas liberadas DPNG'!$B$1:$O$552,11,FALSE)</f>
        <v>23.8</v>
      </c>
      <c r="X87" s="44">
        <f>VLOOKUP($L87,'[1]Tortugas liberadas DPNG'!$B$1:$O$552,14,FALSE)/1000</f>
        <v>1.3</v>
      </c>
      <c r="Y87" s="44">
        <f>VLOOKUP($L87,'[1]Tortugas liberadas DPNG'!$B$1:$O$552,5,FALSE) -0.5</f>
        <v>4.5</v>
      </c>
      <c r="Z87" s="44">
        <f>Y87+(F87-VLOOKUP($L87,'[1]Tortugas liberadas DPNG'!$B$1:$O$552,7,FALSE))</f>
        <v>4.5</v>
      </c>
      <c r="AB87" s="45" t="str">
        <f t="shared" si="1"/>
        <v>Small</v>
      </c>
      <c r="AC87" s="9"/>
    </row>
    <row r="88" spans="1:29" x14ac:dyDescent="0.25">
      <c r="A88" s="42">
        <v>96</v>
      </c>
      <c r="B88" s="9" t="s">
        <v>28</v>
      </c>
      <c r="C88" s="9" t="s">
        <v>45</v>
      </c>
      <c r="D88" s="9"/>
      <c r="E88" s="9">
        <v>178</v>
      </c>
      <c r="F88" s="35">
        <v>2015</v>
      </c>
      <c r="G88" s="9">
        <v>8</v>
      </c>
      <c r="H88" s="9">
        <v>10</v>
      </c>
      <c r="I88" s="9">
        <v>-0.82147000000000003</v>
      </c>
      <c r="J88" s="9">
        <v>-90.060950000000005</v>
      </c>
      <c r="K88" s="26">
        <v>48368259</v>
      </c>
      <c r="L88" s="26">
        <v>48368259</v>
      </c>
      <c r="M88" s="26">
        <v>48368259</v>
      </c>
      <c r="N88" s="27">
        <v>2279</v>
      </c>
      <c r="O88" s="28">
        <v>23.5</v>
      </c>
      <c r="P88" s="28">
        <v>24.5</v>
      </c>
      <c r="Q88" s="28">
        <v>16.100000000000001</v>
      </c>
      <c r="R88" s="28"/>
      <c r="S88" s="28">
        <v>1.25</v>
      </c>
      <c r="T88" s="28">
        <v>1</v>
      </c>
      <c r="U88" s="28">
        <v>0</v>
      </c>
      <c r="V88" s="44">
        <f>VLOOKUP($L88,'[1]Tortugas liberadas DPNG'!$B$1:$O$552,7,FALSE)</f>
        <v>2015</v>
      </c>
      <c r="W88" s="44">
        <f>VLOOKUP($L88,'[1]Tortugas liberadas DPNG'!$B$1:$O$552,11,FALSE)</f>
        <v>23.6</v>
      </c>
      <c r="X88" s="44">
        <f>VLOOKUP($L88,'[1]Tortugas liberadas DPNG'!$B$1:$O$552,14,FALSE)/1000</f>
        <v>1.1000000000000001</v>
      </c>
      <c r="Y88" s="44">
        <f>VLOOKUP($L88,'[1]Tortugas liberadas DPNG'!$B$1:$O$552,5,FALSE) -0.5</f>
        <v>4.5</v>
      </c>
      <c r="Z88" s="44">
        <f>Y88+(F88-VLOOKUP($L88,'[1]Tortugas liberadas DPNG'!$B$1:$O$552,7,FALSE))</f>
        <v>4.5</v>
      </c>
      <c r="AB88" s="45" t="str">
        <f t="shared" si="1"/>
        <v>Small</v>
      </c>
      <c r="AC88" s="9"/>
    </row>
    <row r="89" spans="1:29" x14ac:dyDescent="0.25">
      <c r="A89" s="42">
        <v>97</v>
      </c>
      <c r="B89" s="9" t="s">
        <v>28</v>
      </c>
      <c r="C89" s="9" t="s">
        <v>45</v>
      </c>
      <c r="D89" s="9"/>
      <c r="E89" s="9">
        <v>179</v>
      </c>
      <c r="F89" s="35">
        <v>2015</v>
      </c>
      <c r="G89" s="9">
        <v>8</v>
      </c>
      <c r="H89" s="9">
        <v>10</v>
      </c>
      <c r="I89" s="9">
        <v>-0.82145999999999997</v>
      </c>
      <c r="J89" s="9">
        <v>-90.060950000000005</v>
      </c>
      <c r="K89" s="26">
        <v>48280264</v>
      </c>
      <c r="L89" s="26">
        <v>48280264</v>
      </c>
      <c r="M89" s="26">
        <v>48280264</v>
      </c>
      <c r="N89" s="27">
        <v>2127</v>
      </c>
      <c r="O89" s="28">
        <v>33.6</v>
      </c>
      <c r="P89" s="28">
        <v>35.700000000000003</v>
      </c>
      <c r="Q89" s="28">
        <v>24.8</v>
      </c>
      <c r="R89" s="28"/>
      <c r="S89" s="28">
        <v>3.9</v>
      </c>
      <c r="T89" s="28">
        <v>1</v>
      </c>
      <c r="U89" s="28">
        <v>1</v>
      </c>
      <c r="V89" s="44">
        <f>VLOOKUP($L89,'[1]Tortugas liberadas DPNG'!$B$1:$O$552,7,FALSE)</f>
        <v>2015</v>
      </c>
      <c r="W89" s="44">
        <f>VLOOKUP($L89,'[1]Tortugas liberadas DPNG'!$B$1:$O$552,11,FALSE)</f>
        <v>33.4</v>
      </c>
      <c r="X89" s="44">
        <f>VLOOKUP($L89,'[1]Tortugas liberadas DPNG'!$B$1:$O$552,14,FALSE)/1000</f>
        <v>3.3</v>
      </c>
      <c r="Y89" s="44">
        <f>VLOOKUP($L89,'[1]Tortugas liberadas DPNG'!$B$1:$O$552,5,FALSE) -0.5</f>
        <v>7.5</v>
      </c>
      <c r="Z89" s="44">
        <f>Y89+(F89-VLOOKUP($L89,'[1]Tortugas liberadas DPNG'!$B$1:$O$552,7,FALSE))</f>
        <v>7.5</v>
      </c>
      <c r="AB89" s="45" t="str">
        <f t="shared" si="1"/>
        <v/>
      </c>
      <c r="AC89" s="9"/>
    </row>
    <row r="90" spans="1:29" x14ac:dyDescent="0.25">
      <c r="A90" s="42">
        <v>98</v>
      </c>
      <c r="B90" s="9" t="s">
        <v>28</v>
      </c>
      <c r="C90" s="9" t="s">
        <v>45</v>
      </c>
      <c r="D90" s="9"/>
      <c r="E90" s="9">
        <v>180</v>
      </c>
      <c r="F90" s="35">
        <v>2015</v>
      </c>
      <c r="G90" s="9">
        <v>8</v>
      </c>
      <c r="H90" s="9">
        <v>10</v>
      </c>
      <c r="I90" s="9">
        <v>-0.81962999999999997</v>
      </c>
      <c r="J90" s="9">
        <v>-90.059100000000001</v>
      </c>
      <c r="K90" s="26">
        <v>48067031</v>
      </c>
      <c r="L90" s="26">
        <v>48067031</v>
      </c>
      <c r="M90" s="26">
        <v>48067031</v>
      </c>
      <c r="N90" s="27">
        <v>2195</v>
      </c>
      <c r="O90" s="28">
        <v>25</v>
      </c>
      <c r="P90" s="28">
        <v>26</v>
      </c>
      <c r="Q90" s="28">
        <v>18</v>
      </c>
      <c r="R90" s="28"/>
      <c r="S90" s="28">
        <v>1.8</v>
      </c>
      <c r="T90" s="28">
        <v>1</v>
      </c>
      <c r="U90" s="28">
        <v>0</v>
      </c>
      <c r="V90" s="44">
        <f>VLOOKUP($L90,'[1]Tortugas liberadas DPNG'!$B$1:$O$552,7,FALSE)</f>
        <v>2015</v>
      </c>
      <c r="W90" s="44">
        <f>VLOOKUP($L90,'[1]Tortugas liberadas DPNG'!$B$1:$O$552,11,FALSE)</f>
        <v>24.9</v>
      </c>
      <c r="X90" s="44">
        <f>VLOOKUP($L90,'[1]Tortugas liberadas DPNG'!$B$1:$O$552,14,FALSE)/1000</f>
        <v>1.4</v>
      </c>
      <c r="Y90" s="44">
        <f>VLOOKUP($L90,'[1]Tortugas liberadas DPNG'!$B$1:$O$552,5,FALSE) -0.5</f>
        <v>6.5</v>
      </c>
      <c r="Z90" s="44">
        <f>Y90+(F90-VLOOKUP($L90,'[1]Tortugas liberadas DPNG'!$B$1:$O$552,7,FALSE))</f>
        <v>6.5</v>
      </c>
      <c r="AB90" s="45" t="str">
        <f t="shared" si="1"/>
        <v>Small</v>
      </c>
      <c r="AC90" s="9"/>
    </row>
    <row r="91" spans="1:29" x14ac:dyDescent="0.25">
      <c r="A91" s="42">
        <v>100</v>
      </c>
      <c r="B91" s="9" t="s">
        <v>28</v>
      </c>
      <c r="C91" s="9"/>
      <c r="D91" s="9"/>
      <c r="E91" s="9">
        <v>165</v>
      </c>
      <c r="F91" s="35">
        <v>2015</v>
      </c>
      <c r="G91" s="9">
        <v>8</v>
      </c>
      <c r="H91" s="9">
        <v>9</v>
      </c>
      <c r="I91" s="9">
        <v>-0.81947999999999999</v>
      </c>
      <c r="J91" s="9">
        <v>-90.06062</v>
      </c>
      <c r="K91" s="26">
        <v>48337810</v>
      </c>
      <c r="L91" s="26">
        <v>48337810</v>
      </c>
      <c r="M91" s="26">
        <v>48337810</v>
      </c>
      <c r="N91" s="27">
        <v>2298</v>
      </c>
      <c r="O91" s="28">
        <v>25.5</v>
      </c>
      <c r="P91" s="28">
        <v>26.3</v>
      </c>
      <c r="Q91" s="28">
        <v>18.3</v>
      </c>
      <c r="R91" s="28"/>
      <c r="S91" s="28">
        <v>1.6</v>
      </c>
      <c r="T91" s="28">
        <v>1</v>
      </c>
      <c r="U91" s="28">
        <v>0</v>
      </c>
      <c r="V91" s="44">
        <f>VLOOKUP($L91,'[1]Tortugas liberadas DPNG'!$B$1:$O$552,7,FALSE)</f>
        <v>2015</v>
      </c>
      <c r="W91" s="44">
        <f>VLOOKUP($L91,'[1]Tortugas liberadas DPNG'!$B$1:$O$552,11,FALSE)</f>
        <v>25.4</v>
      </c>
      <c r="X91" s="44">
        <f>VLOOKUP($L91,'[1]Tortugas liberadas DPNG'!$B$1:$O$552,14,FALSE)/1000</f>
        <v>1.45</v>
      </c>
      <c r="Y91" s="44">
        <f>VLOOKUP($L91,'[1]Tortugas liberadas DPNG'!$B$1:$O$552,5,FALSE) -0.5</f>
        <v>4.5</v>
      </c>
      <c r="Z91" s="44">
        <f>Y91+(F91-VLOOKUP($L91,'[1]Tortugas liberadas DPNG'!$B$1:$O$552,7,FALSE))</f>
        <v>4.5</v>
      </c>
      <c r="AB91" s="45" t="str">
        <f t="shared" si="1"/>
        <v>Small</v>
      </c>
      <c r="AC91" s="9"/>
    </row>
    <row r="92" spans="1:29" x14ac:dyDescent="0.25">
      <c r="A92" s="42">
        <v>101</v>
      </c>
      <c r="B92" s="9" t="s">
        <v>28</v>
      </c>
      <c r="C92" s="9"/>
      <c r="D92" s="9"/>
      <c r="E92" s="9">
        <v>166</v>
      </c>
      <c r="F92" s="35">
        <v>2015</v>
      </c>
      <c r="G92" s="9">
        <v>8</v>
      </c>
      <c r="H92" s="9">
        <v>9</v>
      </c>
      <c r="I92" s="9">
        <v>-0.81932000000000005</v>
      </c>
      <c r="J92" s="9">
        <v>-90.060559999999995</v>
      </c>
      <c r="K92" s="26">
        <v>48375118</v>
      </c>
      <c r="L92" s="26">
        <v>48375118</v>
      </c>
      <c r="M92" s="26">
        <v>48375118</v>
      </c>
      <c r="N92" s="27">
        <v>2284</v>
      </c>
      <c r="O92" s="28">
        <v>24.1</v>
      </c>
      <c r="P92" s="28">
        <v>25.2</v>
      </c>
      <c r="Q92" s="28">
        <v>17.399999999999999</v>
      </c>
      <c r="R92" s="28"/>
      <c r="S92" s="28">
        <v>1.5</v>
      </c>
      <c r="T92" s="28">
        <v>1</v>
      </c>
      <c r="U92" s="28">
        <v>0</v>
      </c>
      <c r="V92" s="44">
        <f>VLOOKUP($L92,'[1]Tortugas liberadas DPNG'!$B$1:$O$552,7,FALSE)</f>
        <v>2015</v>
      </c>
      <c r="W92" s="44">
        <f>VLOOKUP($L92,'[1]Tortugas liberadas DPNG'!$B$1:$O$552,11,FALSE)</f>
        <v>23.9</v>
      </c>
      <c r="X92" s="44">
        <f>VLOOKUP($L92,'[1]Tortugas liberadas DPNG'!$B$1:$O$552,14,FALSE)/1000</f>
        <v>1.25</v>
      </c>
      <c r="Y92" s="44">
        <f>VLOOKUP($L92,'[1]Tortugas liberadas DPNG'!$B$1:$O$552,5,FALSE) -0.5</f>
        <v>4.5</v>
      </c>
      <c r="Z92" s="44">
        <f>Y92+(F92-VLOOKUP($L92,'[1]Tortugas liberadas DPNG'!$B$1:$O$552,7,FALSE))</f>
        <v>4.5</v>
      </c>
      <c r="AB92" s="45" t="str">
        <f t="shared" si="1"/>
        <v>Small</v>
      </c>
      <c r="AC92" s="9"/>
    </row>
    <row r="93" spans="1:29" x14ac:dyDescent="0.25">
      <c r="A93" s="42">
        <v>102</v>
      </c>
      <c r="B93" s="9" t="s">
        <v>28</v>
      </c>
      <c r="C93" s="9"/>
      <c r="D93" s="9"/>
      <c r="E93" s="9">
        <v>166</v>
      </c>
      <c r="F93" s="35">
        <v>2015</v>
      </c>
      <c r="G93" s="9">
        <v>8</v>
      </c>
      <c r="H93" s="9">
        <v>9</v>
      </c>
      <c r="I93" s="9">
        <v>-0.81942000000000004</v>
      </c>
      <c r="J93" s="9">
        <v>-90.060419999999993</v>
      </c>
      <c r="K93" s="26">
        <v>48062101</v>
      </c>
      <c r="L93" s="26">
        <v>48062101</v>
      </c>
      <c r="M93" s="26">
        <v>48062101</v>
      </c>
      <c r="N93" s="27">
        <v>2213</v>
      </c>
      <c r="O93" s="28">
        <v>30.7</v>
      </c>
      <c r="P93" s="28">
        <v>31.5</v>
      </c>
      <c r="Q93" s="28">
        <v>22</v>
      </c>
      <c r="R93" s="28"/>
      <c r="S93" s="28">
        <v>2.8</v>
      </c>
      <c r="T93" s="28">
        <v>1</v>
      </c>
      <c r="U93" s="28">
        <v>0</v>
      </c>
      <c r="V93" s="44">
        <f>VLOOKUP($L93,'[1]Tortugas liberadas DPNG'!$B$1:$O$552,7,FALSE)</f>
        <v>2015</v>
      </c>
      <c r="W93" s="44">
        <f>VLOOKUP($L93,'[1]Tortugas liberadas DPNG'!$B$1:$O$552,11,FALSE)</f>
        <v>30.1</v>
      </c>
      <c r="X93" s="44">
        <f>VLOOKUP($L93,'[1]Tortugas liberadas DPNG'!$B$1:$O$552,14,FALSE)/1000</f>
        <v>2.2999999999999998</v>
      </c>
      <c r="Y93" s="44">
        <f>VLOOKUP($L93,'[1]Tortugas liberadas DPNG'!$B$1:$O$552,5,FALSE) -0.5</f>
        <v>6.5</v>
      </c>
      <c r="Z93" s="44">
        <f>Y93+(F93-VLOOKUP($L93,'[1]Tortugas liberadas DPNG'!$B$1:$O$552,7,FALSE))</f>
        <v>6.5</v>
      </c>
      <c r="AB93" s="45" t="str">
        <f t="shared" si="1"/>
        <v>Small</v>
      </c>
      <c r="AC93" s="9"/>
    </row>
    <row r="94" spans="1:29" x14ac:dyDescent="0.25">
      <c r="A94" s="42">
        <v>104</v>
      </c>
      <c r="B94" s="9" t="s">
        <v>28</v>
      </c>
      <c r="C94" s="9"/>
      <c r="D94" s="9"/>
      <c r="E94" s="9">
        <v>169</v>
      </c>
      <c r="F94" s="35">
        <v>2015</v>
      </c>
      <c r="G94" s="9">
        <v>8</v>
      </c>
      <c r="H94" s="9">
        <v>9</v>
      </c>
      <c r="I94" s="9">
        <v>-0.81945999999999997</v>
      </c>
      <c r="J94" s="9">
        <v>-90.060379999999995</v>
      </c>
      <c r="K94" s="26">
        <v>51783790</v>
      </c>
      <c r="L94" s="30">
        <v>48095306</v>
      </c>
      <c r="M94" s="26" t="s">
        <v>46</v>
      </c>
      <c r="N94" s="27">
        <v>2115</v>
      </c>
      <c r="O94" s="28">
        <v>33.1</v>
      </c>
      <c r="P94" s="28">
        <v>35.9</v>
      </c>
      <c r="Q94" s="28">
        <v>24.2</v>
      </c>
      <c r="R94" s="28"/>
      <c r="S94" s="28">
        <v>4.2</v>
      </c>
      <c r="T94" s="28">
        <v>1</v>
      </c>
      <c r="U94" s="28">
        <v>0</v>
      </c>
      <c r="V94" s="44">
        <f>VLOOKUP($L94,'[1]Tortugas liberadas DPNG'!$B$1:$O$552,7,FALSE)</f>
        <v>2015</v>
      </c>
      <c r="W94" s="44">
        <f>VLOOKUP($L94,'[1]Tortugas liberadas DPNG'!$B$1:$O$552,11,FALSE)</f>
        <v>33.4</v>
      </c>
      <c r="X94" s="44">
        <f>VLOOKUP($L94,'[1]Tortugas liberadas DPNG'!$B$1:$O$552,14,FALSE)/1000</f>
        <v>3.2</v>
      </c>
      <c r="Y94" s="44">
        <f>VLOOKUP($L94,'[1]Tortugas liberadas DPNG'!$B$1:$O$552,5,FALSE) -0.5</f>
        <v>7.5</v>
      </c>
      <c r="Z94" s="44">
        <f>Y94+(F94-VLOOKUP($L94,'[1]Tortugas liberadas DPNG'!$B$1:$O$552,7,FALSE))</f>
        <v>7.5</v>
      </c>
      <c r="AB94" s="45" t="str">
        <f t="shared" si="1"/>
        <v/>
      </c>
      <c r="AC94" s="9"/>
    </row>
    <row r="95" spans="1:29" x14ac:dyDescent="0.25">
      <c r="A95" s="42">
        <v>105</v>
      </c>
      <c r="B95" s="9" t="s">
        <v>28</v>
      </c>
      <c r="C95" s="9"/>
      <c r="D95" s="9"/>
      <c r="E95" s="9">
        <v>170</v>
      </c>
      <c r="F95" s="35">
        <v>2015</v>
      </c>
      <c r="G95" s="9">
        <v>8</v>
      </c>
      <c r="H95" s="9">
        <v>9</v>
      </c>
      <c r="I95" s="9">
        <v>-0.81943999999999995</v>
      </c>
      <c r="J95" s="9">
        <v>-90.05959</v>
      </c>
      <c r="K95" s="26">
        <v>48075313</v>
      </c>
      <c r="L95" s="26">
        <v>48075313</v>
      </c>
      <c r="M95" s="26">
        <v>48075313</v>
      </c>
      <c r="N95" s="27">
        <v>2164</v>
      </c>
      <c r="O95" s="28">
        <v>31.8</v>
      </c>
      <c r="P95" s="28">
        <v>33.299999999999997</v>
      </c>
      <c r="Q95" s="28">
        <v>23.6</v>
      </c>
      <c r="R95" s="28"/>
      <c r="S95" s="28">
        <v>3.2</v>
      </c>
      <c r="T95" s="28">
        <v>1</v>
      </c>
      <c r="U95" s="28">
        <v>1</v>
      </c>
      <c r="V95" s="44">
        <f>VLOOKUP($L95,'[1]Tortugas liberadas DPNG'!$B$1:$O$552,7,FALSE)</f>
        <v>2015</v>
      </c>
      <c r="W95" s="44">
        <f>VLOOKUP($L95,'[1]Tortugas liberadas DPNG'!$B$1:$O$552,11,FALSE)</f>
        <v>32</v>
      </c>
      <c r="X95" s="44">
        <f>VLOOKUP($L95,'[1]Tortugas liberadas DPNG'!$B$1:$O$552,14,FALSE)/1000</f>
        <v>2.8</v>
      </c>
      <c r="Y95" s="44">
        <f>VLOOKUP($L95,'[1]Tortugas liberadas DPNG'!$B$1:$O$552,5,FALSE) -0.5</f>
        <v>7.5</v>
      </c>
      <c r="Z95" s="44">
        <f>Y95+(F95-VLOOKUP($L95,'[1]Tortugas liberadas DPNG'!$B$1:$O$552,7,FALSE))</f>
        <v>7.5</v>
      </c>
      <c r="AB95" s="45" t="str">
        <f t="shared" si="1"/>
        <v>Small</v>
      </c>
      <c r="AC95" s="9" t="s">
        <v>47</v>
      </c>
    </row>
    <row r="96" spans="1:29" x14ac:dyDescent="0.25">
      <c r="A96" s="42">
        <v>106</v>
      </c>
      <c r="B96" s="9" t="s">
        <v>28</v>
      </c>
      <c r="C96" s="9"/>
      <c r="D96" s="9"/>
      <c r="E96" s="9">
        <v>171</v>
      </c>
      <c r="F96" s="35">
        <v>2015</v>
      </c>
      <c r="G96" s="9">
        <v>8</v>
      </c>
      <c r="H96" s="9">
        <v>9</v>
      </c>
      <c r="I96" s="9">
        <v>-0.81962000000000002</v>
      </c>
      <c r="J96" s="9">
        <v>-90.059150000000002</v>
      </c>
      <c r="K96" s="26">
        <v>48280023</v>
      </c>
      <c r="L96" s="26">
        <v>48280023</v>
      </c>
      <c r="M96" s="26">
        <v>48280023</v>
      </c>
      <c r="N96" s="27">
        <v>2205</v>
      </c>
      <c r="O96" s="28">
        <v>31.5</v>
      </c>
      <c r="P96" s="28">
        <v>32.6</v>
      </c>
      <c r="Q96" s="28">
        <v>23.1</v>
      </c>
      <c r="R96" s="28"/>
      <c r="S96" s="28">
        <v>3.3</v>
      </c>
      <c r="T96" s="28">
        <v>1</v>
      </c>
      <c r="U96" s="28">
        <v>0</v>
      </c>
      <c r="V96" s="44">
        <f>VLOOKUP($L96,'[1]Tortugas liberadas DPNG'!$B$1:$O$552,7,FALSE)</f>
        <v>2015</v>
      </c>
      <c r="W96" s="44">
        <f>VLOOKUP($L96,'[1]Tortugas liberadas DPNG'!$B$1:$O$552,11,FALSE)</f>
        <v>31</v>
      </c>
      <c r="X96" s="44">
        <f>VLOOKUP($L96,'[1]Tortugas liberadas DPNG'!$B$1:$O$552,14,FALSE)/1000</f>
        <v>2.7</v>
      </c>
      <c r="Y96" s="44">
        <f>VLOOKUP($L96,'[1]Tortugas liberadas DPNG'!$B$1:$O$552,5,FALSE) -0.5</f>
        <v>6.5</v>
      </c>
      <c r="Z96" s="44">
        <f>Y96+(F96-VLOOKUP($L96,'[1]Tortugas liberadas DPNG'!$B$1:$O$552,7,FALSE))</f>
        <v>6.5</v>
      </c>
      <c r="AB96" s="45" t="str">
        <f t="shared" si="1"/>
        <v>Small</v>
      </c>
      <c r="AC96" s="9"/>
    </row>
    <row r="97" spans="1:29" x14ac:dyDescent="0.25">
      <c r="A97" s="42">
        <v>108</v>
      </c>
      <c r="B97" s="9" t="s">
        <v>28</v>
      </c>
      <c r="C97" s="9"/>
      <c r="D97" s="9"/>
      <c r="E97" s="9">
        <v>181</v>
      </c>
      <c r="F97" s="35">
        <v>2015</v>
      </c>
      <c r="G97" s="9">
        <v>8</v>
      </c>
      <c r="H97" s="9">
        <v>11</v>
      </c>
      <c r="I97" s="9">
        <v>-0.82089999999999996</v>
      </c>
      <c r="J97" s="9">
        <v>-90.060140000000004</v>
      </c>
      <c r="K97" s="26">
        <v>48068334</v>
      </c>
      <c r="L97" s="26">
        <v>48068334</v>
      </c>
      <c r="M97" s="26">
        <v>48068334</v>
      </c>
      <c r="N97" s="27">
        <v>2132</v>
      </c>
      <c r="O97" s="28">
        <v>29.5</v>
      </c>
      <c r="P97" s="28">
        <v>31.2</v>
      </c>
      <c r="Q97" s="28">
        <v>22</v>
      </c>
      <c r="R97" s="28"/>
      <c r="S97" s="28">
        <v>2.2999999999999998</v>
      </c>
      <c r="T97" s="28">
        <v>1</v>
      </c>
      <c r="U97" s="28">
        <v>0</v>
      </c>
      <c r="V97" s="44">
        <f>VLOOKUP($L97,'[1]Tortugas liberadas DPNG'!$B$1:$O$552,7,FALSE)</f>
        <v>2015</v>
      </c>
      <c r="W97" s="44">
        <f>VLOOKUP($L97,'[1]Tortugas liberadas DPNG'!$B$1:$O$552,11,FALSE)</f>
        <v>29.5</v>
      </c>
      <c r="X97" s="44">
        <f>VLOOKUP($L97,'[1]Tortugas liberadas DPNG'!$B$1:$O$552,14,FALSE)/1000</f>
        <v>2.4</v>
      </c>
      <c r="Y97" s="44">
        <f>VLOOKUP($L97,'[1]Tortugas liberadas DPNG'!$B$1:$O$552,5,FALSE) -0.5</f>
        <v>7.5</v>
      </c>
      <c r="Z97" s="44">
        <f>Y97+(F97-VLOOKUP($L97,'[1]Tortugas liberadas DPNG'!$B$1:$O$552,7,FALSE))</f>
        <v>7.5</v>
      </c>
      <c r="AB97" s="45" t="str">
        <f t="shared" si="1"/>
        <v>Small</v>
      </c>
      <c r="AC97" s="9"/>
    </row>
    <row r="98" spans="1:29" x14ac:dyDescent="0.25">
      <c r="A98" s="42">
        <v>109</v>
      </c>
      <c r="B98" s="9" t="s">
        <v>28</v>
      </c>
      <c r="C98" s="9"/>
      <c r="D98" s="9"/>
      <c r="E98" s="9">
        <v>182</v>
      </c>
      <c r="F98" s="35">
        <v>2015</v>
      </c>
      <c r="G98" s="9">
        <v>8</v>
      </c>
      <c r="H98" s="9">
        <v>11</v>
      </c>
      <c r="I98" s="9">
        <v>-0.82096000000000002</v>
      </c>
      <c r="J98" s="9">
        <v>-90.060249999999996</v>
      </c>
      <c r="K98" s="26">
        <v>48326019</v>
      </c>
      <c r="L98" s="26">
        <v>48326019</v>
      </c>
      <c r="M98" s="26">
        <v>48326019</v>
      </c>
      <c r="N98" s="27">
        <v>2278</v>
      </c>
      <c r="O98" s="28">
        <v>25.3</v>
      </c>
      <c r="P98" s="28">
        <v>27.3</v>
      </c>
      <c r="Q98" s="28">
        <v>18.399999999999999</v>
      </c>
      <c r="R98" s="28"/>
      <c r="S98" s="28">
        <v>1.7</v>
      </c>
      <c r="T98" s="28">
        <v>1</v>
      </c>
      <c r="U98" s="28">
        <v>0</v>
      </c>
      <c r="V98" s="44">
        <f>VLOOKUP($L98,'[1]Tortugas liberadas DPNG'!$B$1:$O$552,7,FALSE)</f>
        <v>2015</v>
      </c>
      <c r="W98" s="44">
        <f>VLOOKUP($L98,'[1]Tortugas liberadas DPNG'!$B$1:$O$552,11,FALSE)</f>
        <v>25.2</v>
      </c>
      <c r="X98" s="44">
        <f>VLOOKUP($L98,'[1]Tortugas liberadas DPNG'!$B$1:$O$552,14,FALSE)/1000</f>
        <v>1.5</v>
      </c>
      <c r="Y98" s="44">
        <f>VLOOKUP($L98,'[1]Tortugas liberadas DPNG'!$B$1:$O$552,5,FALSE) -0.5</f>
        <v>4.5</v>
      </c>
      <c r="Z98" s="44">
        <f>Y98+(F98-VLOOKUP($L98,'[1]Tortugas liberadas DPNG'!$B$1:$O$552,7,FALSE))</f>
        <v>4.5</v>
      </c>
      <c r="AB98" s="45" t="str">
        <f t="shared" si="1"/>
        <v>Small</v>
      </c>
      <c r="AC98" s="9" t="s">
        <v>48</v>
      </c>
    </row>
    <row r="99" spans="1:29" x14ac:dyDescent="0.25">
      <c r="A99" s="42">
        <v>110</v>
      </c>
      <c r="B99" s="9" t="s">
        <v>28</v>
      </c>
      <c r="C99" s="9"/>
      <c r="D99" s="9"/>
      <c r="E99" s="9">
        <v>183</v>
      </c>
      <c r="F99" s="35">
        <v>2015</v>
      </c>
      <c r="G99" s="9">
        <v>8</v>
      </c>
      <c r="H99" s="9">
        <v>11</v>
      </c>
      <c r="I99" s="9">
        <v>-0.82096000000000002</v>
      </c>
      <c r="J99" s="9">
        <v>-90.060270000000003</v>
      </c>
      <c r="K99" s="26">
        <v>48110864</v>
      </c>
      <c r="L99" s="26">
        <v>48110864</v>
      </c>
      <c r="M99" s="26">
        <v>48110864</v>
      </c>
      <c r="N99" s="27">
        <v>2116</v>
      </c>
      <c r="O99" s="28">
        <v>26.4</v>
      </c>
      <c r="P99" s="28">
        <v>27.3</v>
      </c>
      <c r="Q99" s="28">
        <v>18.600000000000001</v>
      </c>
      <c r="R99" s="28"/>
      <c r="S99" s="28">
        <v>2</v>
      </c>
      <c r="T99" s="28">
        <v>1</v>
      </c>
      <c r="U99" s="28">
        <v>0</v>
      </c>
      <c r="V99" s="44">
        <f>VLOOKUP($L99,'[1]Tortugas liberadas DPNG'!$B$1:$O$552,7,FALSE)</f>
        <v>2015</v>
      </c>
      <c r="W99" s="44">
        <f>VLOOKUP($L99,'[1]Tortugas liberadas DPNG'!$B$1:$O$552,11,FALSE)</f>
        <v>36.299999999999997</v>
      </c>
      <c r="X99" s="44">
        <f>VLOOKUP($L99,'[1]Tortugas liberadas DPNG'!$B$1:$O$552,14,FALSE)/1000</f>
        <v>1.2</v>
      </c>
      <c r="Y99" s="44">
        <f>VLOOKUP($L99,'[1]Tortugas liberadas DPNG'!$B$1:$O$552,5,FALSE) -0.5</f>
        <v>7.5</v>
      </c>
      <c r="Z99" s="44">
        <f>Y99+(F99-VLOOKUP($L99,'[1]Tortugas liberadas DPNG'!$B$1:$O$552,7,FALSE))</f>
        <v>7.5</v>
      </c>
      <c r="AB99" s="45" t="str">
        <f t="shared" si="1"/>
        <v/>
      </c>
      <c r="AC99" s="9"/>
    </row>
    <row r="100" spans="1:29" x14ac:dyDescent="0.25">
      <c r="A100" s="42">
        <v>111</v>
      </c>
      <c r="B100" s="9" t="s">
        <v>28</v>
      </c>
      <c r="C100" s="9"/>
      <c r="D100" s="9"/>
      <c r="E100" s="9">
        <v>183</v>
      </c>
      <c r="F100" s="35">
        <v>2015</v>
      </c>
      <c r="G100" s="9">
        <v>8</v>
      </c>
      <c r="H100" s="9">
        <v>11</v>
      </c>
      <c r="I100" s="9">
        <v>-0.82096000000000002</v>
      </c>
      <c r="J100" s="9">
        <v>-90.060270000000003</v>
      </c>
      <c r="K100" s="26">
        <v>48347072</v>
      </c>
      <c r="L100" s="26">
        <v>48347072</v>
      </c>
      <c r="M100" s="26">
        <v>48347072</v>
      </c>
      <c r="N100" s="27">
        <v>2263</v>
      </c>
      <c r="O100" s="28">
        <v>23.7</v>
      </c>
      <c r="P100" s="28">
        <v>24.5</v>
      </c>
      <c r="Q100" s="28">
        <v>16</v>
      </c>
      <c r="R100" s="28"/>
      <c r="S100" s="28">
        <v>1.3</v>
      </c>
      <c r="T100" s="28">
        <v>1</v>
      </c>
      <c r="U100" s="28">
        <v>0</v>
      </c>
      <c r="V100" s="44">
        <f>VLOOKUP($L100,'[1]Tortugas liberadas DPNG'!$B$1:$O$552,7,FALSE)</f>
        <v>2015</v>
      </c>
      <c r="W100" s="44">
        <f>VLOOKUP($L100,'[1]Tortugas liberadas DPNG'!$B$1:$O$552,11,FALSE)</f>
        <v>23.9</v>
      </c>
      <c r="X100" s="44">
        <f>VLOOKUP($L100,'[1]Tortugas liberadas DPNG'!$B$1:$O$552,14,FALSE)/1000</f>
        <v>1</v>
      </c>
      <c r="Y100" s="44">
        <f>VLOOKUP($L100,'[1]Tortugas liberadas DPNG'!$B$1:$O$552,5,FALSE) -0.5</f>
        <v>4.5</v>
      </c>
      <c r="Z100" s="44">
        <f>Y100+(F100-VLOOKUP($L100,'[1]Tortugas liberadas DPNG'!$B$1:$O$552,7,FALSE))</f>
        <v>4.5</v>
      </c>
      <c r="AB100" s="45" t="str">
        <f t="shared" si="1"/>
        <v>Small</v>
      </c>
      <c r="AC100" s="9" t="s">
        <v>49</v>
      </c>
    </row>
    <row r="101" spans="1:29" x14ac:dyDescent="0.25">
      <c r="A101" s="42">
        <v>112</v>
      </c>
      <c r="B101" s="9" t="s">
        <v>28</v>
      </c>
      <c r="C101" s="9"/>
      <c r="D101" s="9"/>
      <c r="E101" s="9">
        <v>185</v>
      </c>
      <c r="F101" s="35">
        <v>2015</v>
      </c>
      <c r="G101" s="9">
        <v>8</v>
      </c>
      <c r="H101" s="9">
        <v>11</v>
      </c>
      <c r="I101" s="9">
        <v>-0.82094999999999996</v>
      </c>
      <c r="J101" s="9">
        <v>-90.06026</v>
      </c>
      <c r="K101" s="26">
        <v>48045586</v>
      </c>
      <c r="L101" s="29">
        <v>48045586</v>
      </c>
      <c r="M101" s="26">
        <v>48045586</v>
      </c>
      <c r="N101" s="27">
        <v>2269</v>
      </c>
      <c r="O101" s="28">
        <v>25</v>
      </c>
      <c r="P101" s="28">
        <v>25.5</v>
      </c>
      <c r="Q101" s="28">
        <v>17.7</v>
      </c>
      <c r="R101" s="28"/>
      <c r="S101" s="28">
        <v>1.4</v>
      </c>
      <c r="T101" s="28">
        <v>1</v>
      </c>
      <c r="U101" s="28">
        <v>0</v>
      </c>
      <c r="V101" s="44">
        <f>VLOOKUP($L101,'[1]Tortugas liberadas DPNG'!$B$1:$O$552,7,FALSE)</f>
        <v>2015</v>
      </c>
      <c r="W101" s="44">
        <f>VLOOKUP($L101,'[1]Tortugas liberadas DPNG'!$B$1:$O$552,11,FALSE)</f>
        <v>25</v>
      </c>
      <c r="X101" s="44">
        <f>VLOOKUP($L101,'[1]Tortugas liberadas DPNG'!$B$1:$O$552,14,FALSE)/1000</f>
        <v>1.25</v>
      </c>
      <c r="Y101" s="44">
        <f>VLOOKUP($L101,'[1]Tortugas liberadas DPNG'!$B$1:$O$552,5,FALSE) -0.5</f>
        <v>4.5</v>
      </c>
      <c r="Z101" s="44">
        <f>Y101+(F101-VLOOKUP($L101,'[1]Tortugas liberadas DPNG'!$B$1:$O$552,7,FALSE))</f>
        <v>4.5</v>
      </c>
      <c r="AB101" s="45" t="str">
        <f t="shared" si="1"/>
        <v>Small</v>
      </c>
      <c r="AC101" s="9"/>
    </row>
    <row r="102" spans="1:29" x14ac:dyDescent="0.25">
      <c r="A102" s="42">
        <v>113</v>
      </c>
      <c r="B102" s="9" t="s">
        <v>28</v>
      </c>
      <c r="C102" s="9"/>
      <c r="D102" s="9"/>
      <c r="E102" s="9">
        <v>186</v>
      </c>
      <c r="F102" s="35">
        <v>2015</v>
      </c>
      <c r="G102" s="9">
        <v>8</v>
      </c>
      <c r="H102" s="9">
        <v>11</v>
      </c>
      <c r="I102" s="9">
        <v>-0.82094999999999996</v>
      </c>
      <c r="J102" s="9">
        <v>-90.060270000000003</v>
      </c>
      <c r="K102" s="26">
        <v>48283055</v>
      </c>
      <c r="L102" s="26">
        <v>48283055</v>
      </c>
      <c r="M102" s="26">
        <v>48283055</v>
      </c>
      <c r="N102" s="27">
        <v>2193</v>
      </c>
      <c r="O102" s="28">
        <v>26.6</v>
      </c>
      <c r="P102" s="28">
        <v>28</v>
      </c>
      <c r="Q102" s="28">
        <v>19</v>
      </c>
      <c r="R102" s="28"/>
      <c r="S102" s="28">
        <v>2</v>
      </c>
      <c r="T102" s="28">
        <v>1</v>
      </c>
      <c r="U102" s="28">
        <v>0</v>
      </c>
      <c r="V102" s="44">
        <f>VLOOKUP($L102,'[1]Tortugas liberadas DPNG'!$B$1:$O$552,7,FALSE)</f>
        <v>2015</v>
      </c>
      <c r="W102" s="44">
        <f>VLOOKUP($L102,'[1]Tortugas liberadas DPNG'!$B$1:$O$552,11,FALSE)</f>
        <v>26.5</v>
      </c>
      <c r="X102" s="44">
        <f>VLOOKUP($L102,'[1]Tortugas liberadas DPNG'!$B$1:$O$552,14,FALSE)/1000</f>
        <v>1.8</v>
      </c>
      <c r="Y102" s="44">
        <f>VLOOKUP($L102,'[1]Tortugas liberadas DPNG'!$B$1:$O$552,5,FALSE) -0.5</f>
        <v>6.5</v>
      </c>
      <c r="Z102" s="44">
        <f>Y102+(F102-VLOOKUP($L102,'[1]Tortugas liberadas DPNG'!$B$1:$O$552,7,FALSE))</f>
        <v>6.5</v>
      </c>
      <c r="AB102" s="45" t="str">
        <f t="shared" si="1"/>
        <v>Small</v>
      </c>
      <c r="AC102" s="9"/>
    </row>
    <row r="103" spans="1:29" x14ac:dyDescent="0.25">
      <c r="A103" s="42">
        <v>114</v>
      </c>
      <c r="B103" s="9" t="s">
        <v>28</v>
      </c>
      <c r="C103" s="9"/>
      <c r="D103" s="9"/>
      <c r="E103" s="9">
        <v>187</v>
      </c>
      <c r="F103" s="35">
        <v>2015</v>
      </c>
      <c r="G103" s="9">
        <v>8</v>
      </c>
      <c r="H103" s="9">
        <v>11</v>
      </c>
      <c r="I103" s="9">
        <v>-0.82096000000000002</v>
      </c>
      <c r="J103" s="9">
        <v>-90.060280000000006</v>
      </c>
      <c r="K103" s="26">
        <v>48311035</v>
      </c>
      <c r="L103" s="26">
        <v>48311035</v>
      </c>
      <c r="M103" s="26">
        <v>48311035</v>
      </c>
      <c r="N103" s="27">
        <v>2261</v>
      </c>
      <c r="O103" s="28">
        <v>25.2</v>
      </c>
      <c r="P103" s="28">
        <v>27.4</v>
      </c>
      <c r="Q103" s="28">
        <v>18.100000000000001</v>
      </c>
      <c r="R103" s="28"/>
      <c r="S103" s="28">
        <v>1.6</v>
      </c>
      <c r="T103" s="28">
        <v>1</v>
      </c>
      <c r="U103" s="28">
        <v>0</v>
      </c>
      <c r="V103" s="44">
        <f>VLOOKUP($L103,'[1]Tortugas liberadas DPNG'!$B$1:$O$552,7,FALSE)</f>
        <v>2015</v>
      </c>
      <c r="W103" s="44">
        <f>VLOOKUP($L103,'[1]Tortugas liberadas DPNG'!$B$1:$O$552,11,FALSE)</f>
        <v>25.4</v>
      </c>
      <c r="X103" s="44">
        <f>VLOOKUP($L103,'[1]Tortugas liberadas DPNG'!$B$1:$O$552,14,FALSE)/1000</f>
        <v>1.5</v>
      </c>
      <c r="Y103" s="44">
        <f>VLOOKUP($L103,'[1]Tortugas liberadas DPNG'!$B$1:$O$552,5,FALSE) -0.5</f>
        <v>4.5</v>
      </c>
      <c r="Z103" s="44">
        <f>Y103+(F103-VLOOKUP($L103,'[1]Tortugas liberadas DPNG'!$B$1:$O$552,7,FALSE))</f>
        <v>4.5</v>
      </c>
      <c r="AB103" s="45" t="str">
        <f t="shared" si="1"/>
        <v>Small</v>
      </c>
      <c r="AC103" s="9"/>
    </row>
    <row r="104" spans="1:29" x14ac:dyDescent="0.25">
      <c r="A104" s="42">
        <v>115</v>
      </c>
      <c r="B104" s="9" t="s">
        <v>28</v>
      </c>
      <c r="C104" s="9"/>
      <c r="D104" s="9"/>
      <c r="E104" s="9">
        <v>188</v>
      </c>
      <c r="F104" s="35">
        <v>2015</v>
      </c>
      <c r="G104" s="9">
        <v>8</v>
      </c>
      <c r="H104" s="9">
        <v>11</v>
      </c>
      <c r="I104" s="9">
        <v>-0.82125000000000004</v>
      </c>
      <c r="J104" s="9">
        <v>-90.062179999999998</v>
      </c>
      <c r="K104" s="26">
        <v>48283075</v>
      </c>
      <c r="L104" s="26">
        <v>48283075</v>
      </c>
      <c r="M104" s="26">
        <v>48283075</v>
      </c>
      <c r="N104" s="27">
        <v>2162</v>
      </c>
      <c r="O104" s="28">
        <v>28.2</v>
      </c>
      <c r="P104" s="28">
        <v>28.9</v>
      </c>
      <c r="Q104" s="28">
        <v>19.7</v>
      </c>
      <c r="R104" s="28"/>
      <c r="S104" s="28">
        <v>2.2000000000000002</v>
      </c>
      <c r="T104" s="28">
        <v>1</v>
      </c>
      <c r="U104" s="28">
        <v>0</v>
      </c>
      <c r="V104" s="44">
        <f>VLOOKUP($L104,'[1]Tortugas liberadas DPNG'!$B$1:$O$552,7,FALSE)</f>
        <v>2015</v>
      </c>
      <c r="W104" s="44">
        <f>VLOOKUP($L104,'[1]Tortugas liberadas DPNG'!$B$1:$O$552,11,FALSE)</f>
        <v>28</v>
      </c>
      <c r="X104" s="44">
        <f>VLOOKUP($L104,'[1]Tortugas liberadas DPNG'!$B$1:$O$552,14,FALSE)/1000</f>
        <v>1.8</v>
      </c>
      <c r="Y104" s="44">
        <f>VLOOKUP($L104,'[1]Tortugas liberadas DPNG'!$B$1:$O$552,5,FALSE) -0.5</f>
        <v>7.5</v>
      </c>
      <c r="Z104" s="44">
        <f>Y104+(F104-VLOOKUP($L104,'[1]Tortugas liberadas DPNG'!$B$1:$O$552,7,FALSE))</f>
        <v>7.5</v>
      </c>
      <c r="AB104" s="45" t="str">
        <f t="shared" si="1"/>
        <v>Small</v>
      </c>
      <c r="AC104" s="9"/>
    </row>
    <row r="105" spans="1:29" x14ac:dyDescent="0.25">
      <c r="A105" s="42">
        <v>116</v>
      </c>
      <c r="B105" s="9" t="s">
        <v>28</v>
      </c>
      <c r="C105" s="9"/>
      <c r="D105" s="9"/>
      <c r="E105" s="9">
        <v>189</v>
      </c>
      <c r="F105" s="35">
        <v>2015</v>
      </c>
      <c r="G105" s="9">
        <v>8</v>
      </c>
      <c r="H105" s="9">
        <v>11</v>
      </c>
      <c r="I105" s="9">
        <v>-0.82088000000000005</v>
      </c>
      <c r="J105" s="9">
        <v>-90.061580000000006</v>
      </c>
      <c r="K105" s="26">
        <v>48317556</v>
      </c>
      <c r="L105" s="26">
        <v>48317556</v>
      </c>
      <c r="M105" s="26">
        <v>48317556</v>
      </c>
      <c r="N105" s="27">
        <v>2194</v>
      </c>
      <c r="O105" s="28">
        <v>24.8</v>
      </c>
      <c r="P105" s="28">
        <v>25.5</v>
      </c>
      <c r="Q105" s="28">
        <v>17.5</v>
      </c>
      <c r="R105" s="28"/>
      <c r="S105" s="28">
        <v>1.6</v>
      </c>
      <c r="T105" s="28">
        <v>1</v>
      </c>
      <c r="U105" s="28">
        <v>0</v>
      </c>
      <c r="V105" s="44">
        <f>VLOOKUP($L105,'[1]Tortugas liberadas DPNG'!$B$1:$O$552,7,FALSE)</f>
        <v>2015</v>
      </c>
      <c r="W105" s="44">
        <f>VLOOKUP($L105,'[1]Tortugas liberadas DPNG'!$B$1:$O$552,11,FALSE)</f>
        <v>25</v>
      </c>
      <c r="X105" s="44">
        <f>VLOOKUP($L105,'[1]Tortugas liberadas DPNG'!$B$1:$O$552,14,FALSE)/1000</f>
        <v>1.4</v>
      </c>
      <c r="Y105" s="44">
        <f>VLOOKUP($L105,'[1]Tortugas liberadas DPNG'!$B$1:$O$552,5,FALSE) -0.5</f>
        <v>6.5</v>
      </c>
      <c r="Z105" s="44">
        <f>Y105+(F105-VLOOKUP($L105,'[1]Tortugas liberadas DPNG'!$B$1:$O$552,7,FALSE))</f>
        <v>6.5</v>
      </c>
      <c r="AB105" s="45" t="str">
        <f t="shared" si="1"/>
        <v>Small</v>
      </c>
      <c r="AC105" s="9"/>
    </row>
    <row r="106" spans="1:29" x14ac:dyDescent="0.25">
      <c r="A106" s="42">
        <v>117</v>
      </c>
      <c r="B106" s="9" t="s">
        <v>28</v>
      </c>
      <c r="C106" s="9"/>
      <c r="D106" s="9"/>
      <c r="E106" s="9">
        <v>190</v>
      </c>
      <c r="F106" s="35">
        <v>2015</v>
      </c>
      <c r="G106" s="9">
        <v>8</v>
      </c>
      <c r="H106" s="9">
        <v>11</v>
      </c>
      <c r="I106" s="9">
        <v>-0.82084999999999997</v>
      </c>
      <c r="J106" s="9">
        <v>-90.061490000000006</v>
      </c>
      <c r="K106" s="26">
        <v>48025623</v>
      </c>
      <c r="L106" s="26">
        <v>48025623</v>
      </c>
      <c r="M106" s="26">
        <v>48025623</v>
      </c>
      <c r="N106" s="27">
        <v>2286</v>
      </c>
      <c r="O106" s="28">
        <v>23.5</v>
      </c>
      <c r="P106" s="28">
        <v>24.3</v>
      </c>
      <c r="Q106" s="28">
        <v>15.9</v>
      </c>
      <c r="R106" s="28"/>
      <c r="S106" s="28">
        <v>1.3</v>
      </c>
      <c r="T106" s="28">
        <v>1</v>
      </c>
      <c r="U106" s="28">
        <v>0</v>
      </c>
      <c r="V106" s="44">
        <f>VLOOKUP($L106,'[1]Tortugas liberadas DPNG'!$B$1:$O$552,7,FALSE)</f>
        <v>2015</v>
      </c>
      <c r="W106" s="44">
        <f>VLOOKUP($L106,'[1]Tortugas liberadas DPNG'!$B$1:$O$552,11,FALSE)</f>
        <v>32.6</v>
      </c>
      <c r="X106" s="44">
        <f>VLOOKUP($L106,'[1]Tortugas liberadas DPNG'!$B$1:$O$552,14,FALSE)/1000</f>
        <v>1</v>
      </c>
      <c r="Y106" s="44">
        <f>VLOOKUP($L106,'[1]Tortugas liberadas DPNG'!$B$1:$O$552,5,FALSE) -0.5</f>
        <v>5.5</v>
      </c>
      <c r="Z106" s="44">
        <f>Y106+(F106-VLOOKUP($L106,'[1]Tortugas liberadas DPNG'!$B$1:$O$552,7,FALSE))</f>
        <v>5.5</v>
      </c>
      <c r="AB106" s="45" t="str">
        <f t="shared" si="1"/>
        <v>Small</v>
      </c>
      <c r="AC106" s="9"/>
    </row>
    <row r="107" spans="1:29" x14ac:dyDescent="0.25">
      <c r="A107" s="42">
        <v>118</v>
      </c>
      <c r="B107" s="9" t="s">
        <v>28</v>
      </c>
      <c r="C107" s="9"/>
      <c r="D107" s="9"/>
      <c r="E107" s="9">
        <v>191</v>
      </c>
      <c r="F107" s="35">
        <v>2015</v>
      </c>
      <c r="G107" s="9">
        <v>8</v>
      </c>
      <c r="H107" s="9">
        <v>11</v>
      </c>
      <c r="I107" s="9">
        <v>-0.82084999999999997</v>
      </c>
      <c r="J107" s="9">
        <v>-90.061509999999998</v>
      </c>
      <c r="K107" s="26">
        <v>48284339</v>
      </c>
      <c r="L107" s="26">
        <v>48284339</v>
      </c>
      <c r="M107" s="26">
        <v>48284339</v>
      </c>
      <c r="N107" s="27">
        <v>2156</v>
      </c>
      <c r="O107" s="28">
        <v>29.5</v>
      </c>
      <c r="P107" s="28">
        <v>29.1</v>
      </c>
      <c r="Q107" s="28">
        <v>21.1</v>
      </c>
      <c r="R107" s="28"/>
      <c r="S107" s="28">
        <v>2.7</v>
      </c>
      <c r="T107" s="28">
        <v>1</v>
      </c>
      <c r="U107" s="28">
        <v>0</v>
      </c>
      <c r="V107" s="44">
        <f>VLOOKUP($L107,'[1]Tortugas liberadas DPNG'!$B$1:$O$552,7,FALSE)</f>
        <v>2015</v>
      </c>
      <c r="W107" s="44">
        <f>VLOOKUP($L107,'[1]Tortugas liberadas DPNG'!$B$1:$O$552,11,FALSE)</f>
        <v>29.8</v>
      </c>
      <c r="X107" s="44">
        <f>VLOOKUP($L107,'[1]Tortugas liberadas DPNG'!$B$1:$O$552,14,FALSE)/1000</f>
        <v>2.2999999999999998</v>
      </c>
      <c r="Y107" s="44">
        <f>VLOOKUP($L107,'[1]Tortugas liberadas DPNG'!$B$1:$O$552,5,FALSE) -0.5</f>
        <v>7.5</v>
      </c>
      <c r="Z107" s="44">
        <f>Y107+(F107-VLOOKUP($L107,'[1]Tortugas liberadas DPNG'!$B$1:$O$552,7,FALSE))</f>
        <v>7.5</v>
      </c>
      <c r="AB107" s="45" t="str">
        <f t="shared" si="1"/>
        <v>Small</v>
      </c>
      <c r="AC107" s="9"/>
    </row>
    <row r="108" spans="1:29" x14ac:dyDescent="0.25">
      <c r="A108" s="42">
        <v>119</v>
      </c>
      <c r="B108" s="9" t="s">
        <v>28</v>
      </c>
      <c r="C108" s="9"/>
      <c r="D108" s="9"/>
      <c r="E108" s="9">
        <v>193</v>
      </c>
      <c r="F108" s="35">
        <v>2015</v>
      </c>
      <c r="G108" s="9">
        <v>8</v>
      </c>
      <c r="H108" s="9">
        <v>11</v>
      </c>
      <c r="I108" s="9">
        <v>-0.82079999999999997</v>
      </c>
      <c r="J108" s="9">
        <v>-90.061509999999998</v>
      </c>
      <c r="K108" s="26">
        <v>48280065</v>
      </c>
      <c r="L108" s="26">
        <v>48280065</v>
      </c>
      <c r="M108" s="26">
        <v>48280065</v>
      </c>
      <c r="N108" s="27">
        <v>2181</v>
      </c>
      <c r="O108" s="28">
        <v>29.8</v>
      </c>
      <c r="P108" s="28">
        <v>30.8</v>
      </c>
      <c r="Q108" s="28">
        <v>21.6</v>
      </c>
      <c r="R108" s="28"/>
      <c r="S108" s="28">
        <v>2.5</v>
      </c>
      <c r="T108" s="28">
        <v>1</v>
      </c>
      <c r="U108" s="28">
        <v>0</v>
      </c>
      <c r="V108" s="44">
        <f>VLOOKUP($L108,'[1]Tortugas liberadas DPNG'!$B$1:$O$552,7,FALSE)</f>
        <v>2015</v>
      </c>
      <c r="W108" s="44">
        <f>VLOOKUP($L108,'[1]Tortugas liberadas DPNG'!$B$1:$O$552,11,FALSE)</f>
        <v>29.4</v>
      </c>
      <c r="X108" s="44">
        <f>VLOOKUP($L108,'[1]Tortugas liberadas DPNG'!$B$1:$O$552,14,FALSE)/1000</f>
        <v>2.5</v>
      </c>
      <c r="Y108" s="44">
        <f>VLOOKUP($L108,'[1]Tortugas liberadas DPNG'!$B$1:$O$552,5,FALSE) -0.5</f>
        <v>6.5</v>
      </c>
      <c r="Z108" s="44">
        <f>Y108+(F108-VLOOKUP($L108,'[1]Tortugas liberadas DPNG'!$B$1:$O$552,7,FALSE))</f>
        <v>6.5</v>
      </c>
      <c r="AB108" s="45" t="str">
        <f t="shared" si="1"/>
        <v>Small</v>
      </c>
      <c r="AC108" s="9"/>
    </row>
    <row r="109" spans="1:29" x14ac:dyDescent="0.25">
      <c r="A109" s="42">
        <v>120</v>
      </c>
      <c r="B109" s="9" t="s">
        <v>28</v>
      </c>
      <c r="C109" s="9"/>
      <c r="D109" s="9"/>
      <c r="E109" s="9">
        <v>194</v>
      </c>
      <c r="F109" s="35">
        <v>2015</v>
      </c>
      <c r="G109" s="9">
        <v>8</v>
      </c>
      <c r="H109" s="9">
        <v>11</v>
      </c>
      <c r="I109" s="9">
        <v>-0.82155999999999996</v>
      </c>
      <c r="J109" s="9">
        <v>-90.060230000000004</v>
      </c>
      <c r="K109" s="26">
        <v>48375366</v>
      </c>
      <c r="L109" s="26">
        <v>48375366</v>
      </c>
      <c r="M109" s="26">
        <v>48375366</v>
      </c>
      <c r="N109" s="27">
        <v>2388</v>
      </c>
      <c r="O109" s="28">
        <v>24.8</v>
      </c>
      <c r="P109" s="28">
        <v>24.7</v>
      </c>
      <c r="Q109" s="28">
        <v>17</v>
      </c>
      <c r="R109" s="28"/>
      <c r="S109" s="28">
        <v>1.2</v>
      </c>
      <c r="T109" s="28">
        <v>1</v>
      </c>
      <c r="U109" s="28">
        <v>0</v>
      </c>
      <c r="V109" s="44">
        <f>VLOOKUP($L109,'[1]Tortugas liberadas DPNG'!$B$1:$O$552,7,FALSE)</f>
        <v>2015</v>
      </c>
      <c r="W109" s="44">
        <f>VLOOKUP($L109,'[1]Tortugas liberadas DPNG'!$B$1:$O$552,11,FALSE)</f>
        <v>24</v>
      </c>
      <c r="X109" s="44">
        <f>VLOOKUP($L109,'[1]Tortugas liberadas DPNG'!$B$1:$O$552,14,FALSE)/1000</f>
        <v>1.1499999999999999</v>
      </c>
      <c r="Y109" s="44">
        <f>VLOOKUP($L109,'[1]Tortugas liberadas DPNG'!$B$1:$O$552,5,FALSE) -0.5</f>
        <v>4.5</v>
      </c>
      <c r="Z109" s="44">
        <f>Y109+(F109-VLOOKUP($L109,'[1]Tortugas liberadas DPNG'!$B$1:$O$552,7,FALSE))</f>
        <v>4.5</v>
      </c>
      <c r="AB109" s="45" t="str">
        <f t="shared" si="1"/>
        <v>Small</v>
      </c>
      <c r="AC109" s="9"/>
    </row>
    <row r="110" spans="1:29" x14ac:dyDescent="0.25">
      <c r="A110" s="42">
        <v>121</v>
      </c>
      <c r="B110" s="9" t="s">
        <v>28</v>
      </c>
      <c r="C110" s="9"/>
      <c r="D110" s="9"/>
      <c r="E110" s="9">
        <v>195</v>
      </c>
      <c r="F110" s="35">
        <v>2015</v>
      </c>
      <c r="G110" s="9">
        <v>8</v>
      </c>
      <c r="H110" s="9">
        <v>11</v>
      </c>
      <c r="I110" s="9">
        <v>-0.82186000000000003</v>
      </c>
      <c r="J110" s="9">
        <v>-90.060090000000002</v>
      </c>
      <c r="K110" s="26">
        <v>48050007</v>
      </c>
      <c r="L110" s="26">
        <v>48050007</v>
      </c>
      <c r="M110" s="26">
        <v>48050007</v>
      </c>
      <c r="N110" s="27">
        <v>2281</v>
      </c>
      <c r="O110" s="28">
        <v>24</v>
      </c>
      <c r="P110" s="28">
        <v>25.2</v>
      </c>
      <c r="Q110" s="28">
        <v>17</v>
      </c>
      <c r="R110" s="28"/>
      <c r="S110" s="28">
        <v>1.2</v>
      </c>
      <c r="T110" s="28">
        <v>1</v>
      </c>
      <c r="U110" s="28">
        <v>0</v>
      </c>
      <c r="V110" s="44">
        <f>VLOOKUP($L110,'[1]Tortugas liberadas DPNG'!$B$1:$O$552,7,FALSE)</f>
        <v>2015</v>
      </c>
      <c r="W110" s="44">
        <f>VLOOKUP($L110,'[1]Tortugas liberadas DPNG'!$B$1:$O$552,11,FALSE)</f>
        <v>24</v>
      </c>
      <c r="X110" s="44">
        <f>VLOOKUP($L110,'[1]Tortugas liberadas DPNG'!$B$1:$O$552,14,FALSE)/1000</f>
        <v>1.25</v>
      </c>
      <c r="Y110" s="44">
        <f>VLOOKUP($L110,'[1]Tortugas liberadas DPNG'!$B$1:$O$552,5,FALSE) -0.5</f>
        <v>4.5</v>
      </c>
      <c r="Z110" s="44">
        <f>Y110+(F110-VLOOKUP($L110,'[1]Tortugas liberadas DPNG'!$B$1:$O$552,7,FALSE))</f>
        <v>4.5</v>
      </c>
      <c r="AB110" s="45" t="str">
        <f t="shared" si="1"/>
        <v>Small</v>
      </c>
      <c r="AC110" s="9"/>
    </row>
    <row r="111" spans="1:29" x14ac:dyDescent="0.25">
      <c r="A111" s="42">
        <v>122</v>
      </c>
      <c r="B111" s="9" t="s">
        <v>28</v>
      </c>
      <c r="C111" s="9"/>
      <c r="D111" s="9"/>
      <c r="E111" s="9">
        <v>196</v>
      </c>
      <c r="F111" s="35">
        <v>2015</v>
      </c>
      <c r="G111" s="9">
        <v>8</v>
      </c>
      <c r="H111" s="9">
        <v>11</v>
      </c>
      <c r="I111" s="9">
        <v>-0.82086000000000003</v>
      </c>
      <c r="J111" s="9">
        <v>-90.062129999999996</v>
      </c>
      <c r="K111" s="26">
        <v>48376600</v>
      </c>
      <c r="L111" s="26">
        <v>48376600</v>
      </c>
      <c r="M111" s="26">
        <v>48376600</v>
      </c>
      <c r="N111" s="27">
        <v>2265</v>
      </c>
      <c r="O111" s="28">
        <v>24.4</v>
      </c>
      <c r="P111" s="28">
        <v>24.8</v>
      </c>
      <c r="Q111" s="28">
        <v>16.8</v>
      </c>
      <c r="R111" s="28"/>
      <c r="S111" s="28">
        <v>1.3</v>
      </c>
      <c r="T111" s="28">
        <v>1</v>
      </c>
      <c r="U111" s="28">
        <v>0</v>
      </c>
      <c r="V111" s="44">
        <f>VLOOKUP($L111,'[1]Tortugas liberadas DPNG'!$B$1:$O$552,7,FALSE)</f>
        <v>2015</v>
      </c>
      <c r="W111" s="44">
        <f>VLOOKUP($L111,'[1]Tortugas liberadas DPNG'!$B$1:$O$552,11,FALSE)</f>
        <v>24</v>
      </c>
      <c r="X111" s="44">
        <f>VLOOKUP($L111,'[1]Tortugas liberadas DPNG'!$B$1:$O$552,14,FALSE)/1000</f>
        <v>1.2</v>
      </c>
      <c r="Y111" s="44">
        <f>VLOOKUP($L111,'[1]Tortugas liberadas DPNG'!$B$1:$O$552,5,FALSE) -0.5</f>
        <v>4.5</v>
      </c>
      <c r="Z111" s="44">
        <f>Y111+(F111-VLOOKUP($L111,'[1]Tortugas liberadas DPNG'!$B$1:$O$552,7,FALSE))</f>
        <v>4.5</v>
      </c>
      <c r="AB111" s="45" t="str">
        <f t="shared" si="1"/>
        <v>Small</v>
      </c>
      <c r="AC111" s="9"/>
    </row>
    <row r="112" spans="1:29" x14ac:dyDescent="0.25">
      <c r="A112" s="42">
        <v>123</v>
      </c>
      <c r="B112" s="9" t="s">
        <v>28</v>
      </c>
      <c r="C112" s="9"/>
      <c r="D112" s="9"/>
      <c r="E112" s="9">
        <v>594</v>
      </c>
      <c r="F112" s="35">
        <v>2015</v>
      </c>
      <c r="G112" s="9">
        <v>8</v>
      </c>
      <c r="H112" s="9">
        <v>11</v>
      </c>
      <c r="I112" s="9">
        <v>-0.81977</v>
      </c>
      <c r="J112" s="9">
        <v>-90.05932</v>
      </c>
      <c r="K112" s="26">
        <v>48074329</v>
      </c>
      <c r="L112" s="26">
        <v>48074329</v>
      </c>
      <c r="M112" s="26">
        <v>48074329</v>
      </c>
      <c r="N112" s="27">
        <v>2179</v>
      </c>
      <c r="O112" s="28">
        <v>30.9</v>
      </c>
      <c r="P112" s="28">
        <v>31.6</v>
      </c>
      <c r="Q112" s="28">
        <v>29.8</v>
      </c>
      <c r="R112" s="28"/>
      <c r="S112" s="28">
        <v>3.2</v>
      </c>
      <c r="T112" s="28">
        <v>1</v>
      </c>
      <c r="U112" s="28">
        <v>0</v>
      </c>
      <c r="V112" s="44">
        <f>VLOOKUP($L112,'[1]Tortugas liberadas DPNG'!$B$1:$O$552,7,FALSE)</f>
        <v>2015</v>
      </c>
      <c r="W112" s="44">
        <f>VLOOKUP($L112,'[1]Tortugas liberadas DPNG'!$B$1:$O$552,11,FALSE)</f>
        <v>30.3</v>
      </c>
      <c r="X112" s="44">
        <f>VLOOKUP($L112,'[1]Tortugas liberadas DPNG'!$B$1:$O$552,14,FALSE)/1000</f>
        <v>2.6</v>
      </c>
      <c r="Y112" s="44">
        <f>VLOOKUP($L112,'[1]Tortugas liberadas DPNG'!$B$1:$O$552,5,FALSE) -0.5</f>
        <v>6.5</v>
      </c>
      <c r="Z112" s="44">
        <f>Y112+(F112-VLOOKUP($L112,'[1]Tortugas liberadas DPNG'!$B$1:$O$552,7,FALSE))</f>
        <v>6.5</v>
      </c>
      <c r="AB112" s="45" t="str">
        <f t="shared" si="1"/>
        <v>Small</v>
      </c>
      <c r="AC112" s="9"/>
    </row>
    <row r="113" spans="1:29" x14ac:dyDescent="0.25">
      <c r="A113" s="42">
        <v>125</v>
      </c>
      <c r="B113" s="9" t="s">
        <v>28</v>
      </c>
      <c r="C113" s="9"/>
      <c r="D113" s="9"/>
      <c r="E113" s="9">
        <v>198</v>
      </c>
      <c r="F113" s="35">
        <v>2015</v>
      </c>
      <c r="G113" s="9">
        <v>8</v>
      </c>
      <c r="H113" s="9">
        <v>11</v>
      </c>
      <c r="I113" s="9">
        <v>-0.82172999999999996</v>
      </c>
      <c r="J113" s="9">
        <v>-90.060760000000002</v>
      </c>
      <c r="K113" s="26">
        <v>48048821</v>
      </c>
      <c r="L113" s="26">
        <v>48048821</v>
      </c>
      <c r="M113" s="26">
        <v>48048821</v>
      </c>
      <c r="N113" s="27">
        <v>2175</v>
      </c>
      <c r="O113" s="28">
        <v>27.2</v>
      </c>
      <c r="P113" s="28">
        <v>28.3</v>
      </c>
      <c r="Q113" s="28">
        <v>19.5</v>
      </c>
      <c r="R113" s="28"/>
      <c r="S113" s="28">
        <v>2.2000000000000002</v>
      </c>
      <c r="T113" s="28">
        <v>1</v>
      </c>
      <c r="U113" s="28">
        <v>0</v>
      </c>
      <c r="V113" s="44">
        <f>VLOOKUP($L113,'[1]Tortugas liberadas DPNG'!$B$1:$O$552,7,FALSE)</f>
        <v>2015</v>
      </c>
      <c r="W113" s="44">
        <f>VLOOKUP($L113,'[1]Tortugas liberadas DPNG'!$B$1:$O$552,11,FALSE)</f>
        <v>27.2</v>
      </c>
      <c r="X113" s="44">
        <f>VLOOKUP($L113,'[1]Tortugas liberadas DPNG'!$B$1:$O$552,14,FALSE)/1000</f>
        <v>2.7</v>
      </c>
      <c r="Y113" s="44">
        <f>VLOOKUP($L113,'[1]Tortugas liberadas DPNG'!$B$1:$O$552,5,FALSE) -0.5</f>
        <v>6.5</v>
      </c>
      <c r="Z113" s="44">
        <f>Y113+(F113-VLOOKUP($L113,'[1]Tortugas liberadas DPNG'!$B$1:$O$552,7,FALSE))</f>
        <v>6.5</v>
      </c>
      <c r="AB113" s="45" t="str">
        <f t="shared" si="1"/>
        <v>Small</v>
      </c>
      <c r="AC113" s="9"/>
    </row>
    <row r="114" spans="1:29" x14ac:dyDescent="0.25">
      <c r="A114" s="42">
        <v>139</v>
      </c>
      <c r="B114" s="9" t="s">
        <v>28</v>
      </c>
      <c r="C114" s="9">
        <v>1</v>
      </c>
      <c r="D114" s="9">
        <v>4</v>
      </c>
      <c r="E114" s="9">
        <v>14</v>
      </c>
      <c r="F114" s="31">
        <v>2016</v>
      </c>
      <c r="G114" s="9">
        <v>6</v>
      </c>
      <c r="H114" s="9">
        <v>25</v>
      </c>
      <c r="I114" s="9">
        <v>-0.81940000000000002</v>
      </c>
      <c r="J114" s="9">
        <v>-90.061454999999995</v>
      </c>
      <c r="K114" s="26">
        <v>51783790</v>
      </c>
      <c r="L114" s="30">
        <v>48095306</v>
      </c>
      <c r="M114" s="26" t="s">
        <v>46</v>
      </c>
      <c r="N114" s="27">
        <v>2115</v>
      </c>
      <c r="O114" s="28">
        <v>38.200000000000003</v>
      </c>
      <c r="P114" s="28">
        <v>40.6</v>
      </c>
      <c r="Q114" s="28">
        <v>28.1</v>
      </c>
      <c r="R114" s="28"/>
      <c r="S114" s="28"/>
      <c r="T114" s="28">
        <v>1</v>
      </c>
      <c r="U114" s="28">
        <v>0</v>
      </c>
      <c r="V114" s="44">
        <f>VLOOKUP($L114,'[1]Tortugas liberadas DPNG'!$B$1:$O$552,7,FALSE)</f>
        <v>2015</v>
      </c>
      <c r="W114" s="44">
        <f>VLOOKUP($L114,'[1]Tortugas liberadas DPNG'!$B$1:$O$552,11,FALSE)</f>
        <v>33.4</v>
      </c>
      <c r="X114" s="44">
        <f>VLOOKUP($L114,'[1]Tortugas liberadas DPNG'!$B$1:$O$552,14,FALSE)/1000</f>
        <v>3.2</v>
      </c>
      <c r="Y114" s="44">
        <f>VLOOKUP($L114,'[1]Tortugas liberadas DPNG'!$B$1:$O$552,5,FALSE) -0.5</f>
        <v>7.5</v>
      </c>
      <c r="Z114" s="44">
        <f>Y114+(F114-VLOOKUP($L114,'[1]Tortugas liberadas DPNG'!$B$1:$O$552,7,FALSE))</f>
        <v>8.5</v>
      </c>
      <c r="AB114" s="45" t="str">
        <f t="shared" si="1"/>
        <v/>
      </c>
      <c r="AC114" s="9"/>
    </row>
    <row r="115" spans="1:29" x14ac:dyDescent="0.25">
      <c r="A115" s="42">
        <v>141</v>
      </c>
      <c r="B115" s="9" t="s">
        <v>28</v>
      </c>
      <c r="C115" s="9">
        <v>1</v>
      </c>
      <c r="D115" s="9">
        <v>4</v>
      </c>
      <c r="E115" s="9">
        <v>17</v>
      </c>
      <c r="F115" s="31">
        <v>2016</v>
      </c>
      <c r="G115" s="9">
        <v>6</v>
      </c>
      <c r="H115" s="9">
        <v>25</v>
      </c>
      <c r="I115" s="9">
        <v>-0.81795600000000002</v>
      </c>
      <c r="J115" s="9">
        <v>-90.058665000000005</v>
      </c>
      <c r="K115" s="26">
        <v>48367880</v>
      </c>
      <c r="L115" s="26">
        <v>48367880</v>
      </c>
      <c r="M115" s="26">
        <v>48367880</v>
      </c>
      <c r="N115" s="27">
        <v>2143</v>
      </c>
      <c r="O115" s="28">
        <v>36</v>
      </c>
      <c r="P115" s="28">
        <v>38.4</v>
      </c>
      <c r="Q115" s="28">
        <v>26.5</v>
      </c>
      <c r="R115" s="28"/>
      <c r="S115" s="28"/>
      <c r="T115" s="28">
        <v>1</v>
      </c>
      <c r="U115" s="28">
        <v>0</v>
      </c>
      <c r="V115" s="44">
        <f>VLOOKUP($L115,'[1]Tortugas liberadas DPNG'!$B$1:$O$552,7,FALSE)</f>
        <v>2015</v>
      </c>
      <c r="W115" s="44">
        <f>VLOOKUP($L115,'[1]Tortugas liberadas DPNG'!$B$1:$O$552,11,FALSE)</f>
        <v>31.7</v>
      </c>
      <c r="X115" s="44">
        <f>VLOOKUP($L115,'[1]Tortugas liberadas DPNG'!$B$1:$O$552,14,FALSE)/1000</f>
        <v>2.8</v>
      </c>
      <c r="Y115" s="44">
        <f>VLOOKUP($L115,'[1]Tortugas liberadas DPNG'!$B$1:$O$552,5,FALSE) -0.5</f>
        <v>7.5</v>
      </c>
      <c r="Z115" s="44">
        <f>Y115+(F115-VLOOKUP($L115,'[1]Tortugas liberadas DPNG'!$B$1:$O$552,7,FALSE))</f>
        <v>8.5</v>
      </c>
      <c r="AB115" s="45" t="str">
        <f t="shared" si="1"/>
        <v>Small</v>
      </c>
      <c r="AC115" s="9"/>
    </row>
    <row r="116" spans="1:29" x14ac:dyDescent="0.25">
      <c r="A116" s="42">
        <v>142</v>
      </c>
      <c r="B116" s="9" t="s">
        <v>28</v>
      </c>
      <c r="C116" s="9">
        <v>1</v>
      </c>
      <c r="D116" s="9">
        <v>4</v>
      </c>
      <c r="E116" s="9">
        <v>29</v>
      </c>
      <c r="F116" s="31">
        <v>2016</v>
      </c>
      <c r="G116" s="9">
        <v>6</v>
      </c>
      <c r="H116" s="9">
        <v>25</v>
      </c>
      <c r="I116" s="9">
        <v>-0.82279500000000005</v>
      </c>
      <c r="J116" s="9">
        <v>-90.067809999999994</v>
      </c>
      <c r="K116" s="26">
        <v>48367042</v>
      </c>
      <c r="L116" s="26">
        <v>48367042</v>
      </c>
      <c r="M116" s="26">
        <v>48367042</v>
      </c>
      <c r="N116" s="27">
        <v>2113</v>
      </c>
      <c r="O116" s="28">
        <v>35.1</v>
      </c>
      <c r="P116" s="28">
        <v>36.299999999999997</v>
      </c>
      <c r="Q116" s="28">
        <v>24.9</v>
      </c>
      <c r="R116" s="28"/>
      <c r="S116" s="28"/>
      <c r="T116" s="28">
        <v>1</v>
      </c>
      <c r="U116" s="28">
        <v>0</v>
      </c>
      <c r="V116" s="44">
        <f>VLOOKUP($L116,'[1]Tortugas liberadas DPNG'!$B$1:$O$552,7,FALSE)</f>
        <v>2015</v>
      </c>
      <c r="W116" s="44">
        <f>VLOOKUP($L116,'[1]Tortugas liberadas DPNG'!$B$1:$O$552,11,FALSE)</f>
        <v>35.5</v>
      </c>
      <c r="X116" s="44">
        <f>VLOOKUP($L116,'[1]Tortugas liberadas DPNG'!$B$1:$O$552,14,FALSE)/1000</f>
        <v>3.05</v>
      </c>
      <c r="Y116" s="44">
        <f>VLOOKUP($L116,'[1]Tortugas liberadas DPNG'!$B$1:$O$552,5,FALSE) -0.5</f>
        <v>7.5</v>
      </c>
      <c r="Z116" s="44">
        <f>Y116+(F116-VLOOKUP($L116,'[1]Tortugas liberadas DPNG'!$B$1:$O$552,7,FALSE))</f>
        <v>8.5</v>
      </c>
      <c r="AB116" s="45" t="str">
        <f t="shared" si="1"/>
        <v/>
      </c>
      <c r="AC116" s="9" t="s">
        <v>50</v>
      </c>
    </row>
    <row r="117" spans="1:29" x14ac:dyDescent="0.25">
      <c r="A117" s="42">
        <v>144</v>
      </c>
      <c r="B117" s="9" t="s">
        <v>28</v>
      </c>
      <c r="C117" s="9">
        <v>1</v>
      </c>
      <c r="D117" s="9">
        <v>4</v>
      </c>
      <c r="E117" s="9">
        <v>25</v>
      </c>
      <c r="F117" s="31">
        <v>2016</v>
      </c>
      <c r="G117" s="9">
        <v>6</v>
      </c>
      <c r="H117" s="9">
        <v>25</v>
      </c>
      <c r="I117" s="9">
        <v>-0.82526900000000003</v>
      </c>
      <c r="J117" s="9">
        <v>-90.064451000000005</v>
      </c>
      <c r="K117" s="26">
        <v>48346033</v>
      </c>
      <c r="L117" s="26">
        <v>48346033</v>
      </c>
      <c r="M117" s="26">
        <v>48346033</v>
      </c>
      <c r="N117" s="27">
        <v>2110</v>
      </c>
      <c r="O117" s="28">
        <v>38.6</v>
      </c>
      <c r="P117" s="28">
        <v>40.700000000000003</v>
      </c>
      <c r="Q117" s="28">
        <v>28.6</v>
      </c>
      <c r="R117" s="28"/>
      <c r="S117" s="28"/>
      <c r="T117" s="28">
        <v>1</v>
      </c>
      <c r="U117" s="28">
        <v>0</v>
      </c>
      <c r="V117" s="44">
        <f>VLOOKUP($L117,'[1]Tortugas liberadas DPNG'!$B$1:$O$552,7,FALSE)</f>
        <v>2015</v>
      </c>
      <c r="W117" s="44">
        <f>VLOOKUP($L117,'[1]Tortugas liberadas DPNG'!$B$1:$O$552,11,FALSE)</f>
        <v>33.799999999999997</v>
      </c>
      <c r="X117" s="44">
        <f>VLOOKUP($L117,'[1]Tortugas liberadas DPNG'!$B$1:$O$552,14,FALSE)/1000</f>
        <v>3.2</v>
      </c>
      <c r="Y117" s="44">
        <f>VLOOKUP($L117,'[1]Tortugas liberadas DPNG'!$B$1:$O$552,5,FALSE) -0.5</f>
        <v>7.5</v>
      </c>
      <c r="Z117" s="44">
        <f>Y117+(F117-VLOOKUP($L117,'[1]Tortugas liberadas DPNG'!$B$1:$O$552,7,FALSE))</f>
        <v>8.5</v>
      </c>
      <c r="AB117" s="45" t="str">
        <f t="shared" si="1"/>
        <v/>
      </c>
      <c r="AC117" s="9"/>
    </row>
    <row r="118" spans="1:29" x14ac:dyDescent="0.25">
      <c r="A118" s="42">
        <v>145</v>
      </c>
      <c r="B118" s="9" t="s">
        <v>28</v>
      </c>
      <c r="C118" s="9">
        <v>1</v>
      </c>
      <c r="D118" s="9">
        <v>4</v>
      </c>
      <c r="E118" s="9">
        <v>18</v>
      </c>
      <c r="F118" s="31">
        <v>2016</v>
      </c>
      <c r="G118" s="9">
        <v>6</v>
      </c>
      <c r="H118" s="9">
        <v>25</v>
      </c>
      <c r="I118" s="9">
        <v>-0.81549199999999999</v>
      </c>
      <c r="J118" s="9">
        <v>-90.062273000000005</v>
      </c>
      <c r="K118" s="26">
        <v>48368071</v>
      </c>
      <c r="L118" s="26">
        <v>48368071</v>
      </c>
      <c r="M118" s="26">
        <v>48368071</v>
      </c>
      <c r="N118" s="27">
        <v>2134</v>
      </c>
      <c r="O118" s="28">
        <v>39</v>
      </c>
      <c r="P118" s="28">
        <v>41.8</v>
      </c>
      <c r="Q118" s="28">
        <v>29.5</v>
      </c>
      <c r="R118" s="28"/>
      <c r="S118" s="28"/>
      <c r="T118" s="28">
        <v>1</v>
      </c>
      <c r="U118" s="28">
        <v>0</v>
      </c>
      <c r="V118" s="44">
        <f>VLOOKUP($L118,'[1]Tortugas liberadas DPNG'!$B$1:$O$552,7,FALSE)</f>
        <v>2015</v>
      </c>
      <c r="W118" s="44">
        <f>VLOOKUP($L118,'[1]Tortugas liberadas DPNG'!$B$1:$O$552,11,FALSE)</f>
        <v>34.700000000000003</v>
      </c>
      <c r="X118" s="44">
        <f>VLOOKUP($L118,'[1]Tortugas liberadas DPNG'!$B$1:$O$552,14,FALSE)/1000</f>
        <v>3.5</v>
      </c>
      <c r="Y118" s="44">
        <f>VLOOKUP($L118,'[1]Tortugas liberadas DPNG'!$B$1:$O$552,5,FALSE) -0.5</f>
        <v>7.5</v>
      </c>
      <c r="Z118" s="44">
        <f>Y118+(F118-VLOOKUP($L118,'[1]Tortugas liberadas DPNG'!$B$1:$O$552,7,FALSE))</f>
        <v>8.5</v>
      </c>
      <c r="AB118" s="45" t="str">
        <f t="shared" si="1"/>
        <v/>
      </c>
      <c r="AC118" s="9"/>
    </row>
    <row r="119" spans="1:29" x14ac:dyDescent="0.25">
      <c r="A119" s="42">
        <v>149</v>
      </c>
      <c r="B119" s="9" t="s">
        <v>28</v>
      </c>
      <c r="C119" s="9">
        <v>1</v>
      </c>
      <c r="D119" s="9">
        <v>4</v>
      </c>
      <c r="E119" s="9">
        <v>22</v>
      </c>
      <c r="F119" s="31">
        <v>2016</v>
      </c>
      <c r="G119" s="9">
        <v>6</v>
      </c>
      <c r="H119" s="9">
        <v>25</v>
      </c>
      <c r="I119" s="9">
        <v>-0.82137199999999999</v>
      </c>
      <c r="J119" s="9">
        <v>-90.062646999999998</v>
      </c>
      <c r="K119" s="26">
        <v>48037325</v>
      </c>
      <c r="L119" s="26">
        <v>48037325</v>
      </c>
      <c r="M119" s="26">
        <v>48037325</v>
      </c>
      <c r="N119" s="27">
        <v>2183</v>
      </c>
      <c r="O119" s="28">
        <v>37</v>
      </c>
      <c r="P119" s="28">
        <v>38.6</v>
      </c>
      <c r="Q119" s="28">
        <v>27.2</v>
      </c>
      <c r="R119" s="28"/>
      <c r="S119" s="28"/>
      <c r="T119" s="28">
        <v>1</v>
      </c>
      <c r="U119" s="28">
        <v>0</v>
      </c>
      <c r="V119" s="44">
        <f>VLOOKUP($L119,'[1]Tortugas liberadas DPNG'!$B$1:$O$552,7,FALSE)</f>
        <v>2015</v>
      </c>
      <c r="W119" s="44">
        <f>VLOOKUP($L119,'[1]Tortugas liberadas DPNG'!$B$1:$O$552,11,FALSE)</f>
        <v>31.9</v>
      </c>
      <c r="X119" s="44">
        <f>VLOOKUP($L119,'[1]Tortugas liberadas DPNG'!$B$1:$O$552,14,FALSE)/1000</f>
        <v>3.2</v>
      </c>
      <c r="Y119" s="44">
        <f>VLOOKUP($L119,'[1]Tortugas liberadas DPNG'!$B$1:$O$552,5,FALSE) -0.5</f>
        <v>6.5</v>
      </c>
      <c r="Z119" s="44">
        <f>Y119+(F119-VLOOKUP($L119,'[1]Tortugas liberadas DPNG'!$B$1:$O$552,7,FALSE))</f>
        <v>7.5</v>
      </c>
      <c r="AB119" s="45" t="str">
        <f t="shared" si="1"/>
        <v>Small</v>
      </c>
      <c r="AC119" s="9"/>
    </row>
    <row r="120" spans="1:29" x14ac:dyDescent="0.25">
      <c r="A120" s="42">
        <v>150</v>
      </c>
      <c r="B120" s="9" t="s">
        <v>28</v>
      </c>
      <c r="C120" s="9">
        <v>1</v>
      </c>
      <c r="D120" s="9">
        <v>4</v>
      </c>
      <c r="E120" s="9">
        <v>27</v>
      </c>
      <c r="F120" s="31">
        <v>2016</v>
      </c>
      <c r="G120" s="9">
        <v>6</v>
      </c>
      <c r="H120" s="9">
        <v>25</v>
      </c>
      <c r="I120" s="9">
        <v>-0.82032499999999997</v>
      </c>
      <c r="J120" s="9">
        <v>-90.059331999999998</v>
      </c>
      <c r="K120" s="30">
        <v>48112611</v>
      </c>
      <c r="L120" s="26">
        <v>48112611</v>
      </c>
      <c r="M120" s="26">
        <v>48112611</v>
      </c>
      <c r="N120" s="27">
        <v>2108</v>
      </c>
      <c r="O120" s="28">
        <v>38</v>
      </c>
      <c r="P120" s="28">
        <v>39.299999999999997</v>
      </c>
      <c r="Q120" s="28">
        <v>28.3</v>
      </c>
      <c r="R120" s="28"/>
      <c r="S120" s="28"/>
      <c r="T120" s="28">
        <v>1</v>
      </c>
      <c r="U120" s="28">
        <v>0</v>
      </c>
      <c r="V120" s="44">
        <f>VLOOKUP($L120,'[1]Tortugas liberadas DPNG'!$B$1:$O$552,7,FALSE)</f>
        <v>2015</v>
      </c>
      <c r="W120" s="44">
        <f>VLOOKUP($L120,'[1]Tortugas liberadas DPNG'!$B$1:$O$552,11,FALSE)</f>
        <v>34</v>
      </c>
      <c r="X120" s="44">
        <f>VLOOKUP($L120,'[1]Tortugas liberadas DPNG'!$B$1:$O$552,14,FALSE)/1000</f>
        <v>3.5</v>
      </c>
      <c r="Y120" s="44">
        <f>VLOOKUP($L120,'[1]Tortugas liberadas DPNG'!$B$1:$O$552,5,FALSE) -0.5</f>
        <v>8.5</v>
      </c>
      <c r="Z120" s="44">
        <f>Y120+(F120-VLOOKUP($L120,'[1]Tortugas liberadas DPNG'!$B$1:$O$552,7,FALSE))</f>
        <v>9.5</v>
      </c>
      <c r="AB120" s="45" t="str">
        <f t="shared" si="1"/>
        <v/>
      </c>
      <c r="AC120" s="9"/>
    </row>
    <row r="121" spans="1:29" x14ac:dyDescent="0.25">
      <c r="A121" s="42">
        <v>152</v>
      </c>
      <c r="B121" s="9" t="s">
        <v>28</v>
      </c>
      <c r="C121" s="9">
        <v>1</v>
      </c>
      <c r="D121" s="9">
        <v>4</v>
      </c>
      <c r="E121" s="9">
        <v>24</v>
      </c>
      <c r="F121" s="31">
        <v>2016</v>
      </c>
      <c r="G121" s="9">
        <v>6</v>
      </c>
      <c r="H121" s="9">
        <v>25</v>
      </c>
      <c r="I121" s="9">
        <v>-0.82411999999999996</v>
      </c>
      <c r="J121" s="9">
        <v>-90.068838999999997</v>
      </c>
      <c r="K121" s="26">
        <v>48309561</v>
      </c>
      <c r="L121" s="26">
        <v>48309561</v>
      </c>
      <c r="M121" s="26">
        <v>48309561</v>
      </c>
      <c r="N121" s="27">
        <v>2146</v>
      </c>
      <c r="O121" s="28">
        <v>40</v>
      </c>
      <c r="P121" s="28">
        <v>41.3</v>
      </c>
      <c r="Q121" s="28">
        <v>29.4</v>
      </c>
      <c r="R121" s="28"/>
      <c r="S121" s="28"/>
      <c r="T121" s="28">
        <v>1</v>
      </c>
      <c r="U121" s="28">
        <v>0</v>
      </c>
      <c r="V121" s="44">
        <f>VLOOKUP($L121,'[1]Tortugas liberadas DPNG'!$B$1:$O$552,7,FALSE)</f>
        <v>2015</v>
      </c>
      <c r="W121" s="44">
        <f>VLOOKUP($L121,'[1]Tortugas liberadas DPNG'!$B$1:$O$552,11,FALSE)</f>
        <v>35</v>
      </c>
      <c r="X121" s="44">
        <f>VLOOKUP($L121,'[1]Tortugas liberadas DPNG'!$B$1:$O$552,14,FALSE)/1000</f>
        <v>3.9</v>
      </c>
      <c r="Y121" s="44">
        <f>VLOOKUP($L121,'[1]Tortugas liberadas DPNG'!$B$1:$O$552,5,FALSE) -0.5</f>
        <v>7.5</v>
      </c>
      <c r="Z121" s="44">
        <f>Y121+(F121-VLOOKUP($L121,'[1]Tortugas liberadas DPNG'!$B$1:$O$552,7,FALSE))</f>
        <v>8.5</v>
      </c>
      <c r="AB121" s="45" t="str">
        <f t="shared" si="1"/>
        <v/>
      </c>
      <c r="AC121" s="9"/>
    </row>
    <row r="122" spans="1:29" x14ac:dyDescent="0.25">
      <c r="A122" s="42">
        <v>153</v>
      </c>
      <c r="B122" s="9" t="s">
        <v>28</v>
      </c>
      <c r="C122" s="9">
        <v>1</v>
      </c>
      <c r="D122" s="9">
        <v>4</v>
      </c>
      <c r="E122" s="9">
        <v>23</v>
      </c>
      <c r="F122" s="31">
        <v>2016</v>
      </c>
      <c r="G122" s="9">
        <v>6</v>
      </c>
      <c r="H122" s="9">
        <v>25</v>
      </c>
      <c r="I122" s="9">
        <v>-0.83017799999999997</v>
      </c>
      <c r="J122" s="9">
        <v>-90.067385000000002</v>
      </c>
      <c r="K122" s="26">
        <v>48280264</v>
      </c>
      <c r="L122" s="26">
        <v>48280264</v>
      </c>
      <c r="M122" s="26">
        <v>48280264</v>
      </c>
      <c r="N122" s="27">
        <v>2127</v>
      </c>
      <c r="O122" s="28">
        <v>38.200000000000003</v>
      </c>
      <c r="P122" s="28">
        <v>40.200000000000003</v>
      </c>
      <c r="Q122" s="28">
        <v>28.7</v>
      </c>
      <c r="R122" s="28"/>
      <c r="S122" s="28"/>
      <c r="T122" s="28">
        <v>1</v>
      </c>
      <c r="U122" s="28">
        <v>0</v>
      </c>
      <c r="V122" s="44">
        <f>VLOOKUP($L122,'[1]Tortugas liberadas DPNG'!$B$1:$O$552,7,FALSE)</f>
        <v>2015</v>
      </c>
      <c r="W122" s="44">
        <f>VLOOKUP($L122,'[1]Tortugas liberadas DPNG'!$B$1:$O$552,11,FALSE)</f>
        <v>33.4</v>
      </c>
      <c r="X122" s="44">
        <f>VLOOKUP($L122,'[1]Tortugas liberadas DPNG'!$B$1:$O$552,14,FALSE)/1000</f>
        <v>3.3</v>
      </c>
      <c r="Y122" s="44">
        <f>VLOOKUP($L122,'[1]Tortugas liberadas DPNG'!$B$1:$O$552,5,FALSE) -0.5</f>
        <v>7.5</v>
      </c>
      <c r="Z122" s="44">
        <f>Y122+(F122-VLOOKUP($L122,'[1]Tortugas liberadas DPNG'!$B$1:$O$552,7,FALSE))</f>
        <v>8.5</v>
      </c>
      <c r="AB122" s="45" t="str">
        <f t="shared" si="1"/>
        <v/>
      </c>
      <c r="AC122" s="9"/>
    </row>
    <row r="123" spans="1:29" x14ac:dyDescent="0.25">
      <c r="A123" s="42">
        <v>154</v>
      </c>
      <c r="B123" s="9" t="s">
        <v>28</v>
      </c>
      <c r="C123" s="9">
        <v>1</v>
      </c>
      <c r="D123" s="9">
        <v>4</v>
      </c>
      <c r="E123" s="9">
        <v>28</v>
      </c>
      <c r="F123" s="31">
        <v>2016</v>
      </c>
      <c r="G123" s="9">
        <v>6</v>
      </c>
      <c r="H123" s="9">
        <v>25</v>
      </c>
      <c r="I123" s="9">
        <v>-0.81777100000000003</v>
      </c>
      <c r="J123" s="9">
        <v>-90.057731000000004</v>
      </c>
      <c r="K123" s="26">
        <v>48275840</v>
      </c>
      <c r="L123" s="26">
        <v>48275840</v>
      </c>
      <c r="M123" s="26">
        <v>48275840</v>
      </c>
      <c r="N123" s="27">
        <v>2159</v>
      </c>
      <c r="O123" s="28">
        <v>35.200000000000003</v>
      </c>
      <c r="P123" s="28">
        <v>36.5</v>
      </c>
      <c r="Q123" s="28">
        <v>25.7</v>
      </c>
      <c r="R123" s="28"/>
      <c r="S123" s="28"/>
      <c r="T123" s="28">
        <v>1</v>
      </c>
      <c r="U123" s="28">
        <v>0</v>
      </c>
      <c r="V123" s="44">
        <f>VLOOKUP($L123,'[1]Tortugas liberadas DPNG'!$B$1:$O$552,7,FALSE)</f>
        <v>2015</v>
      </c>
      <c r="W123" s="44">
        <f>VLOOKUP($L123,'[1]Tortugas liberadas DPNG'!$B$1:$O$552,11,FALSE)</f>
        <v>31.6</v>
      </c>
      <c r="X123" s="44">
        <f>VLOOKUP($L123,'[1]Tortugas liberadas DPNG'!$B$1:$O$552,14,FALSE)/1000</f>
        <v>2.7</v>
      </c>
      <c r="Y123" s="44">
        <f>VLOOKUP($L123,'[1]Tortugas liberadas DPNG'!$B$1:$O$552,5,FALSE) -0.5</f>
        <v>7.5</v>
      </c>
      <c r="Z123" s="44">
        <f>Y123+(F123-VLOOKUP($L123,'[1]Tortugas liberadas DPNG'!$B$1:$O$552,7,FALSE))</f>
        <v>8.5</v>
      </c>
      <c r="AB123" s="45" t="str">
        <f t="shared" si="1"/>
        <v>Small</v>
      </c>
      <c r="AC123" s="9" t="s">
        <v>34</v>
      </c>
    </row>
    <row r="124" spans="1:29" x14ac:dyDescent="0.25">
      <c r="A124" s="42">
        <v>157</v>
      </c>
      <c r="B124" s="9" t="s">
        <v>28</v>
      </c>
      <c r="C124" s="9" t="s">
        <v>51</v>
      </c>
      <c r="D124" s="9">
        <v>1</v>
      </c>
      <c r="E124" s="9">
        <v>167</v>
      </c>
      <c r="F124" s="31">
        <v>2016</v>
      </c>
      <c r="G124" s="9">
        <v>6</v>
      </c>
      <c r="H124" s="9">
        <v>25</v>
      </c>
      <c r="I124" s="9">
        <v>-0.81835999999999998</v>
      </c>
      <c r="J124" s="9">
        <v>-90.061999999999998</v>
      </c>
      <c r="K124" s="26">
        <v>48074319</v>
      </c>
      <c r="L124" s="26">
        <v>48074319</v>
      </c>
      <c r="M124" s="26">
        <v>48074319</v>
      </c>
      <c r="N124" s="27" t="s">
        <v>52</v>
      </c>
      <c r="O124" s="28">
        <v>35.200000000000003</v>
      </c>
      <c r="P124" s="28">
        <v>33.5</v>
      </c>
      <c r="Q124" s="28">
        <v>26</v>
      </c>
      <c r="R124" s="28"/>
      <c r="S124" s="28">
        <v>4.4000000000000004</v>
      </c>
      <c r="T124" s="28">
        <v>1</v>
      </c>
      <c r="U124" s="28">
        <v>1</v>
      </c>
      <c r="V124" s="44">
        <f>VLOOKUP($L124,'[1]Tortugas liberadas DPNG'!$B$1:$O$552,7,FALSE)</f>
        <v>2015</v>
      </c>
      <c r="W124" s="44">
        <f>VLOOKUP($L124,'[1]Tortugas liberadas DPNG'!$B$1:$O$552,11,FALSE)</f>
        <v>30.1</v>
      </c>
      <c r="X124" s="44">
        <f>VLOOKUP($L124,'[1]Tortugas liberadas DPNG'!$B$1:$O$552,14,FALSE)/1000</f>
        <v>2.2999999999999998</v>
      </c>
      <c r="Y124" s="44">
        <f>VLOOKUP($L124,'[1]Tortugas liberadas DPNG'!$B$1:$O$552,5,FALSE) -0.5</f>
        <v>7.5</v>
      </c>
      <c r="Z124" s="44">
        <f>Y124+(F124-VLOOKUP($L124,'[1]Tortugas liberadas DPNG'!$B$1:$O$552,7,FALSE))</f>
        <v>8.5</v>
      </c>
      <c r="AB124" s="45" t="str">
        <f t="shared" si="1"/>
        <v>Small</v>
      </c>
      <c r="AC124" s="9"/>
    </row>
    <row r="125" spans="1:29" x14ac:dyDescent="0.25">
      <c r="A125" s="42">
        <v>159</v>
      </c>
      <c r="B125" s="9" t="s">
        <v>28</v>
      </c>
      <c r="C125" s="9" t="s">
        <v>51</v>
      </c>
      <c r="D125" s="9">
        <v>2</v>
      </c>
      <c r="E125" s="9">
        <v>22</v>
      </c>
      <c r="F125" s="31">
        <v>2016</v>
      </c>
      <c r="G125" s="9">
        <v>6</v>
      </c>
      <c r="H125" s="9">
        <v>26</v>
      </c>
      <c r="I125" s="9">
        <v>-0.82503199999999999</v>
      </c>
      <c r="J125" s="9">
        <v>-90.062719999999999</v>
      </c>
      <c r="K125" s="26">
        <v>48370059</v>
      </c>
      <c r="L125" s="26">
        <v>48370059</v>
      </c>
      <c r="M125" s="26">
        <v>48370059</v>
      </c>
      <c r="N125" s="27">
        <v>2280</v>
      </c>
      <c r="O125" s="28">
        <v>28.2</v>
      </c>
      <c r="P125" s="28">
        <v>28.3</v>
      </c>
      <c r="Q125" s="28">
        <v>21</v>
      </c>
      <c r="R125" s="28"/>
      <c r="S125" s="28"/>
      <c r="T125" s="28">
        <v>1</v>
      </c>
      <c r="U125" s="28">
        <v>0</v>
      </c>
      <c r="V125" s="44">
        <f>VLOOKUP($L125,'[1]Tortugas liberadas DPNG'!$B$1:$O$552,7,FALSE)</f>
        <v>2015</v>
      </c>
      <c r="W125" s="44">
        <f>VLOOKUP($L125,'[1]Tortugas liberadas DPNG'!$B$1:$O$552,11,FALSE)</f>
        <v>24.6</v>
      </c>
      <c r="X125" s="44">
        <f>VLOOKUP($L125,'[1]Tortugas liberadas DPNG'!$B$1:$O$552,14,FALSE)/1000</f>
        <v>1.4</v>
      </c>
      <c r="Y125" s="44">
        <f>VLOOKUP($L125,'[1]Tortugas liberadas DPNG'!$B$1:$O$552,5,FALSE) -0.5</f>
        <v>4.5</v>
      </c>
      <c r="Z125" s="44">
        <f>Y125+(F125-VLOOKUP($L125,'[1]Tortugas liberadas DPNG'!$B$1:$O$552,7,FALSE))</f>
        <v>5.5</v>
      </c>
      <c r="AB125" s="45" t="str">
        <f t="shared" si="1"/>
        <v>Small</v>
      </c>
      <c r="AC125" s="9" t="s">
        <v>53</v>
      </c>
    </row>
    <row r="126" spans="1:29" x14ac:dyDescent="0.25">
      <c r="A126" s="42">
        <v>160</v>
      </c>
      <c r="B126" s="9" t="s">
        <v>28</v>
      </c>
      <c r="C126" s="9" t="s">
        <v>51</v>
      </c>
      <c r="D126" s="9">
        <v>2</v>
      </c>
      <c r="E126" s="9">
        <v>35</v>
      </c>
      <c r="F126" s="31">
        <v>2016</v>
      </c>
      <c r="G126" s="9">
        <v>6</v>
      </c>
      <c r="H126" s="9">
        <v>26</v>
      </c>
      <c r="I126" s="9">
        <v>-0.82460500000000003</v>
      </c>
      <c r="J126" s="9">
        <v>-90.064700000000002</v>
      </c>
      <c r="K126" s="26">
        <v>48334822</v>
      </c>
      <c r="L126" s="26">
        <v>48334822</v>
      </c>
      <c r="M126" s="26">
        <v>48334822</v>
      </c>
      <c r="N126" s="27">
        <v>2109</v>
      </c>
      <c r="O126" s="28">
        <v>25</v>
      </c>
      <c r="P126" s="28">
        <v>22.7</v>
      </c>
      <c r="Q126" s="28">
        <v>16.7</v>
      </c>
      <c r="R126" s="28"/>
      <c r="S126" s="28"/>
      <c r="T126" s="28">
        <v>1</v>
      </c>
      <c r="U126" s="28">
        <v>0</v>
      </c>
      <c r="V126" s="44">
        <f>VLOOKUP($L126,'[1]Tortugas liberadas DPNG'!$B$1:$O$552,7,FALSE)</f>
        <v>2015</v>
      </c>
      <c r="W126" s="44">
        <f>VLOOKUP($L126,'[1]Tortugas liberadas DPNG'!$B$1:$O$552,11,FALSE)</f>
        <v>23.2</v>
      </c>
      <c r="X126" s="44">
        <f>VLOOKUP($L126,'[1]Tortugas liberadas DPNG'!$B$1:$O$552,14,FALSE)/1000</f>
        <v>1.1000000000000001</v>
      </c>
      <c r="Y126" s="44">
        <f>VLOOKUP($L126,'[1]Tortugas liberadas DPNG'!$B$1:$O$552,5,FALSE) -0.5</f>
        <v>6.5</v>
      </c>
      <c r="Z126" s="44">
        <f>Y126+(F126-VLOOKUP($L126,'[1]Tortugas liberadas DPNG'!$B$1:$O$552,7,FALSE))</f>
        <v>7.5</v>
      </c>
      <c r="AB126" s="45" t="str">
        <f t="shared" si="1"/>
        <v>Small</v>
      </c>
      <c r="AC126" s="9"/>
    </row>
    <row r="127" spans="1:29" x14ac:dyDescent="0.25">
      <c r="A127" s="42">
        <v>161</v>
      </c>
      <c r="B127" s="9" t="s">
        <v>28</v>
      </c>
      <c r="C127" s="9" t="s">
        <v>51</v>
      </c>
      <c r="D127" s="9">
        <v>2</v>
      </c>
      <c r="E127" s="9">
        <v>67</v>
      </c>
      <c r="F127" s="31">
        <v>2016</v>
      </c>
      <c r="G127" s="9">
        <v>6</v>
      </c>
      <c r="H127" s="9">
        <v>27</v>
      </c>
      <c r="I127" s="9">
        <v>-0.82167699999999999</v>
      </c>
      <c r="J127" s="9">
        <v>-90.062067999999996</v>
      </c>
      <c r="K127" s="26">
        <v>48283075</v>
      </c>
      <c r="L127" s="26">
        <v>48283075</v>
      </c>
      <c r="M127" s="26">
        <v>48283075</v>
      </c>
      <c r="N127" s="27">
        <v>2162</v>
      </c>
      <c r="O127" s="28">
        <v>33.299999999999997</v>
      </c>
      <c r="P127" s="28">
        <v>32.200000000000003</v>
      </c>
      <c r="Q127" s="28">
        <v>24.9</v>
      </c>
      <c r="R127" s="28"/>
      <c r="S127" s="28"/>
      <c r="T127" s="28">
        <v>1</v>
      </c>
      <c r="U127" s="28">
        <v>0</v>
      </c>
      <c r="V127" s="44">
        <f>VLOOKUP($L127,'[1]Tortugas liberadas DPNG'!$B$1:$O$552,7,FALSE)</f>
        <v>2015</v>
      </c>
      <c r="W127" s="44">
        <f>VLOOKUP($L127,'[1]Tortugas liberadas DPNG'!$B$1:$O$552,11,FALSE)</f>
        <v>28</v>
      </c>
      <c r="X127" s="44">
        <f>VLOOKUP($L127,'[1]Tortugas liberadas DPNG'!$B$1:$O$552,14,FALSE)/1000</f>
        <v>1.8</v>
      </c>
      <c r="Y127" s="44">
        <f>VLOOKUP($L127,'[1]Tortugas liberadas DPNG'!$B$1:$O$552,5,FALSE) -0.5</f>
        <v>7.5</v>
      </c>
      <c r="Z127" s="44">
        <f>Y127+(F127-VLOOKUP($L127,'[1]Tortugas liberadas DPNG'!$B$1:$O$552,7,FALSE))</f>
        <v>8.5</v>
      </c>
      <c r="AB127" s="45" t="str">
        <f t="shared" si="1"/>
        <v>Small</v>
      </c>
      <c r="AC127" s="9"/>
    </row>
    <row r="128" spans="1:29" x14ac:dyDescent="0.25">
      <c r="A128" s="42">
        <v>162</v>
      </c>
      <c r="B128" s="9" t="s">
        <v>28</v>
      </c>
      <c r="C128" s="9" t="s">
        <v>51</v>
      </c>
      <c r="D128" s="9">
        <v>2</v>
      </c>
      <c r="E128" s="9">
        <v>68</v>
      </c>
      <c r="F128" s="31">
        <v>2016</v>
      </c>
      <c r="G128" s="9">
        <v>6</v>
      </c>
      <c r="H128" s="9">
        <v>27</v>
      </c>
      <c r="I128" s="9">
        <v>-0.82202699999999995</v>
      </c>
      <c r="J128" s="9">
        <v>-90.056216000000006</v>
      </c>
      <c r="K128" s="30">
        <v>48309599</v>
      </c>
      <c r="L128" s="26">
        <v>48309599</v>
      </c>
      <c r="M128" s="26">
        <v>48309599</v>
      </c>
      <c r="N128" s="27">
        <v>2219</v>
      </c>
      <c r="O128" s="28">
        <v>32</v>
      </c>
      <c r="P128" s="28">
        <v>31</v>
      </c>
      <c r="Q128" s="28">
        <v>23</v>
      </c>
      <c r="R128" s="28"/>
      <c r="S128" s="28"/>
      <c r="T128" s="28">
        <v>1</v>
      </c>
      <c r="U128" s="28">
        <v>0</v>
      </c>
      <c r="V128" s="44">
        <f>VLOOKUP($L128,'[1]Tortugas liberadas DPNG'!$B$1:$O$552,7,FALSE)</f>
        <v>2015</v>
      </c>
      <c r="W128" s="44">
        <f>VLOOKUP($L128,'[1]Tortugas liberadas DPNG'!$B$1:$O$552,11,FALSE)</f>
        <v>27.7</v>
      </c>
      <c r="X128" s="44">
        <f>VLOOKUP($L128,'[1]Tortugas liberadas DPNG'!$B$1:$O$552,14,FALSE)/1000</f>
        <v>1.9</v>
      </c>
      <c r="Y128" s="44">
        <f>VLOOKUP($L128,'[1]Tortugas liberadas DPNG'!$B$1:$O$552,5,FALSE) -0.5</f>
        <v>5.5</v>
      </c>
      <c r="Z128" s="44">
        <f>Y128+(F128-VLOOKUP($L128,'[1]Tortugas liberadas DPNG'!$B$1:$O$552,7,FALSE))</f>
        <v>6.5</v>
      </c>
      <c r="AB128" s="45" t="str">
        <f t="shared" si="1"/>
        <v>Small</v>
      </c>
      <c r="AC128" s="9" t="s">
        <v>29</v>
      </c>
    </row>
    <row r="129" spans="1:29" x14ac:dyDescent="0.25">
      <c r="A129" s="42">
        <v>163</v>
      </c>
      <c r="B129" s="9" t="s">
        <v>28</v>
      </c>
      <c r="C129" s="9" t="s">
        <v>51</v>
      </c>
      <c r="D129" s="9">
        <v>2</v>
      </c>
      <c r="E129" s="9">
        <v>69</v>
      </c>
      <c r="F129" s="31">
        <v>2016</v>
      </c>
      <c r="G129" s="9">
        <v>6</v>
      </c>
      <c r="H129" s="9">
        <v>27</v>
      </c>
      <c r="I129" s="9">
        <v>-0.82214900000000002</v>
      </c>
      <c r="J129" s="9">
        <v>-90.056771999999995</v>
      </c>
      <c r="K129" s="26">
        <v>48309630</v>
      </c>
      <c r="L129" s="26">
        <v>48309630</v>
      </c>
      <c r="M129" s="26">
        <v>48309630</v>
      </c>
      <c r="N129" s="27">
        <v>2250</v>
      </c>
      <c r="O129" s="28">
        <v>32.1</v>
      </c>
      <c r="P129" s="28">
        <v>31.5</v>
      </c>
      <c r="Q129" s="28">
        <v>23.7</v>
      </c>
      <c r="R129" s="28"/>
      <c r="S129" s="28"/>
      <c r="T129" s="28">
        <v>1</v>
      </c>
      <c r="U129" s="28">
        <v>0</v>
      </c>
      <c r="V129" s="44">
        <f>VLOOKUP($L129,'[1]Tortugas liberadas DPNG'!$B$1:$O$552,7,FALSE)</f>
        <v>2015</v>
      </c>
      <c r="W129" s="44">
        <f>VLOOKUP($L129,'[1]Tortugas liberadas DPNG'!$B$1:$O$552,11,FALSE)</f>
        <v>27.6</v>
      </c>
      <c r="X129" s="44">
        <f>VLOOKUP($L129,'[1]Tortugas liberadas DPNG'!$B$1:$O$552,14,FALSE)/1000</f>
        <v>1.85</v>
      </c>
      <c r="Y129" s="44">
        <f>VLOOKUP($L129,'[1]Tortugas liberadas DPNG'!$B$1:$O$552,5,FALSE) -0.5</f>
        <v>5.5</v>
      </c>
      <c r="Z129" s="44">
        <f>Y129+(F129-VLOOKUP($L129,'[1]Tortugas liberadas DPNG'!$B$1:$O$552,7,FALSE))</f>
        <v>6.5</v>
      </c>
      <c r="AB129" s="45" t="str">
        <f t="shared" si="1"/>
        <v>Small</v>
      </c>
      <c r="AC129" s="9"/>
    </row>
    <row r="130" spans="1:29" x14ac:dyDescent="0.25">
      <c r="A130" s="42">
        <v>164</v>
      </c>
      <c r="B130" s="9" t="s">
        <v>28</v>
      </c>
      <c r="C130" s="9" t="s">
        <v>51</v>
      </c>
      <c r="D130" s="9">
        <v>2</v>
      </c>
      <c r="E130" s="9">
        <v>71</v>
      </c>
      <c r="F130" s="31">
        <v>2016</v>
      </c>
      <c r="G130" s="9">
        <v>6</v>
      </c>
      <c r="H130" s="9">
        <v>27</v>
      </c>
      <c r="I130" s="9">
        <v>-0.822577</v>
      </c>
      <c r="J130" s="9">
        <v>-90.061413999999999</v>
      </c>
      <c r="K130" s="29">
        <v>48071082</v>
      </c>
      <c r="L130" s="26">
        <v>48071082</v>
      </c>
      <c r="M130" s="26">
        <v>48071082</v>
      </c>
      <c r="N130" s="27">
        <v>2604</v>
      </c>
      <c r="O130" s="28">
        <v>30</v>
      </c>
      <c r="P130" s="28">
        <v>28.3</v>
      </c>
      <c r="Q130" s="28">
        <v>21.2</v>
      </c>
      <c r="R130" s="28"/>
      <c r="S130" s="28"/>
      <c r="T130" s="28">
        <v>1</v>
      </c>
      <c r="U130" s="28">
        <v>0</v>
      </c>
      <c r="V130" s="44">
        <f>VLOOKUP($L130,'[1]Tortugas liberadas DPNG'!$B$1:$O$552,7,FALSE)</f>
        <v>2015</v>
      </c>
      <c r="W130" s="44">
        <f>VLOOKUP($L130,'[1]Tortugas liberadas DPNG'!$B$1:$O$552,11,FALSE)</f>
        <v>26.1</v>
      </c>
      <c r="X130" s="44">
        <f>VLOOKUP($L130,'[1]Tortugas liberadas DPNG'!$B$1:$O$552,14,FALSE)/1000</f>
        <v>1.5</v>
      </c>
      <c r="Y130" s="44">
        <f>VLOOKUP($L130,'[1]Tortugas liberadas DPNG'!$B$1:$O$552,5,FALSE) -0.5</f>
        <v>5.5</v>
      </c>
      <c r="Z130" s="44">
        <f>Y130+(F130-VLOOKUP($L130,'[1]Tortugas liberadas DPNG'!$B$1:$O$552,7,FALSE))</f>
        <v>6.5</v>
      </c>
      <c r="AB130" s="45" t="str">
        <f t="shared" ref="AB130:AB193" si="2">IF(W130&lt;W$804,"Small","")</f>
        <v>Small</v>
      </c>
      <c r="AC130" s="9"/>
    </row>
    <row r="131" spans="1:29" x14ac:dyDescent="0.25">
      <c r="A131" s="42">
        <v>166</v>
      </c>
      <c r="B131" s="9" t="s">
        <v>28</v>
      </c>
      <c r="C131" s="9" t="s">
        <v>51</v>
      </c>
      <c r="D131" s="9">
        <v>2</v>
      </c>
      <c r="E131" s="9">
        <v>100</v>
      </c>
      <c r="F131" s="31">
        <v>2016</v>
      </c>
      <c r="G131" s="9">
        <v>6</v>
      </c>
      <c r="H131" s="9">
        <v>30</v>
      </c>
      <c r="I131" s="9">
        <v>-0.82142099999999996</v>
      </c>
      <c r="J131" s="9">
        <v>-90.061541000000005</v>
      </c>
      <c r="K131" s="26">
        <v>48284339</v>
      </c>
      <c r="L131" s="29">
        <v>48284339</v>
      </c>
      <c r="M131" s="26">
        <v>48284339</v>
      </c>
      <c r="N131" s="27">
        <v>2156</v>
      </c>
      <c r="O131" s="28">
        <v>33</v>
      </c>
      <c r="P131" s="28">
        <v>32.299999999999997</v>
      </c>
      <c r="Q131" s="28">
        <v>24</v>
      </c>
      <c r="R131" s="28"/>
      <c r="S131" s="28"/>
      <c r="T131" s="28">
        <v>1</v>
      </c>
      <c r="U131" s="28">
        <v>0</v>
      </c>
      <c r="V131" s="44">
        <f>VLOOKUP($L131,'[1]Tortugas liberadas DPNG'!$B$1:$O$552,7,FALSE)</f>
        <v>2015</v>
      </c>
      <c r="W131" s="44">
        <f>VLOOKUP($L131,'[1]Tortugas liberadas DPNG'!$B$1:$O$552,11,FALSE)</f>
        <v>29.8</v>
      </c>
      <c r="X131" s="44">
        <f>VLOOKUP($L131,'[1]Tortugas liberadas DPNG'!$B$1:$O$552,14,FALSE)/1000</f>
        <v>2.2999999999999998</v>
      </c>
      <c r="Y131" s="44">
        <f>VLOOKUP($L131,'[1]Tortugas liberadas DPNG'!$B$1:$O$552,5,FALSE) -0.5</f>
        <v>7.5</v>
      </c>
      <c r="Z131" s="44">
        <f>Y131+(F131-VLOOKUP($L131,'[1]Tortugas liberadas DPNG'!$B$1:$O$552,7,FALSE))</f>
        <v>8.5</v>
      </c>
      <c r="AB131" s="45" t="str">
        <f t="shared" si="2"/>
        <v>Small</v>
      </c>
      <c r="AC131" s="9"/>
    </row>
    <row r="132" spans="1:29" x14ac:dyDescent="0.25">
      <c r="A132" s="42">
        <v>167</v>
      </c>
      <c r="B132" s="9" t="s">
        <v>28</v>
      </c>
      <c r="C132" s="9" t="s">
        <v>32</v>
      </c>
      <c r="D132" s="9">
        <v>2</v>
      </c>
      <c r="E132" s="9">
        <v>101</v>
      </c>
      <c r="F132" s="31">
        <v>2016</v>
      </c>
      <c r="G132" s="9">
        <v>6</v>
      </c>
      <c r="H132" s="9">
        <v>30</v>
      </c>
      <c r="I132" s="9">
        <v>-0.81937400000000005</v>
      </c>
      <c r="J132" s="9">
        <v>-90.060768999999993</v>
      </c>
      <c r="K132" s="26">
        <v>48070836</v>
      </c>
      <c r="L132" s="26">
        <v>48070836</v>
      </c>
      <c r="M132" s="26">
        <v>48070836</v>
      </c>
      <c r="N132" s="27">
        <v>2217</v>
      </c>
      <c r="O132" s="28">
        <v>31.3</v>
      </c>
      <c r="P132" s="28">
        <v>30.1</v>
      </c>
      <c r="Q132" s="28">
        <v>22.3</v>
      </c>
      <c r="R132" s="28"/>
      <c r="S132" s="28"/>
      <c r="T132" s="28">
        <v>1</v>
      </c>
      <c r="U132" s="28">
        <v>0</v>
      </c>
      <c r="V132" s="44">
        <f>VLOOKUP($L132,'[1]Tortugas liberadas DPNG'!$B$1:$O$552,7,FALSE)</f>
        <v>2015</v>
      </c>
      <c r="W132" s="44">
        <f>VLOOKUP($L132,'[1]Tortugas liberadas DPNG'!$B$1:$O$552,11,FALSE)</f>
        <v>26.2</v>
      </c>
      <c r="X132" s="44">
        <f>VLOOKUP($L132,'[1]Tortugas liberadas DPNG'!$B$1:$O$552,14,FALSE)/1000</f>
        <v>1.4</v>
      </c>
      <c r="Y132" s="44">
        <f>VLOOKUP($L132,'[1]Tortugas liberadas DPNG'!$B$1:$O$552,5,FALSE) -0.5</f>
        <v>5.5</v>
      </c>
      <c r="Z132" s="44">
        <f>Y132+(F132-VLOOKUP($L132,'[1]Tortugas liberadas DPNG'!$B$1:$O$552,7,FALSE))</f>
        <v>6.5</v>
      </c>
      <c r="AB132" s="45" t="str">
        <f t="shared" si="2"/>
        <v>Small</v>
      </c>
      <c r="AC132" s="9"/>
    </row>
    <row r="133" spans="1:29" x14ac:dyDescent="0.25">
      <c r="A133" s="42">
        <v>168</v>
      </c>
      <c r="B133" s="9" t="s">
        <v>28</v>
      </c>
      <c r="C133" s="9" t="s">
        <v>32</v>
      </c>
      <c r="D133" s="9">
        <v>2</v>
      </c>
      <c r="E133" s="9">
        <v>102</v>
      </c>
      <c r="F133" s="31">
        <v>2016</v>
      </c>
      <c r="G133" s="9">
        <v>6</v>
      </c>
      <c r="H133" s="9">
        <v>30</v>
      </c>
      <c r="I133" s="9">
        <v>-0.81937599999999999</v>
      </c>
      <c r="J133" s="9">
        <v>-90.060795999999996</v>
      </c>
      <c r="K133" s="26">
        <v>48066860</v>
      </c>
      <c r="L133" s="26">
        <v>48066860</v>
      </c>
      <c r="M133" s="26">
        <v>48066860</v>
      </c>
      <c r="N133" s="27">
        <v>2187</v>
      </c>
      <c r="O133" s="28">
        <v>31</v>
      </c>
      <c r="P133" s="28">
        <v>29</v>
      </c>
      <c r="Q133" s="28">
        <v>22.1</v>
      </c>
      <c r="R133" s="28"/>
      <c r="S133" s="28"/>
      <c r="T133" s="28">
        <v>1</v>
      </c>
      <c r="U133" s="28">
        <v>0</v>
      </c>
      <c r="V133" s="44">
        <f>VLOOKUP($L133,'[1]Tortugas liberadas DPNG'!$B$1:$O$552,7,FALSE)</f>
        <v>2015</v>
      </c>
      <c r="W133" s="44">
        <f>VLOOKUP($L133,'[1]Tortugas liberadas DPNG'!$B$1:$O$552,11,FALSE)</f>
        <v>26.9</v>
      </c>
      <c r="X133" s="44">
        <f>VLOOKUP($L133,'[1]Tortugas liberadas DPNG'!$B$1:$O$552,14,FALSE)/1000</f>
        <v>1.7</v>
      </c>
      <c r="Y133" s="44">
        <f>VLOOKUP($L133,'[1]Tortugas liberadas DPNG'!$B$1:$O$552,5,FALSE) -0.5</f>
        <v>6.5</v>
      </c>
      <c r="Z133" s="44">
        <f>Y133+(F133-VLOOKUP($L133,'[1]Tortugas liberadas DPNG'!$B$1:$O$552,7,FALSE))</f>
        <v>7.5</v>
      </c>
      <c r="AB133" s="45" t="str">
        <f t="shared" si="2"/>
        <v>Small</v>
      </c>
      <c r="AC133" s="9" t="s">
        <v>48</v>
      </c>
    </row>
    <row r="134" spans="1:29" x14ac:dyDescent="0.25">
      <c r="A134" s="42">
        <v>169</v>
      </c>
      <c r="B134" s="9" t="s">
        <v>28</v>
      </c>
      <c r="C134" s="9" t="s">
        <v>32</v>
      </c>
      <c r="D134" s="9">
        <v>2</v>
      </c>
      <c r="E134" s="9">
        <v>103</v>
      </c>
      <c r="F134" s="31">
        <v>2016</v>
      </c>
      <c r="G134" s="9">
        <v>6</v>
      </c>
      <c r="H134" s="9">
        <v>30</v>
      </c>
      <c r="I134" s="9">
        <v>-0.81937899999999997</v>
      </c>
      <c r="J134" s="9">
        <v>-90.061014</v>
      </c>
      <c r="K134" s="26">
        <v>48049284</v>
      </c>
      <c r="L134" s="26">
        <v>48049284</v>
      </c>
      <c r="M134" s="26">
        <v>48049284</v>
      </c>
      <c r="N134" s="27">
        <v>2245</v>
      </c>
      <c r="O134" s="28">
        <v>28.1</v>
      </c>
      <c r="P134" s="28">
        <v>27.3</v>
      </c>
      <c r="Q134" s="28">
        <v>20.3</v>
      </c>
      <c r="R134" s="28"/>
      <c r="S134" s="28"/>
      <c r="T134" s="28">
        <v>1</v>
      </c>
      <c r="U134" s="28">
        <v>0</v>
      </c>
      <c r="V134" s="44">
        <f>VLOOKUP($L134,'[1]Tortugas liberadas DPNG'!$B$1:$O$552,7,FALSE)</f>
        <v>2015</v>
      </c>
      <c r="W134" s="44">
        <f>VLOOKUP($L134,'[1]Tortugas liberadas DPNG'!$B$1:$O$552,11,FALSE)</f>
        <v>24.1</v>
      </c>
      <c r="X134" s="44">
        <f>VLOOKUP($L134,'[1]Tortugas liberadas DPNG'!$B$1:$O$552,14,FALSE)/1000</f>
        <v>1.2</v>
      </c>
      <c r="Y134" s="44">
        <f>VLOOKUP($L134,'[1]Tortugas liberadas DPNG'!$B$1:$O$552,5,FALSE) -0.5</f>
        <v>5.5</v>
      </c>
      <c r="Z134" s="44">
        <f>Y134+(F134-VLOOKUP($L134,'[1]Tortugas liberadas DPNG'!$B$1:$O$552,7,FALSE))</f>
        <v>6.5</v>
      </c>
      <c r="AB134" s="45" t="str">
        <f t="shared" si="2"/>
        <v>Small</v>
      </c>
      <c r="AC134" s="9" t="s">
        <v>54</v>
      </c>
    </row>
    <row r="135" spans="1:29" x14ac:dyDescent="0.25">
      <c r="A135" s="42">
        <v>170</v>
      </c>
      <c r="B135" s="9" t="s">
        <v>28</v>
      </c>
      <c r="C135" s="9" t="s">
        <v>32</v>
      </c>
      <c r="D135" s="9">
        <v>2</v>
      </c>
      <c r="E135" s="9">
        <v>104</v>
      </c>
      <c r="F135" s="31">
        <v>2016</v>
      </c>
      <c r="G135" s="9">
        <v>6</v>
      </c>
      <c r="H135" s="9">
        <v>30</v>
      </c>
      <c r="I135" s="9">
        <v>-0.81936799999999999</v>
      </c>
      <c r="J135" s="9">
        <v>-90.061030000000002</v>
      </c>
      <c r="K135" s="26">
        <v>48312036</v>
      </c>
      <c r="L135" s="26">
        <v>48312036</v>
      </c>
      <c r="M135" s="26">
        <v>48312036</v>
      </c>
      <c r="N135" s="27">
        <v>2166</v>
      </c>
      <c r="O135" s="28">
        <v>35.700000000000003</v>
      </c>
      <c r="P135" s="28">
        <v>33.799999999999997</v>
      </c>
      <c r="Q135" s="28">
        <v>24</v>
      </c>
      <c r="R135" s="28"/>
      <c r="S135" s="28"/>
      <c r="T135" s="28">
        <v>1</v>
      </c>
      <c r="U135" s="28">
        <v>0</v>
      </c>
      <c r="V135" s="44">
        <f>VLOOKUP($L135,'[1]Tortugas liberadas DPNG'!$B$1:$O$552,7,FALSE)</f>
        <v>2015</v>
      </c>
      <c r="W135" s="44">
        <f>VLOOKUP($L135,'[1]Tortugas liberadas DPNG'!$B$1:$O$552,11,FALSE)</f>
        <v>30.2</v>
      </c>
      <c r="X135" s="44">
        <f>VLOOKUP($L135,'[1]Tortugas liberadas DPNG'!$B$1:$O$552,14,FALSE)/1000</f>
        <v>2.15</v>
      </c>
      <c r="Y135" s="44">
        <f>VLOOKUP($L135,'[1]Tortugas liberadas DPNG'!$B$1:$O$552,5,FALSE) -0.5</f>
        <v>6.5</v>
      </c>
      <c r="Z135" s="44">
        <f>Y135+(F135-VLOOKUP($L135,'[1]Tortugas liberadas DPNG'!$B$1:$O$552,7,FALSE))</f>
        <v>7.5</v>
      </c>
      <c r="AB135" s="45" t="str">
        <f t="shared" si="2"/>
        <v>Small</v>
      </c>
      <c r="AC135" s="9" t="s">
        <v>55</v>
      </c>
    </row>
    <row r="136" spans="1:29" x14ac:dyDescent="0.25">
      <c r="A136" s="42">
        <v>171</v>
      </c>
      <c r="B136" s="9" t="s">
        <v>28</v>
      </c>
      <c r="C136" s="9" t="s">
        <v>32</v>
      </c>
      <c r="D136" s="9">
        <v>2</v>
      </c>
      <c r="E136" s="9">
        <v>105</v>
      </c>
      <c r="F136" s="31">
        <v>2016</v>
      </c>
      <c r="G136" s="9">
        <v>6</v>
      </c>
      <c r="H136" s="9">
        <v>30</v>
      </c>
      <c r="I136" s="9">
        <v>-0.81929399999999997</v>
      </c>
      <c r="J136" s="9">
        <v>-90.058217999999997</v>
      </c>
      <c r="K136" s="26">
        <v>48318595</v>
      </c>
      <c r="L136" s="26">
        <v>48318595</v>
      </c>
      <c r="M136" s="26">
        <v>48318595</v>
      </c>
      <c r="N136" s="27">
        <v>2258</v>
      </c>
      <c r="O136" s="28">
        <v>30.3</v>
      </c>
      <c r="P136" s="28">
        <v>28</v>
      </c>
      <c r="Q136" s="28">
        <v>20.9</v>
      </c>
      <c r="R136" s="28"/>
      <c r="S136" s="28"/>
      <c r="T136" s="28">
        <v>1</v>
      </c>
      <c r="U136" s="28">
        <v>0</v>
      </c>
      <c r="V136" s="44">
        <f>VLOOKUP($L136,'[1]Tortugas liberadas DPNG'!$B$1:$O$552,7,FALSE)</f>
        <v>2015</v>
      </c>
      <c r="W136" s="44">
        <f>VLOOKUP($L136,'[1]Tortugas liberadas DPNG'!$B$1:$O$552,11,FALSE)</f>
        <v>24.8</v>
      </c>
      <c r="X136" s="44">
        <f>VLOOKUP($L136,'[1]Tortugas liberadas DPNG'!$B$1:$O$552,14,FALSE)/1000</f>
        <v>1.05</v>
      </c>
      <c r="Y136" s="44">
        <f>VLOOKUP($L136,'[1]Tortugas liberadas DPNG'!$B$1:$O$552,5,FALSE) -0.5</f>
        <v>5.5</v>
      </c>
      <c r="Z136" s="44">
        <f>Y136+(F136-VLOOKUP($L136,'[1]Tortugas liberadas DPNG'!$B$1:$O$552,7,FALSE))</f>
        <v>6.5</v>
      </c>
      <c r="AB136" s="45" t="str">
        <f t="shared" si="2"/>
        <v>Small</v>
      </c>
      <c r="AC136" s="9"/>
    </row>
    <row r="137" spans="1:29" x14ac:dyDescent="0.25">
      <c r="A137" s="42">
        <v>172</v>
      </c>
      <c r="B137" s="9" t="s">
        <v>28</v>
      </c>
      <c r="C137" s="9" t="s">
        <v>32</v>
      </c>
      <c r="D137" s="9">
        <v>2</v>
      </c>
      <c r="E137" s="9">
        <v>106</v>
      </c>
      <c r="F137" s="31">
        <v>2016</v>
      </c>
      <c r="G137" s="9">
        <v>6</v>
      </c>
      <c r="H137" s="9">
        <v>30</v>
      </c>
      <c r="I137" s="9">
        <v>-0.81966600000000001</v>
      </c>
      <c r="J137" s="9">
        <v>-90.059056999999996</v>
      </c>
      <c r="K137" s="26">
        <v>48067031</v>
      </c>
      <c r="L137" s="26">
        <v>48067031</v>
      </c>
      <c r="M137" s="26">
        <v>48067031</v>
      </c>
      <c r="N137" s="27">
        <v>2193</v>
      </c>
      <c r="O137" s="28">
        <v>29</v>
      </c>
      <c r="P137" s="28">
        <v>28</v>
      </c>
      <c r="Q137" s="28">
        <v>21.2</v>
      </c>
      <c r="R137" s="28"/>
      <c r="S137" s="28"/>
      <c r="T137" s="28">
        <v>1</v>
      </c>
      <c r="U137" s="28">
        <v>0</v>
      </c>
      <c r="V137" s="44">
        <f>VLOOKUP($L137,'[1]Tortugas liberadas DPNG'!$B$1:$O$552,7,FALSE)</f>
        <v>2015</v>
      </c>
      <c r="W137" s="44">
        <f>VLOOKUP($L137,'[1]Tortugas liberadas DPNG'!$B$1:$O$552,11,FALSE)</f>
        <v>24.9</v>
      </c>
      <c r="X137" s="44">
        <f>VLOOKUP($L137,'[1]Tortugas liberadas DPNG'!$B$1:$O$552,14,FALSE)/1000</f>
        <v>1.4</v>
      </c>
      <c r="Y137" s="44">
        <f>VLOOKUP($L137,'[1]Tortugas liberadas DPNG'!$B$1:$O$552,5,FALSE) -0.5</f>
        <v>6.5</v>
      </c>
      <c r="Z137" s="44">
        <f>Y137+(F137-VLOOKUP($L137,'[1]Tortugas liberadas DPNG'!$B$1:$O$552,7,FALSE))</f>
        <v>7.5</v>
      </c>
      <c r="AB137" s="45" t="str">
        <f t="shared" si="2"/>
        <v>Small</v>
      </c>
      <c r="AC137" s="9"/>
    </row>
    <row r="138" spans="1:29" x14ac:dyDescent="0.25">
      <c r="A138" s="42">
        <v>173</v>
      </c>
      <c r="B138" s="9" t="s">
        <v>28</v>
      </c>
      <c r="C138" s="9" t="s">
        <v>32</v>
      </c>
      <c r="D138" s="9">
        <v>2</v>
      </c>
      <c r="E138" s="9">
        <v>107</v>
      </c>
      <c r="F138" s="31">
        <v>2016</v>
      </c>
      <c r="G138" s="9">
        <v>6</v>
      </c>
      <c r="H138" s="9">
        <v>30</v>
      </c>
      <c r="I138" s="9">
        <v>-0.81913199999999997</v>
      </c>
      <c r="J138" s="9">
        <v>-90.059884999999994</v>
      </c>
      <c r="K138" s="26">
        <v>48367895</v>
      </c>
      <c r="L138" s="26">
        <v>48367895</v>
      </c>
      <c r="M138" s="26">
        <v>48367895</v>
      </c>
      <c r="N138" s="27">
        <v>2203</v>
      </c>
      <c r="O138" s="28">
        <v>29</v>
      </c>
      <c r="P138" s="28">
        <v>26.4</v>
      </c>
      <c r="Q138" s="28">
        <v>20.399999999999999</v>
      </c>
      <c r="R138" s="28"/>
      <c r="S138" s="28"/>
      <c r="T138" s="28">
        <v>1</v>
      </c>
      <c r="U138" s="28">
        <v>0</v>
      </c>
      <c r="V138" s="44">
        <f>VLOOKUP($L138,'[1]Tortugas liberadas DPNG'!$B$1:$O$552,7,FALSE)</f>
        <v>2015</v>
      </c>
      <c r="W138" s="44">
        <f>VLOOKUP($L138,'[1]Tortugas liberadas DPNG'!$B$1:$O$552,11,FALSE)</f>
        <v>25.2</v>
      </c>
      <c r="X138" s="44">
        <f>VLOOKUP($L138,'[1]Tortugas liberadas DPNG'!$B$1:$O$552,14,FALSE)/1000</f>
        <v>1.3</v>
      </c>
      <c r="Y138" s="44">
        <f>VLOOKUP($L138,'[1]Tortugas liberadas DPNG'!$B$1:$O$552,5,FALSE) -0.5</f>
        <v>6.5</v>
      </c>
      <c r="Z138" s="44">
        <f>Y138+(F138-VLOOKUP($L138,'[1]Tortugas liberadas DPNG'!$B$1:$O$552,7,FALSE))</f>
        <v>7.5</v>
      </c>
      <c r="AB138" s="45" t="str">
        <f t="shared" si="2"/>
        <v>Small</v>
      </c>
      <c r="AC138" s="9"/>
    </row>
    <row r="139" spans="1:29" x14ac:dyDescent="0.25">
      <c r="A139" s="42">
        <v>174</v>
      </c>
      <c r="B139" s="9" t="s">
        <v>28</v>
      </c>
      <c r="C139" s="9" t="s">
        <v>32</v>
      </c>
      <c r="D139" s="9">
        <v>2</v>
      </c>
      <c r="E139" s="9">
        <v>108</v>
      </c>
      <c r="F139" s="31">
        <v>2016</v>
      </c>
      <c r="G139" s="9">
        <v>6</v>
      </c>
      <c r="H139" s="9">
        <v>30</v>
      </c>
      <c r="I139" s="9">
        <v>-0.81977999999999995</v>
      </c>
      <c r="J139" s="9">
        <v>-90.060550000000006</v>
      </c>
      <c r="K139" s="29">
        <v>48375118</v>
      </c>
      <c r="L139" s="26">
        <v>48375118</v>
      </c>
      <c r="M139" s="26">
        <v>48375118</v>
      </c>
      <c r="N139" s="27">
        <v>2280</v>
      </c>
      <c r="O139" s="28">
        <v>27.7</v>
      </c>
      <c r="P139" s="28">
        <v>26.6</v>
      </c>
      <c r="Q139" s="28">
        <v>20.100000000000001</v>
      </c>
      <c r="R139" s="28"/>
      <c r="S139" s="28"/>
      <c r="T139" s="28">
        <v>1</v>
      </c>
      <c r="U139" s="28">
        <v>0</v>
      </c>
      <c r="V139" s="44">
        <f>VLOOKUP($L139,'[1]Tortugas liberadas DPNG'!$B$1:$O$552,7,FALSE)</f>
        <v>2015</v>
      </c>
      <c r="W139" s="44">
        <f>VLOOKUP($L139,'[1]Tortugas liberadas DPNG'!$B$1:$O$552,11,FALSE)</f>
        <v>23.9</v>
      </c>
      <c r="X139" s="44">
        <f>VLOOKUP($L139,'[1]Tortugas liberadas DPNG'!$B$1:$O$552,14,FALSE)/1000</f>
        <v>1.25</v>
      </c>
      <c r="Y139" s="44">
        <f>VLOOKUP($L139,'[1]Tortugas liberadas DPNG'!$B$1:$O$552,5,FALSE) -0.5</f>
        <v>4.5</v>
      </c>
      <c r="Z139" s="44">
        <f>Y139+(F139-VLOOKUP($L139,'[1]Tortugas liberadas DPNG'!$B$1:$O$552,7,FALSE))</f>
        <v>5.5</v>
      </c>
      <c r="AB139" s="45" t="str">
        <f t="shared" si="2"/>
        <v>Small</v>
      </c>
      <c r="AC139" s="9"/>
    </row>
    <row r="140" spans="1:29" x14ac:dyDescent="0.25">
      <c r="A140" s="42">
        <v>175</v>
      </c>
      <c r="B140" s="9" t="s">
        <v>28</v>
      </c>
      <c r="C140" s="9" t="s">
        <v>32</v>
      </c>
      <c r="D140" s="9">
        <v>2</v>
      </c>
      <c r="E140" s="9">
        <v>109</v>
      </c>
      <c r="F140" s="31">
        <v>2016</v>
      </c>
      <c r="G140" s="9">
        <v>6</v>
      </c>
      <c r="H140" s="9">
        <v>30</v>
      </c>
      <c r="I140" s="9">
        <v>-0.8196</v>
      </c>
      <c r="J140" s="9">
        <v>-90.060901999999999</v>
      </c>
      <c r="K140" s="26">
        <v>48102624</v>
      </c>
      <c r="L140" s="26">
        <v>48102624</v>
      </c>
      <c r="M140" s="26">
        <v>48102624</v>
      </c>
      <c r="N140" s="27">
        <v>2107</v>
      </c>
      <c r="O140" s="28">
        <v>35.700000000000003</v>
      </c>
      <c r="P140" s="28">
        <v>33.4</v>
      </c>
      <c r="Q140" s="28">
        <v>26</v>
      </c>
      <c r="R140" s="28"/>
      <c r="S140" s="28"/>
      <c r="T140" s="28">
        <v>1</v>
      </c>
      <c r="U140" s="28">
        <v>1</v>
      </c>
      <c r="V140" s="44">
        <f>VLOOKUP($L140,'[1]Tortugas liberadas DPNG'!$B$1:$O$552,7,FALSE)</f>
        <v>2015</v>
      </c>
      <c r="W140" s="44">
        <f>VLOOKUP($L140,'[1]Tortugas liberadas DPNG'!$B$1:$O$552,11,FALSE)</f>
        <v>30.1</v>
      </c>
      <c r="X140" s="44">
        <f>VLOOKUP($L140,'[1]Tortugas liberadas DPNG'!$B$1:$O$552,14,FALSE)/1000</f>
        <v>2.4</v>
      </c>
      <c r="Y140" s="44">
        <f>VLOOKUP($L140,'[1]Tortugas liberadas DPNG'!$B$1:$O$552,5,FALSE) -0.5</f>
        <v>6.5</v>
      </c>
      <c r="Z140" s="44">
        <f>Y140+(F140-VLOOKUP($L140,'[1]Tortugas liberadas DPNG'!$B$1:$O$552,7,FALSE))</f>
        <v>7.5</v>
      </c>
      <c r="AB140" s="45" t="str">
        <f t="shared" si="2"/>
        <v>Small</v>
      </c>
      <c r="AC140" s="9" t="s">
        <v>56</v>
      </c>
    </row>
    <row r="141" spans="1:29" x14ac:dyDescent="0.25">
      <c r="A141" s="42">
        <v>176</v>
      </c>
      <c r="B141" s="9" t="s">
        <v>28</v>
      </c>
      <c r="C141" s="9" t="s">
        <v>32</v>
      </c>
      <c r="D141" s="9">
        <v>2</v>
      </c>
      <c r="E141" s="9">
        <v>110</v>
      </c>
      <c r="F141" s="31">
        <v>2016</v>
      </c>
      <c r="G141" s="9">
        <v>6</v>
      </c>
      <c r="H141" s="9">
        <v>30</v>
      </c>
      <c r="I141" s="9">
        <v>-0.820627</v>
      </c>
      <c r="J141" s="9">
        <v>-90.059651000000002</v>
      </c>
      <c r="K141" s="26">
        <v>48367558</v>
      </c>
      <c r="L141" s="26">
        <v>48367558</v>
      </c>
      <c r="M141" s="26">
        <v>48367558</v>
      </c>
      <c r="N141" s="27">
        <v>2120</v>
      </c>
      <c r="O141" s="28">
        <v>30</v>
      </c>
      <c r="P141" s="28">
        <v>28.8</v>
      </c>
      <c r="Q141" s="28">
        <v>21.9</v>
      </c>
      <c r="R141" s="28"/>
      <c r="S141" s="28"/>
      <c r="T141" s="28">
        <v>1</v>
      </c>
      <c r="U141" s="28">
        <v>1</v>
      </c>
      <c r="V141" s="44">
        <f>VLOOKUP($L141,'[1]Tortugas liberadas DPNG'!$B$1:$O$552,7,FALSE)</f>
        <v>2015</v>
      </c>
      <c r="W141" s="44">
        <f>VLOOKUP($L141,'[1]Tortugas liberadas DPNG'!$B$1:$O$552,11,FALSE)</f>
        <v>35.700000000000003</v>
      </c>
      <c r="X141" s="44">
        <f>VLOOKUP($L141,'[1]Tortugas liberadas DPNG'!$B$1:$O$552,14,FALSE)/1000</f>
        <v>1.7</v>
      </c>
      <c r="Y141" s="44">
        <f>VLOOKUP($L141,'[1]Tortugas liberadas DPNG'!$B$1:$O$552,5,FALSE) -0.5</f>
        <v>7.5</v>
      </c>
      <c r="Z141" s="44">
        <f>Y141+(F141-VLOOKUP($L141,'[1]Tortugas liberadas DPNG'!$B$1:$O$552,7,FALSE))</f>
        <v>8.5</v>
      </c>
      <c r="AB141" s="45" t="str">
        <f t="shared" si="2"/>
        <v/>
      </c>
      <c r="AC141" s="9"/>
    </row>
    <row r="142" spans="1:29" x14ac:dyDescent="0.25">
      <c r="A142" s="42">
        <v>177</v>
      </c>
      <c r="B142" s="9" t="s">
        <v>28</v>
      </c>
      <c r="C142" s="9" t="s">
        <v>32</v>
      </c>
      <c r="D142" s="9">
        <v>2</v>
      </c>
      <c r="E142" s="9">
        <v>111</v>
      </c>
      <c r="F142" s="31">
        <v>2016</v>
      </c>
      <c r="G142" s="9">
        <v>6</v>
      </c>
      <c r="H142" s="9">
        <v>30</v>
      </c>
      <c r="I142" s="9">
        <v>-0.82069400000000003</v>
      </c>
      <c r="J142" s="9">
        <v>-90.059275999999997</v>
      </c>
      <c r="K142" s="26">
        <v>48317595</v>
      </c>
      <c r="L142" s="26">
        <v>48317595</v>
      </c>
      <c r="M142" s="26">
        <v>48317595</v>
      </c>
      <c r="N142" s="27">
        <v>2174</v>
      </c>
      <c r="O142" s="28">
        <v>34.5</v>
      </c>
      <c r="P142" s="28">
        <v>33.6</v>
      </c>
      <c r="Q142" s="28">
        <v>25.8</v>
      </c>
      <c r="R142" s="28"/>
      <c r="S142" s="28"/>
      <c r="T142" s="28">
        <v>1</v>
      </c>
      <c r="U142" s="28">
        <v>1</v>
      </c>
      <c r="V142" s="44">
        <f>VLOOKUP($L142,'[1]Tortugas liberadas DPNG'!$B$1:$O$552,7,FALSE)</f>
        <v>2015</v>
      </c>
      <c r="W142" s="44">
        <f>VLOOKUP($L142,'[1]Tortugas liberadas DPNG'!$B$1:$O$552,11,FALSE)</f>
        <v>29.4</v>
      </c>
      <c r="X142" s="44">
        <f>VLOOKUP($L142,'[1]Tortugas liberadas DPNG'!$B$1:$O$552,14,FALSE)/1000</f>
        <v>2.4</v>
      </c>
      <c r="Y142" s="44">
        <f>VLOOKUP($L142,'[1]Tortugas liberadas DPNG'!$B$1:$O$552,5,FALSE) -0.5</f>
        <v>6.5</v>
      </c>
      <c r="Z142" s="44">
        <f>Y142+(F142-VLOOKUP($L142,'[1]Tortugas liberadas DPNG'!$B$1:$O$552,7,FALSE))</f>
        <v>7.5</v>
      </c>
      <c r="AB142" s="45" t="str">
        <f t="shared" si="2"/>
        <v>Small</v>
      </c>
      <c r="AC142" s="9" t="s">
        <v>57</v>
      </c>
    </row>
    <row r="143" spans="1:29" x14ac:dyDescent="0.25">
      <c r="A143" s="42">
        <v>178</v>
      </c>
      <c r="B143" s="9" t="s">
        <v>28</v>
      </c>
      <c r="C143" s="9" t="s">
        <v>32</v>
      </c>
      <c r="D143" s="9">
        <v>2</v>
      </c>
      <c r="E143" s="9">
        <v>112</v>
      </c>
      <c r="F143" s="31">
        <v>2016</v>
      </c>
      <c r="G143" s="9">
        <v>6</v>
      </c>
      <c r="H143" s="9">
        <v>30</v>
      </c>
      <c r="I143" s="9">
        <v>-0.82078700000000004</v>
      </c>
      <c r="J143" s="9">
        <v>-90.059421</v>
      </c>
      <c r="K143" s="26">
        <v>48369550</v>
      </c>
      <c r="L143" s="26">
        <v>48369550</v>
      </c>
      <c r="M143" s="26">
        <v>48369550</v>
      </c>
      <c r="N143" s="27">
        <v>2800</v>
      </c>
      <c r="O143" s="28">
        <v>27.6</v>
      </c>
      <c r="P143" s="28">
        <v>27</v>
      </c>
      <c r="Q143" s="28">
        <v>20</v>
      </c>
      <c r="R143" s="28"/>
      <c r="S143" s="28"/>
      <c r="T143" s="28">
        <v>1</v>
      </c>
      <c r="U143" s="28">
        <v>1</v>
      </c>
      <c r="V143" s="44">
        <f>VLOOKUP($L143,'[1]Tortugas liberadas DPNG'!$B$1:$O$552,7,FALSE)</f>
        <v>2015</v>
      </c>
      <c r="W143" s="44">
        <f>VLOOKUP($L143,'[1]Tortugas liberadas DPNG'!$B$1:$O$552,11,FALSE)</f>
        <v>24.2</v>
      </c>
      <c r="X143" s="44">
        <f>VLOOKUP($L143,'[1]Tortugas liberadas DPNG'!$B$1:$O$552,14,FALSE)/1000</f>
        <v>1.3</v>
      </c>
      <c r="Y143" s="44">
        <f>VLOOKUP($L143,'[1]Tortugas liberadas DPNG'!$B$1:$O$552,5,FALSE) -0.5</f>
        <v>4.5</v>
      </c>
      <c r="Z143" s="44">
        <f>Y143+(F143-VLOOKUP($L143,'[1]Tortugas liberadas DPNG'!$B$1:$O$552,7,FALSE))</f>
        <v>5.5</v>
      </c>
      <c r="AB143" s="45" t="str">
        <f t="shared" si="2"/>
        <v>Small</v>
      </c>
      <c r="AC143" s="9" t="s">
        <v>34</v>
      </c>
    </row>
    <row r="144" spans="1:29" x14ac:dyDescent="0.25">
      <c r="A144" s="42">
        <v>179</v>
      </c>
      <c r="B144" s="9" t="s">
        <v>28</v>
      </c>
      <c r="C144" s="9" t="s">
        <v>32</v>
      </c>
      <c r="D144" s="9">
        <v>2</v>
      </c>
      <c r="E144" s="9">
        <v>113</v>
      </c>
      <c r="F144" s="31">
        <v>2016</v>
      </c>
      <c r="G144" s="9">
        <v>6</v>
      </c>
      <c r="H144" s="9">
        <v>30</v>
      </c>
      <c r="I144" s="9">
        <v>-0.82183099999999998</v>
      </c>
      <c r="J144" s="9">
        <v>-90.061368999999999</v>
      </c>
      <c r="K144" s="26">
        <v>48368599</v>
      </c>
      <c r="L144" s="26">
        <v>48368599</v>
      </c>
      <c r="M144" s="26">
        <v>48368599</v>
      </c>
      <c r="N144" s="27">
        <v>2245</v>
      </c>
      <c r="O144" s="28">
        <v>27</v>
      </c>
      <c r="P144" s="28">
        <v>26</v>
      </c>
      <c r="Q144" s="28">
        <v>19.600000000000001</v>
      </c>
      <c r="R144" s="28"/>
      <c r="S144" s="28"/>
      <c r="T144" s="28">
        <v>1</v>
      </c>
      <c r="U144" s="28">
        <v>1</v>
      </c>
      <c r="V144" s="44">
        <f>VLOOKUP($L144,'[1]Tortugas liberadas DPNG'!$B$1:$O$552,7,FALSE)</f>
        <v>2015</v>
      </c>
      <c r="W144" s="44">
        <f>VLOOKUP($L144,'[1]Tortugas liberadas DPNG'!$B$1:$O$552,11,FALSE)</f>
        <v>23.8</v>
      </c>
      <c r="X144" s="44">
        <f>VLOOKUP($L144,'[1]Tortugas liberadas DPNG'!$B$1:$O$552,14,FALSE)/1000</f>
        <v>1.2</v>
      </c>
      <c r="Y144" s="44">
        <f>VLOOKUP($L144,'[1]Tortugas liberadas DPNG'!$B$1:$O$552,5,FALSE) -0.5</f>
        <v>4.5</v>
      </c>
      <c r="Z144" s="44">
        <f>Y144+(F144-VLOOKUP($L144,'[1]Tortugas liberadas DPNG'!$B$1:$O$552,7,FALSE))</f>
        <v>5.5</v>
      </c>
      <c r="AB144" s="45" t="str">
        <f t="shared" si="2"/>
        <v>Small</v>
      </c>
      <c r="AC144" s="9"/>
    </row>
    <row r="145" spans="1:29" x14ac:dyDescent="0.25">
      <c r="A145" s="42">
        <v>180</v>
      </c>
      <c r="B145" s="9" t="s">
        <v>28</v>
      </c>
      <c r="C145" s="9" t="s">
        <v>32</v>
      </c>
      <c r="D145" s="9">
        <v>3</v>
      </c>
      <c r="E145" s="9">
        <v>9</v>
      </c>
      <c r="F145" s="31">
        <v>2016</v>
      </c>
      <c r="G145" s="9">
        <v>6</v>
      </c>
      <c r="H145" s="9">
        <v>27</v>
      </c>
      <c r="I145" s="9">
        <v>-0.82274999999999998</v>
      </c>
      <c r="J145" s="9">
        <v>-90.059185999999997</v>
      </c>
      <c r="K145" s="26">
        <v>48284579</v>
      </c>
      <c r="L145" s="26">
        <v>48284579</v>
      </c>
      <c r="M145" s="26">
        <v>48284579</v>
      </c>
      <c r="N145" s="27">
        <v>2111</v>
      </c>
      <c r="O145" s="28">
        <v>38</v>
      </c>
      <c r="P145" s="28">
        <v>40</v>
      </c>
      <c r="Q145" s="28">
        <v>28.1</v>
      </c>
      <c r="R145" s="28"/>
      <c r="S145" s="28">
        <v>5.5</v>
      </c>
      <c r="T145" s="28">
        <v>1</v>
      </c>
      <c r="U145" s="28">
        <v>1</v>
      </c>
      <c r="V145" s="44">
        <f>VLOOKUP($L145,'[1]Tortugas liberadas DPNG'!$B$1:$O$552,7,FALSE)</f>
        <v>2015</v>
      </c>
      <c r="W145" s="44">
        <f>VLOOKUP($L145,'[1]Tortugas liberadas DPNG'!$B$1:$O$552,11,FALSE)</f>
        <v>34.5</v>
      </c>
      <c r="X145" s="44">
        <f>VLOOKUP($L145,'[1]Tortugas liberadas DPNG'!$B$1:$O$552,14,FALSE)/1000</f>
        <v>3.7</v>
      </c>
      <c r="Y145" s="44">
        <f>VLOOKUP($L145,'[1]Tortugas liberadas DPNG'!$B$1:$O$552,5,FALSE) -0.5</f>
        <v>7.5</v>
      </c>
      <c r="Z145" s="44">
        <f>Y145+(F145-VLOOKUP($L145,'[1]Tortugas liberadas DPNG'!$B$1:$O$552,7,FALSE))</f>
        <v>8.5</v>
      </c>
      <c r="AB145" s="45" t="str">
        <f t="shared" si="2"/>
        <v/>
      </c>
      <c r="AC145" s="9"/>
    </row>
    <row r="146" spans="1:29" x14ac:dyDescent="0.25">
      <c r="A146" s="42">
        <v>181</v>
      </c>
      <c r="B146" s="9" t="s">
        <v>28</v>
      </c>
      <c r="C146" s="9" t="s">
        <v>32</v>
      </c>
      <c r="D146" s="9">
        <v>3</v>
      </c>
      <c r="E146" s="9">
        <v>56</v>
      </c>
      <c r="F146" s="31">
        <v>2016</v>
      </c>
      <c r="G146" s="9">
        <v>6</v>
      </c>
      <c r="H146" s="9">
        <v>27</v>
      </c>
      <c r="I146" s="9">
        <v>-0.82129799999999997</v>
      </c>
      <c r="J146" s="9">
        <v>-90.056748999999996</v>
      </c>
      <c r="K146" s="26">
        <v>48367080</v>
      </c>
      <c r="L146" s="26">
        <v>48367080</v>
      </c>
      <c r="M146" s="26">
        <v>48367080</v>
      </c>
      <c r="N146" s="27">
        <v>2142</v>
      </c>
      <c r="O146" s="28">
        <v>28.9</v>
      </c>
      <c r="P146" s="28">
        <v>28.5</v>
      </c>
      <c r="Q146" s="28">
        <v>20</v>
      </c>
      <c r="R146" s="28"/>
      <c r="S146" s="28"/>
      <c r="T146" s="28">
        <v>1</v>
      </c>
      <c r="U146" s="28">
        <v>1</v>
      </c>
      <c r="V146" s="44">
        <f>VLOOKUP($L146,'[1]Tortugas liberadas DPNG'!$B$1:$O$552,7,FALSE)</f>
        <v>2015</v>
      </c>
      <c r="W146" s="44">
        <f>VLOOKUP($L146,'[1]Tortugas liberadas DPNG'!$B$1:$O$552,11,FALSE)</f>
        <v>25.8</v>
      </c>
      <c r="X146" s="44">
        <f>VLOOKUP($L146,'[1]Tortugas liberadas DPNG'!$B$1:$O$552,14,FALSE)/1000</f>
        <v>1.5</v>
      </c>
      <c r="Y146" s="44">
        <f>VLOOKUP($L146,'[1]Tortugas liberadas DPNG'!$B$1:$O$552,5,FALSE) -0.5</f>
        <v>7.5</v>
      </c>
      <c r="Z146" s="44">
        <f>Y146+(F146-VLOOKUP($L146,'[1]Tortugas liberadas DPNG'!$B$1:$O$552,7,FALSE))</f>
        <v>8.5</v>
      </c>
      <c r="AB146" s="45" t="str">
        <f t="shared" si="2"/>
        <v>Small</v>
      </c>
      <c r="AC146" s="9"/>
    </row>
    <row r="147" spans="1:29" x14ac:dyDescent="0.25">
      <c r="A147" s="42">
        <v>182</v>
      </c>
      <c r="B147" s="9" t="s">
        <v>28</v>
      </c>
      <c r="C147" s="9" t="s">
        <v>32</v>
      </c>
      <c r="D147" s="9">
        <v>3</v>
      </c>
      <c r="E147" s="9">
        <v>62</v>
      </c>
      <c r="F147" s="31">
        <v>2016</v>
      </c>
      <c r="G147" s="9">
        <v>6</v>
      </c>
      <c r="H147" s="9">
        <v>27</v>
      </c>
      <c r="I147" s="9">
        <v>-0.81920599999999999</v>
      </c>
      <c r="J147" s="9">
        <v>-90.057972000000007</v>
      </c>
      <c r="K147" s="26">
        <v>48095618</v>
      </c>
      <c r="L147" s="26">
        <v>48095618</v>
      </c>
      <c r="M147" s="26">
        <v>48095618</v>
      </c>
      <c r="N147" s="27" t="s">
        <v>58</v>
      </c>
      <c r="O147" s="28">
        <v>33.299999999999997</v>
      </c>
      <c r="P147" s="28">
        <v>35.4</v>
      </c>
      <c r="Q147" s="28">
        <v>24.3</v>
      </c>
      <c r="R147" s="28"/>
      <c r="S147" s="28">
        <v>3.8</v>
      </c>
      <c r="T147" s="28">
        <v>1</v>
      </c>
      <c r="U147" s="28">
        <v>0</v>
      </c>
      <c r="V147" s="44">
        <f>VLOOKUP($L147,'[1]Tortugas liberadas DPNG'!$B$1:$O$552,7,FALSE)</f>
        <v>2015</v>
      </c>
      <c r="W147" s="44">
        <f>VLOOKUP($L147,'[1]Tortugas liberadas DPNG'!$B$1:$O$552,11,FALSE)</f>
        <v>28.8</v>
      </c>
      <c r="X147" s="44">
        <f>VLOOKUP($L147,'[1]Tortugas liberadas DPNG'!$B$1:$O$552,14,FALSE)/1000</f>
        <v>2.25</v>
      </c>
      <c r="Y147" s="44">
        <f>VLOOKUP($L147,'[1]Tortugas liberadas DPNG'!$B$1:$O$552,5,FALSE) -0.5</f>
        <v>6.5</v>
      </c>
      <c r="Z147" s="44">
        <f>Y147+(F147-VLOOKUP($L147,'[1]Tortugas liberadas DPNG'!$B$1:$O$552,7,FALSE))</f>
        <v>7.5</v>
      </c>
      <c r="AB147" s="45" t="str">
        <f t="shared" si="2"/>
        <v>Small</v>
      </c>
      <c r="AC147" s="9"/>
    </row>
    <row r="148" spans="1:29" x14ac:dyDescent="0.25">
      <c r="A148" s="42">
        <v>183</v>
      </c>
      <c r="B148" s="9" t="s">
        <v>28</v>
      </c>
      <c r="C148" s="9" t="s">
        <v>32</v>
      </c>
      <c r="D148" s="9">
        <v>3</v>
      </c>
      <c r="E148" s="9">
        <v>66</v>
      </c>
      <c r="F148" s="31">
        <v>2016</v>
      </c>
      <c r="G148" s="9">
        <v>6</v>
      </c>
      <c r="H148" s="9">
        <v>27</v>
      </c>
      <c r="I148" s="9">
        <v>-0.81948900000000002</v>
      </c>
      <c r="J148" s="9">
        <v>-90.058346999999998</v>
      </c>
      <c r="K148" s="26">
        <v>48072302</v>
      </c>
      <c r="L148" s="26">
        <v>48072302</v>
      </c>
      <c r="M148" s="26">
        <v>48072302</v>
      </c>
      <c r="N148" s="27">
        <v>2126</v>
      </c>
      <c r="O148" s="28">
        <v>37.700000000000003</v>
      </c>
      <c r="P148" s="28">
        <v>37.5</v>
      </c>
      <c r="Q148" s="28">
        <v>27.3</v>
      </c>
      <c r="R148" s="28"/>
      <c r="S148" s="28">
        <v>5.6</v>
      </c>
      <c r="T148" s="28">
        <v>1</v>
      </c>
      <c r="U148" s="28">
        <v>1</v>
      </c>
      <c r="V148" s="44">
        <f>VLOOKUP($L148,'[1]Tortugas liberadas DPNG'!$B$1:$O$552,7,FALSE)</f>
        <v>2015</v>
      </c>
      <c r="W148" s="44">
        <f>VLOOKUP($L148,'[1]Tortugas liberadas DPNG'!$B$1:$O$552,11,FALSE)</f>
        <v>33.200000000000003</v>
      </c>
      <c r="X148" s="44">
        <f>VLOOKUP($L148,'[1]Tortugas liberadas DPNG'!$B$1:$O$552,14,FALSE)/1000</f>
        <v>3.1</v>
      </c>
      <c r="Y148" s="44">
        <f>VLOOKUP($L148,'[1]Tortugas liberadas DPNG'!$B$1:$O$552,5,FALSE) -0.5</f>
        <v>7.5</v>
      </c>
      <c r="Z148" s="44">
        <f>Y148+(F148-VLOOKUP($L148,'[1]Tortugas liberadas DPNG'!$B$1:$O$552,7,FALSE))</f>
        <v>8.5</v>
      </c>
      <c r="AB148" s="45" t="str">
        <f t="shared" si="2"/>
        <v>Small</v>
      </c>
      <c r="AC148" s="9"/>
    </row>
    <row r="149" spans="1:29" x14ac:dyDescent="0.25">
      <c r="A149" s="42">
        <v>184</v>
      </c>
      <c r="B149" s="9" t="s">
        <v>28</v>
      </c>
      <c r="C149" s="9" t="s">
        <v>32</v>
      </c>
      <c r="D149" s="9">
        <v>3</v>
      </c>
      <c r="E149" s="9">
        <v>68</v>
      </c>
      <c r="F149" s="31">
        <v>2016</v>
      </c>
      <c r="G149" s="9">
        <v>6</v>
      </c>
      <c r="H149" s="9">
        <v>27</v>
      </c>
      <c r="I149" s="9">
        <v>-0.81962800000000002</v>
      </c>
      <c r="J149" s="9">
        <v>-90.058548999999999</v>
      </c>
      <c r="K149" s="26">
        <v>48369071</v>
      </c>
      <c r="L149" s="26">
        <v>48369071</v>
      </c>
      <c r="M149" s="26">
        <v>48369071</v>
      </c>
      <c r="N149" s="27">
        <v>2177</v>
      </c>
      <c r="O149" s="28">
        <v>36.6</v>
      </c>
      <c r="P149" s="28">
        <v>36.6</v>
      </c>
      <c r="Q149" s="28">
        <v>26.2</v>
      </c>
      <c r="R149" s="28"/>
      <c r="S149" s="28">
        <v>4.8</v>
      </c>
      <c r="T149" s="28">
        <v>1</v>
      </c>
      <c r="U149" s="28">
        <v>1</v>
      </c>
      <c r="V149" s="44">
        <f>VLOOKUP($L149,'[1]Tortugas liberadas DPNG'!$B$1:$O$552,7,FALSE)</f>
        <v>2015</v>
      </c>
      <c r="W149" s="44">
        <f>VLOOKUP($L149,'[1]Tortugas liberadas DPNG'!$B$1:$O$552,11,FALSE)</f>
        <v>30.6</v>
      </c>
      <c r="X149" s="44">
        <f>VLOOKUP($L149,'[1]Tortugas liberadas DPNG'!$B$1:$O$552,14,FALSE)/1000</f>
        <v>2.8</v>
      </c>
      <c r="Y149" s="44">
        <f>VLOOKUP($L149,'[1]Tortugas liberadas DPNG'!$B$1:$O$552,5,FALSE) -0.5</f>
        <v>6.5</v>
      </c>
      <c r="Z149" s="44">
        <f>Y149+(F149-VLOOKUP($L149,'[1]Tortugas liberadas DPNG'!$B$1:$O$552,7,FALSE))</f>
        <v>7.5</v>
      </c>
      <c r="AB149" s="45" t="str">
        <f t="shared" si="2"/>
        <v>Small</v>
      </c>
      <c r="AC149" s="9"/>
    </row>
    <row r="150" spans="1:29" x14ac:dyDescent="0.25">
      <c r="A150" s="42">
        <v>185</v>
      </c>
      <c r="B150" s="9" t="s">
        <v>28</v>
      </c>
      <c r="C150" s="9" t="s">
        <v>32</v>
      </c>
      <c r="D150" s="9">
        <v>3</v>
      </c>
      <c r="E150" s="9">
        <v>72</v>
      </c>
      <c r="F150" s="31">
        <v>2016</v>
      </c>
      <c r="G150" s="9">
        <v>6</v>
      </c>
      <c r="H150" s="9">
        <v>27</v>
      </c>
      <c r="I150" s="9">
        <v>-0.82116299999999998</v>
      </c>
      <c r="J150" s="9">
        <v>-90.058569000000006</v>
      </c>
      <c r="K150" s="26">
        <v>48054807</v>
      </c>
      <c r="L150" s="26">
        <v>48054807</v>
      </c>
      <c r="M150" s="26">
        <v>48054807</v>
      </c>
      <c r="N150" s="27">
        <v>2119</v>
      </c>
      <c r="O150" s="28">
        <v>38.4</v>
      </c>
      <c r="P150" s="28">
        <v>38.5</v>
      </c>
      <c r="Q150" s="28">
        <v>27.2</v>
      </c>
      <c r="R150" s="28"/>
      <c r="S150" s="28">
        <v>4.9000000000000004</v>
      </c>
      <c r="T150" s="28">
        <v>1</v>
      </c>
      <c r="U150" s="28">
        <v>0</v>
      </c>
      <c r="V150" s="44">
        <f>VLOOKUP($L150,'[1]Tortugas liberadas DPNG'!$B$1:$O$552,7,FALSE)</f>
        <v>2015</v>
      </c>
      <c r="W150" s="44">
        <f>VLOOKUP($L150,'[1]Tortugas liberadas DPNG'!$B$1:$O$552,11,FALSE)</f>
        <v>33.1</v>
      </c>
      <c r="X150" s="44">
        <f>VLOOKUP($L150,'[1]Tortugas liberadas DPNG'!$B$1:$O$552,14,FALSE)/1000</f>
        <v>3.3</v>
      </c>
      <c r="Y150" s="44">
        <f>VLOOKUP($L150,'[1]Tortugas liberadas DPNG'!$B$1:$O$552,5,FALSE) -0.5</f>
        <v>7.5</v>
      </c>
      <c r="Z150" s="44">
        <f>Y150+(F150-VLOOKUP($L150,'[1]Tortugas liberadas DPNG'!$B$1:$O$552,7,FALSE))</f>
        <v>8.5</v>
      </c>
      <c r="AB150" s="45" t="str">
        <f t="shared" si="2"/>
        <v>Small</v>
      </c>
      <c r="AC150" s="9"/>
    </row>
    <row r="151" spans="1:29" x14ac:dyDescent="0.25">
      <c r="A151" s="42">
        <v>186</v>
      </c>
      <c r="B151" s="9" t="s">
        <v>28</v>
      </c>
      <c r="C151" s="9" t="s">
        <v>32</v>
      </c>
      <c r="D151" s="9">
        <v>3</v>
      </c>
      <c r="E151" s="9">
        <v>74</v>
      </c>
      <c r="F151" s="31">
        <v>2016</v>
      </c>
      <c r="G151" s="9">
        <v>6</v>
      </c>
      <c r="H151" s="9">
        <v>27</v>
      </c>
      <c r="I151" s="9">
        <v>-0.82006299999999999</v>
      </c>
      <c r="J151" s="9">
        <v>-90.058806000000004</v>
      </c>
      <c r="K151" s="26">
        <v>48367602</v>
      </c>
      <c r="L151" s="26">
        <v>48367602</v>
      </c>
      <c r="M151" s="26">
        <v>48367602</v>
      </c>
      <c r="N151" s="27">
        <v>2109</v>
      </c>
      <c r="O151" s="28">
        <v>42.5</v>
      </c>
      <c r="P151" s="28">
        <v>42.5</v>
      </c>
      <c r="Q151" s="28">
        <v>30.4</v>
      </c>
      <c r="R151" s="28"/>
      <c r="S151" s="28">
        <v>6.7</v>
      </c>
      <c r="T151" s="28">
        <v>1</v>
      </c>
      <c r="U151" s="28">
        <v>1</v>
      </c>
      <c r="V151" s="44">
        <f>VLOOKUP($L151,'[1]Tortugas liberadas DPNG'!$B$1:$O$552,7,FALSE)</f>
        <v>2015</v>
      </c>
      <c r="W151" s="44">
        <f>VLOOKUP($L151,'[1]Tortugas liberadas DPNG'!$B$1:$O$552,11,FALSE)</f>
        <v>36</v>
      </c>
      <c r="X151" s="44">
        <f>VLOOKUP($L151,'[1]Tortugas liberadas DPNG'!$B$1:$O$552,14,FALSE)/1000</f>
        <v>4.8</v>
      </c>
      <c r="Y151" s="44">
        <f>VLOOKUP($L151,'[1]Tortugas liberadas DPNG'!$B$1:$O$552,5,FALSE) -0.5</f>
        <v>8.5</v>
      </c>
      <c r="Z151" s="44">
        <f>Y151+(F151-VLOOKUP($L151,'[1]Tortugas liberadas DPNG'!$B$1:$O$552,7,FALSE))</f>
        <v>9.5</v>
      </c>
      <c r="AB151" s="45" t="str">
        <f t="shared" si="2"/>
        <v/>
      </c>
      <c r="AC151" s="9"/>
    </row>
    <row r="152" spans="1:29" x14ac:dyDescent="0.25">
      <c r="A152" s="42">
        <v>187</v>
      </c>
      <c r="B152" s="9" t="s">
        <v>28</v>
      </c>
      <c r="C152" s="9" t="s">
        <v>32</v>
      </c>
      <c r="D152" s="9">
        <v>3</v>
      </c>
      <c r="E152" s="9">
        <v>76</v>
      </c>
      <c r="F152" s="31">
        <v>2016</v>
      </c>
      <c r="G152" s="9">
        <v>6</v>
      </c>
      <c r="H152" s="9">
        <v>27</v>
      </c>
      <c r="I152" s="9">
        <v>-0.81984199999999996</v>
      </c>
      <c r="J152" s="9">
        <v>-90.058839000000006</v>
      </c>
      <c r="K152" s="26">
        <v>48345639</v>
      </c>
      <c r="L152" s="26">
        <v>48345639</v>
      </c>
      <c r="M152" s="26">
        <v>48345639</v>
      </c>
      <c r="N152" s="27" t="s">
        <v>59</v>
      </c>
      <c r="O152" s="28">
        <v>40.200000000000003</v>
      </c>
      <c r="P152" s="28">
        <v>40.200000000000003</v>
      </c>
      <c r="Q152" s="28">
        <v>29.2</v>
      </c>
      <c r="R152" s="28"/>
      <c r="S152" s="28">
        <v>5.9</v>
      </c>
      <c r="T152" s="28">
        <v>1</v>
      </c>
      <c r="U152" s="28">
        <v>1</v>
      </c>
      <c r="V152" s="44">
        <f>VLOOKUP($L152,'[1]Tortugas liberadas DPNG'!$B$1:$O$552,7,FALSE)</f>
        <v>2015</v>
      </c>
      <c r="W152" s="44">
        <f>VLOOKUP($L152,'[1]Tortugas liberadas DPNG'!$B$1:$O$552,11,FALSE)</f>
        <v>34.6</v>
      </c>
      <c r="X152" s="44">
        <f>VLOOKUP($L152,'[1]Tortugas liberadas DPNG'!$B$1:$O$552,14,FALSE)/1000</f>
        <v>3.6</v>
      </c>
      <c r="Y152" s="44">
        <f>VLOOKUP($L152,'[1]Tortugas liberadas DPNG'!$B$1:$O$552,5,FALSE) -0.5</f>
        <v>7.5</v>
      </c>
      <c r="Z152" s="44">
        <f>Y152+(F152-VLOOKUP($L152,'[1]Tortugas liberadas DPNG'!$B$1:$O$552,7,FALSE))</f>
        <v>8.5</v>
      </c>
      <c r="AB152" s="45" t="str">
        <f t="shared" si="2"/>
        <v/>
      </c>
      <c r="AC152" s="9"/>
    </row>
    <row r="153" spans="1:29" x14ac:dyDescent="0.25">
      <c r="A153" s="42">
        <v>188</v>
      </c>
      <c r="B153" s="9" t="s">
        <v>28</v>
      </c>
      <c r="C153" s="9" t="s">
        <v>32</v>
      </c>
      <c r="D153" s="9">
        <v>3</v>
      </c>
      <c r="E153" s="9">
        <v>89</v>
      </c>
      <c r="F153" s="31">
        <v>2016</v>
      </c>
      <c r="G153" s="9">
        <v>6</v>
      </c>
      <c r="H153" s="9">
        <v>27</v>
      </c>
      <c r="I153" s="9">
        <v>-0.82172900000000004</v>
      </c>
      <c r="J153" s="9">
        <v>-90.059428999999994</v>
      </c>
      <c r="K153" s="26">
        <v>48066279</v>
      </c>
      <c r="L153" s="26">
        <v>48066279</v>
      </c>
      <c r="M153" s="26">
        <v>48066279</v>
      </c>
      <c r="N153" s="27">
        <v>2237</v>
      </c>
      <c r="O153" s="28">
        <v>28.6</v>
      </c>
      <c r="P153" s="28">
        <v>28.6</v>
      </c>
      <c r="Q153" s="28">
        <v>19.8</v>
      </c>
      <c r="R153" s="28"/>
      <c r="S153" s="28">
        <v>2.1</v>
      </c>
      <c r="T153" s="28">
        <v>1</v>
      </c>
      <c r="U153" s="28">
        <v>1</v>
      </c>
      <c r="V153" s="44">
        <f>VLOOKUP($L153,'[1]Tortugas liberadas DPNG'!$B$1:$O$552,7,FALSE)</f>
        <v>2015</v>
      </c>
      <c r="W153" s="44">
        <f>VLOOKUP($L153,'[1]Tortugas liberadas DPNG'!$B$1:$O$552,11,FALSE)</f>
        <v>24</v>
      </c>
      <c r="X153" s="44">
        <f>VLOOKUP($L153,'[1]Tortugas liberadas DPNG'!$B$1:$O$552,14,FALSE)/1000</f>
        <v>1.3</v>
      </c>
      <c r="Y153" s="44">
        <f>VLOOKUP($L153,'[1]Tortugas liberadas DPNG'!$B$1:$O$552,5,FALSE) -0.5</f>
        <v>5.5</v>
      </c>
      <c r="Z153" s="44">
        <f>Y153+(F153-VLOOKUP($L153,'[1]Tortugas liberadas DPNG'!$B$1:$O$552,7,FALSE))</f>
        <v>6.5</v>
      </c>
      <c r="AB153" s="45" t="str">
        <f t="shared" si="2"/>
        <v>Small</v>
      </c>
      <c r="AC153" s="9"/>
    </row>
    <row r="154" spans="1:29" x14ac:dyDescent="0.25">
      <c r="A154" s="42">
        <v>190</v>
      </c>
      <c r="B154" s="9" t="s">
        <v>28</v>
      </c>
      <c r="C154" s="9" t="s">
        <v>32</v>
      </c>
      <c r="D154" s="9">
        <v>3</v>
      </c>
      <c r="E154" s="9">
        <v>96</v>
      </c>
      <c r="F154" s="31">
        <v>2016</v>
      </c>
      <c r="G154" s="9">
        <v>6</v>
      </c>
      <c r="H154" s="9">
        <v>27</v>
      </c>
      <c r="I154" s="9">
        <v>-0.82028599999999996</v>
      </c>
      <c r="J154" s="9">
        <v>-90.059308999999999</v>
      </c>
      <c r="K154" s="26">
        <v>48320275</v>
      </c>
      <c r="L154" s="26">
        <v>48320275</v>
      </c>
      <c r="M154" s="26">
        <v>48320275</v>
      </c>
      <c r="N154" s="27" t="s">
        <v>60</v>
      </c>
      <c r="O154" s="28">
        <v>35.1</v>
      </c>
      <c r="P154" s="28">
        <v>35.1</v>
      </c>
      <c r="Q154" s="28">
        <v>25.2</v>
      </c>
      <c r="R154" s="28"/>
      <c r="S154" s="28">
        <v>4.2</v>
      </c>
      <c r="T154" s="28">
        <v>1</v>
      </c>
      <c r="U154" s="28">
        <v>1</v>
      </c>
      <c r="V154" s="44">
        <f>VLOOKUP($L154,'[1]Tortugas liberadas DPNG'!$B$1:$O$552,7,FALSE)</f>
        <v>2015</v>
      </c>
      <c r="W154" s="44">
        <f>VLOOKUP($L154,'[1]Tortugas liberadas DPNG'!$B$1:$O$552,11,FALSE)</f>
        <v>30.3</v>
      </c>
      <c r="X154" s="44">
        <f>VLOOKUP($L154,'[1]Tortugas liberadas DPNG'!$B$1:$O$552,14,FALSE)/1000</f>
        <v>2.4</v>
      </c>
      <c r="Y154" s="44">
        <f>VLOOKUP($L154,'[1]Tortugas liberadas DPNG'!$B$1:$O$552,5,FALSE) -0.5</f>
        <v>7.5</v>
      </c>
      <c r="Z154" s="44">
        <f>Y154+(F154-VLOOKUP($L154,'[1]Tortugas liberadas DPNG'!$B$1:$O$552,7,FALSE))</f>
        <v>8.5</v>
      </c>
      <c r="AB154" s="45" t="str">
        <f t="shared" si="2"/>
        <v>Small</v>
      </c>
      <c r="AC154" s="9" t="s">
        <v>29</v>
      </c>
    </row>
    <row r="155" spans="1:29" x14ac:dyDescent="0.25">
      <c r="A155" s="42">
        <v>191</v>
      </c>
      <c r="B155" s="9" t="s">
        <v>28</v>
      </c>
      <c r="C155" s="9" t="s">
        <v>32</v>
      </c>
      <c r="D155" s="9">
        <v>3</v>
      </c>
      <c r="E155" s="9">
        <v>103</v>
      </c>
      <c r="F155" s="31">
        <v>2016</v>
      </c>
      <c r="G155" s="9">
        <v>6</v>
      </c>
      <c r="H155" s="9">
        <v>27</v>
      </c>
      <c r="I155" s="9">
        <v>-0.81949899999999998</v>
      </c>
      <c r="J155" s="9">
        <v>-90.059179999999998</v>
      </c>
      <c r="K155" s="26">
        <v>48369798</v>
      </c>
      <c r="L155" s="26">
        <v>48369798</v>
      </c>
      <c r="M155" s="26">
        <v>48369798</v>
      </c>
      <c r="N155" s="27">
        <v>2176</v>
      </c>
      <c r="O155" s="28">
        <v>31.4</v>
      </c>
      <c r="P155" s="28">
        <v>31.4</v>
      </c>
      <c r="Q155" s="28">
        <v>22.3</v>
      </c>
      <c r="R155" s="28"/>
      <c r="S155" s="28">
        <v>3</v>
      </c>
      <c r="T155" s="28">
        <v>1</v>
      </c>
      <c r="U155" s="28">
        <v>1</v>
      </c>
      <c r="V155" s="44">
        <f>VLOOKUP($L155,'[1]Tortugas liberadas DPNG'!$B$1:$O$552,7,FALSE)</f>
        <v>2015</v>
      </c>
      <c r="W155" s="44">
        <f>VLOOKUP($L155,'[1]Tortugas liberadas DPNG'!$B$1:$O$552,11,FALSE)</f>
        <v>27.2</v>
      </c>
      <c r="X155" s="44">
        <f>VLOOKUP($L155,'[1]Tortugas liberadas DPNG'!$B$1:$O$552,14,FALSE)/1000</f>
        <v>1.7</v>
      </c>
      <c r="Y155" s="44">
        <f>VLOOKUP($L155,'[1]Tortugas liberadas DPNG'!$B$1:$O$552,5,FALSE) -0.5</f>
        <v>6.5</v>
      </c>
      <c r="Z155" s="44">
        <f>Y155+(F155-VLOOKUP($L155,'[1]Tortugas liberadas DPNG'!$B$1:$O$552,7,FALSE))</f>
        <v>7.5</v>
      </c>
      <c r="AB155" s="45" t="str">
        <f t="shared" si="2"/>
        <v>Small</v>
      </c>
      <c r="AC155" s="9"/>
    </row>
    <row r="156" spans="1:29" x14ac:dyDescent="0.25">
      <c r="A156" s="42">
        <v>192</v>
      </c>
      <c r="B156" s="9" t="s">
        <v>28</v>
      </c>
      <c r="C156" s="9" t="s">
        <v>32</v>
      </c>
      <c r="D156" s="9">
        <v>3</v>
      </c>
      <c r="E156" s="9">
        <v>105</v>
      </c>
      <c r="F156" s="31">
        <v>2016</v>
      </c>
      <c r="G156" s="9">
        <v>6</v>
      </c>
      <c r="H156" s="9">
        <v>27</v>
      </c>
      <c r="I156" s="9">
        <v>-0.81923999999999997</v>
      </c>
      <c r="J156" s="9">
        <v>-90.059263999999999</v>
      </c>
      <c r="K156" s="26">
        <v>48073378</v>
      </c>
      <c r="L156" s="26">
        <v>48073378</v>
      </c>
      <c r="M156" s="26">
        <v>48073378</v>
      </c>
      <c r="N156" s="27">
        <v>2147</v>
      </c>
      <c r="O156" s="28">
        <v>40.6</v>
      </c>
      <c r="P156" s="28">
        <v>40.6</v>
      </c>
      <c r="Q156" s="28">
        <v>30</v>
      </c>
      <c r="R156" s="28"/>
      <c r="S156" s="28">
        <v>7.1</v>
      </c>
      <c r="T156" s="28">
        <v>1</v>
      </c>
      <c r="U156" s="28">
        <v>1</v>
      </c>
      <c r="V156" s="44">
        <f>VLOOKUP($L156,'[1]Tortugas liberadas DPNG'!$B$1:$O$552,7,FALSE)</f>
        <v>2015</v>
      </c>
      <c r="W156" s="44">
        <f>VLOOKUP($L156,'[1]Tortugas liberadas DPNG'!$B$1:$O$552,11,FALSE)</f>
        <v>34.1</v>
      </c>
      <c r="X156" s="44">
        <f>VLOOKUP($L156,'[1]Tortugas liberadas DPNG'!$B$1:$O$552,14,FALSE)/1000</f>
        <v>3.6</v>
      </c>
      <c r="Y156" s="44">
        <f>VLOOKUP($L156,'[1]Tortugas liberadas DPNG'!$B$1:$O$552,5,FALSE) -0.5</f>
        <v>7.5</v>
      </c>
      <c r="Z156" s="44">
        <f>Y156+(F156-VLOOKUP($L156,'[1]Tortugas liberadas DPNG'!$B$1:$O$552,7,FALSE))</f>
        <v>8.5</v>
      </c>
      <c r="AB156" s="45" t="str">
        <f t="shared" si="2"/>
        <v/>
      </c>
      <c r="AC156" s="9"/>
    </row>
    <row r="157" spans="1:29" x14ac:dyDescent="0.25">
      <c r="A157" s="42">
        <v>193</v>
      </c>
      <c r="B157" s="9" t="s">
        <v>28</v>
      </c>
      <c r="C157" s="9" t="s">
        <v>32</v>
      </c>
      <c r="D157" s="9">
        <v>3</v>
      </c>
      <c r="E157" s="9">
        <v>108</v>
      </c>
      <c r="F157" s="31">
        <v>2016</v>
      </c>
      <c r="G157" s="9">
        <v>6</v>
      </c>
      <c r="H157" s="9">
        <v>27</v>
      </c>
      <c r="I157" s="9">
        <v>-0.81955599999999995</v>
      </c>
      <c r="J157" s="9">
        <v>-90.05968</v>
      </c>
      <c r="K157" s="26">
        <v>48075313</v>
      </c>
      <c r="L157" s="26">
        <v>48075313</v>
      </c>
      <c r="M157" s="26">
        <v>48075313</v>
      </c>
      <c r="N157" s="27">
        <v>2164</v>
      </c>
      <c r="O157" s="28">
        <v>37.200000000000003</v>
      </c>
      <c r="P157" s="28">
        <v>37.200000000000003</v>
      </c>
      <c r="Q157" s="28">
        <v>26.2</v>
      </c>
      <c r="R157" s="28"/>
      <c r="S157" s="28">
        <v>4.8</v>
      </c>
      <c r="T157" s="28">
        <v>1</v>
      </c>
      <c r="U157" s="28">
        <v>1</v>
      </c>
      <c r="V157" s="44">
        <f>VLOOKUP($L157,'[1]Tortugas liberadas DPNG'!$B$1:$O$552,7,FALSE)</f>
        <v>2015</v>
      </c>
      <c r="W157" s="44">
        <f>VLOOKUP($L157,'[1]Tortugas liberadas DPNG'!$B$1:$O$552,11,FALSE)</f>
        <v>32</v>
      </c>
      <c r="X157" s="44">
        <f>VLOOKUP($L157,'[1]Tortugas liberadas DPNG'!$B$1:$O$552,14,FALSE)/1000</f>
        <v>2.8</v>
      </c>
      <c r="Y157" s="44">
        <f>VLOOKUP($L157,'[1]Tortugas liberadas DPNG'!$B$1:$O$552,5,FALSE) -0.5</f>
        <v>7.5</v>
      </c>
      <c r="Z157" s="44">
        <f>Y157+(F157-VLOOKUP($L157,'[1]Tortugas liberadas DPNG'!$B$1:$O$552,7,FALSE))</f>
        <v>8.5</v>
      </c>
      <c r="AB157" s="45" t="str">
        <f t="shared" si="2"/>
        <v>Small</v>
      </c>
      <c r="AC157" s="9"/>
    </row>
    <row r="158" spans="1:29" x14ac:dyDescent="0.25">
      <c r="A158" s="42">
        <v>194</v>
      </c>
      <c r="B158" s="9" t="s">
        <v>28</v>
      </c>
      <c r="C158" s="9" t="s">
        <v>32</v>
      </c>
      <c r="D158" s="9">
        <v>3</v>
      </c>
      <c r="E158" s="9">
        <v>110</v>
      </c>
      <c r="F158" s="31">
        <v>2016</v>
      </c>
      <c r="G158" s="9">
        <v>6</v>
      </c>
      <c r="H158" s="9">
        <v>27</v>
      </c>
      <c r="I158" s="9">
        <v>-0.81980399999999998</v>
      </c>
      <c r="J158" s="9">
        <v>-90.059618999999998</v>
      </c>
      <c r="K158" s="26">
        <v>48083376</v>
      </c>
      <c r="L158" s="26">
        <v>48083376</v>
      </c>
      <c r="M158" s="26">
        <v>48083376</v>
      </c>
      <c r="N158" s="27" t="s">
        <v>61</v>
      </c>
      <c r="O158" s="28">
        <v>28.5</v>
      </c>
      <c r="P158" s="28">
        <v>28.5</v>
      </c>
      <c r="Q158" s="28">
        <v>19.8</v>
      </c>
      <c r="R158" s="28"/>
      <c r="S158" s="28">
        <v>2.2000000000000002</v>
      </c>
      <c r="T158" s="28">
        <v>1</v>
      </c>
      <c r="U158" s="28">
        <v>1</v>
      </c>
      <c r="V158" s="44">
        <f>VLOOKUP($L158,'[1]Tortugas liberadas DPNG'!$B$1:$O$552,7,FALSE)</f>
        <v>2015</v>
      </c>
      <c r="W158" s="44">
        <f>VLOOKUP($L158,'[1]Tortugas liberadas DPNG'!$B$1:$O$552,11,FALSE)</f>
        <v>24</v>
      </c>
      <c r="X158" s="44">
        <f>VLOOKUP($L158,'[1]Tortugas liberadas DPNG'!$B$1:$O$552,14,FALSE)/1000</f>
        <v>1.2</v>
      </c>
      <c r="Y158" s="44">
        <f>VLOOKUP($L158,'[1]Tortugas liberadas DPNG'!$B$1:$O$552,5,FALSE) -0.5</f>
        <v>5.5</v>
      </c>
      <c r="Z158" s="44">
        <f>Y158+(F158-VLOOKUP($L158,'[1]Tortugas liberadas DPNG'!$B$1:$O$552,7,FALSE))</f>
        <v>6.5</v>
      </c>
      <c r="AB158" s="45" t="str">
        <f t="shared" si="2"/>
        <v>Small</v>
      </c>
      <c r="AC158" s="9"/>
    </row>
    <row r="159" spans="1:29" x14ac:dyDescent="0.25">
      <c r="A159" s="42">
        <v>196</v>
      </c>
      <c r="B159" s="9" t="s">
        <v>28</v>
      </c>
      <c r="C159" s="9" t="s">
        <v>32</v>
      </c>
      <c r="D159" s="9">
        <v>3</v>
      </c>
      <c r="E159" s="9">
        <v>114</v>
      </c>
      <c r="F159" s="31">
        <v>2016</v>
      </c>
      <c r="G159" s="9">
        <v>6</v>
      </c>
      <c r="H159" s="9">
        <v>27</v>
      </c>
      <c r="I159" s="9">
        <v>-0.82147599999999998</v>
      </c>
      <c r="J159" s="9">
        <v>-90.060199999999995</v>
      </c>
      <c r="K159" s="26">
        <v>48050007</v>
      </c>
      <c r="L159" s="26">
        <v>48050007</v>
      </c>
      <c r="M159" s="26">
        <v>48050007</v>
      </c>
      <c r="N159" s="27" t="s">
        <v>62</v>
      </c>
      <c r="O159" s="28">
        <v>27.9</v>
      </c>
      <c r="P159" s="28">
        <v>27.9</v>
      </c>
      <c r="Q159" s="28">
        <v>18.600000000000001</v>
      </c>
      <c r="R159" s="28"/>
      <c r="S159" s="28">
        <v>1.7</v>
      </c>
      <c r="T159" s="28">
        <v>1</v>
      </c>
      <c r="U159" s="28">
        <v>1</v>
      </c>
      <c r="V159" s="44">
        <f>VLOOKUP($L159,'[1]Tortugas liberadas DPNG'!$B$1:$O$552,7,FALSE)</f>
        <v>2015</v>
      </c>
      <c r="W159" s="44">
        <f>VLOOKUP($L159,'[1]Tortugas liberadas DPNG'!$B$1:$O$552,11,FALSE)</f>
        <v>24</v>
      </c>
      <c r="X159" s="44">
        <f>VLOOKUP($L159,'[1]Tortugas liberadas DPNG'!$B$1:$O$552,14,FALSE)/1000</f>
        <v>1.25</v>
      </c>
      <c r="Y159" s="44">
        <f>VLOOKUP($L159,'[1]Tortugas liberadas DPNG'!$B$1:$O$552,5,FALSE) -0.5</f>
        <v>4.5</v>
      </c>
      <c r="Z159" s="44">
        <f>Y159+(F159-VLOOKUP($L159,'[1]Tortugas liberadas DPNG'!$B$1:$O$552,7,FALSE))</f>
        <v>5.5</v>
      </c>
      <c r="AB159" s="45" t="str">
        <f t="shared" si="2"/>
        <v>Small</v>
      </c>
      <c r="AC159" s="9"/>
    </row>
    <row r="160" spans="1:29" x14ac:dyDescent="0.25">
      <c r="A160" s="42">
        <v>197</v>
      </c>
      <c r="B160" s="9" t="s">
        <v>28</v>
      </c>
      <c r="C160" s="9" t="s">
        <v>32</v>
      </c>
      <c r="D160" s="9">
        <v>3</v>
      </c>
      <c r="E160" s="9">
        <v>115</v>
      </c>
      <c r="F160" s="31">
        <v>2016</v>
      </c>
      <c r="G160" s="9">
        <v>6</v>
      </c>
      <c r="H160" s="9">
        <v>27</v>
      </c>
      <c r="I160" s="9">
        <v>-0.82146200000000003</v>
      </c>
      <c r="J160" s="9">
        <v>-90.060191000000003</v>
      </c>
      <c r="K160" s="26">
        <v>48110861</v>
      </c>
      <c r="L160" s="26">
        <v>48110861</v>
      </c>
      <c r="M160" s="26">
        <v>48110861</v>
      </c>
      <c r="N160" s="27">
        <v>2247</v>
      </c>
      <c r="O160" s="28">
        <v>32</v>
      </c>
      <c r="P160" s="28">
        <v>32</v>
      </c>
      <c r="Q160" s="28">
        <v>21.8</v>
      </c>
      <c r="R160" s="28"/>
      <c r="S160" s="28">
        <v>3.1</v>
      </c>
      <c r="T160" s="28">
        <v>1</v>
      </c>
      <c r="U160" s="28">
        <v>1</v>
      </c>
      <c r="V160" s="44">
        <f>VLOOKUP($L160,'[1]Tortugas liberadas DPNG'!$B$1:$O$552,7,FALSE)</f>
        <v>2015</v>
      </c>
      <c r="W160" s="44">
        <f>VLOOKUP($L160,'[1]Tortugas liberadas DPNG'!$B$1:$O$552,11,FALSE)</f>
        <v>25.9</v>
      </c>
      <c r="X160" s="44">
        <f>VLOOKUP($L160,'[1]Tortugas liberadas DPNG'!$B$1:$O$552,14,FALSE)/1000</f>
        <v>1.6</v>
      </c>
      <c r="Y160" s="44">
        <f>VLOOKUP($L160,'[1]Tortugas liberadas DPNG'!$B$1:$O$552,5,FALSE) -0.5</f>
        <v>5.5</v>
      </c>
      <c r="Z160" s="44">
        <f>Y160+(F160-VLOOKUP($L160,'[1]Tortugas liberadas DPNG'!$B$1:$O$552,7,FALSE))</f>
        <v>6.5</v>
      </c>
      <c r="AB160" s="45" t="str">
        <f t="shared" si="2"/>
        <v>Small</v>
      </c>
      <c r="AC160" s="9"/>
    </row>
    <row r="161" spans="1:29" x14ac:dyDescent="0.25">
      <c r="A161" s="42">
        <v>198</v>
      </c>
      <c r="B161" s="9" t="s">
        <v>28</v>
      </c>
      <c r="C161" s="9" t="s">
        <v>32</v>
      </c>
      <c r="D161" s="9">
        <v>3</v>
      </c>
      <c r="E161" s="9">
        <v>116</v>
      </c>
      <c r="F161" s="31">
        <v>2016</v>
      </c>
      <c r="G161" s="9">
        <v>6</v>
      </c>
      <c r="H161" s="9">
        <v>27</v>
      </c>
      <c r="I161" s="9">
        <v>-0.82259899999999997</v>
      </c>
      <c r="J161" s="9">
        <v>-90.060187999999997</v>
      </c>
      <c r="K161" s="26">
        <v>48375366</v>
      </c>
      <c r="L161" s="26">
        <v>48375366</v>
      </c>
      <c r="M161" s="26">
        <v>48375366</v>
      </c>
      <c r="N161" s="27" t="s">
        <v>63</v>
      </c>
      <c r="O161" s="28">
        <v>26.5</v>
      </c>
      <c r="P161" s="28">
        <v>26.5</v>
      </c>
      <c r="Q161" s="28">
        <v>18.600000000000001</v>
      </c>
      <c r="R161" s="28"/>
      <c r="S161" s="28">
        <v>1.8</v>
      </c>
      <c r="T161" s="28">
        <v>1</v>
      </c>
      <c r="U161" s="28">
        <v>0</v>
      </c>
      <c r="V161" s="44">
        <f>VLOOKUP($L161,'[1]Tortugas liberadas DPNG'!$B$1:$O$552,7,FALSE)</f>
        <v>2015</v>
      </c>
      <c r="W161" s="44">
        <f>VLOOKUP($L161,'[1]Tortugas liberadas DPNG'!$B$1:$O$552,11,FALSE)</f>
        <v>24</v>
      </c>
      <c r="X161" s="44">
        <f>VLOOKUP($L161,'[1]Tortugas liberadas DPNG'!$B$1:$O$552,14,FALSE)/1000</f>
        <v>1.1499999999999999</v>
      </c>
      <c r="Y161" s="44">
        <f>VLOOKUP($L161,'[1]Tortugas liberadas DPNG'!$B$1:$O$552,5,FALSE) -0.5</f>
        <v>4.5</v>
      </c>
      <c r="Z161" s="44">
        <f>Y161+(F161-VLOOKUP($L161,'[1]Tortugas liberadas DPNG'!$B$1:$O$552,7,FALSE))</f>
        <v>5.5</v>
      </c>
      <c r="AB161" s="45" t="str">
        <f t="shared" si="2"/>
        <v>Small</v>
      </c>
      <c r="AC161" s="9"/>
    </row>
    <row r="162" spans="1:29" x14ac:dyDescent="0.25">
      <c r="A162" s="42">
        <v>199</v>
      </c>
      <c r="B162" s="9" t="s">
        <v>28</v>
      </c>
      <c r="C162" s="9" t="s">
        <v>32</v>
      </c>
      <c r="D162" s="9">
        <v>3</v>
      </c>
      <c r="E162" s="9">
        <v>117</v>
      </c>
      <c r="F162" s="31">
        <v>2016</v>
      </c>
      <c r="G162" s="9">
        <v>6</v>
      </c>
      <c r="H162" s="9">
        <v>27</v>
      </c>
      <c r="I162" s="9">
        <v>-0.82116100000000003</v>
      </c>
      <c r="J162" s="9">
        <v>-90.060300999999995</v>
      </c>
      <c r="K162" s="26">
        <v>48368271</v>
      </c>
      <c r="L162" s="26">
        <v>48368271</v>
      </c>
      <c r="M162" s="26">
        <v>48368271</v>
      </c>
      <c r="N162" s="27" t="s">
        <v>64</v>
      </c>
      <c r="O162" s="28">
        <v>27</v>
      </c>
      <c r="P162" s="28">
        <v>27</v>
      </c>
      <c r="Q162" s="28">
        <v>18.2</v>
      </c>
      <c r="R162" s="28"/>
      <c r="S162" s="28">
        <v>1.6</v>
      </c>
      <c r="T162" s="28">
        <v>1</v>
      </c>
      <c r="U162" s="28">
        <v>1</v>
      </c>
      <c r="V162" s="44">
        <f>VLOOKUP($L162,'[1]Tortugas liberadas DPNG'!$B$1:$O$552,7,FALSE)</f>
        <v>2015</v>
      </c>
      <c r="W162" s="44">
        <f>VLOOKUP($L162,'[1]Tortugas liberadas DPNG'!$B$1:$O$552,11,FALSE)</f>
        <v>23.8</v>
      </c>
      <c r="X162" s="44">
        <f>VLOOKUP($L162,'[1]Tortugas liberadas DPNG'!$B$1:$O$552,14,FALSE)/1000</f>
        <v>1.3</v>
      </c>
      <c r="Y162" s="44">
        <f>VLOOKUP($L162,'[1]Tortugas liberadas DPNG'!$B$1:$O$552,5,FALSE) -0.5</f>
        <v>4.5</v>
      </c>
      <c r="Z162" s="44">
        <f>Y162+(F162-VLOOKUP($L162,'[1]Tortugas liberadas DPNG'!$B$1:$O$552,7,FALSE))</f>
        <v>5.5</v>
      </c>
      <c r="AB162" s="45" t="str">
        <f t="shared" si="2"/>
        <v>Small</v>
      </c>
      <c r="AC162" s="9"/>
    </row>
    <row r="163" spans="1:29" x14ac:dyDescent="0.25">
      <c r="A163" s="42">
        <v>200</v>
      </c>
      <c r="B163" s="9" t="s">
        <v>28</v>
      </c>
      <c r="C163" s="9" t="s">
        <v>32</v>
      </c>
      <c r="D163" s="9">
        <v>3</v>
      </c>
      <c r="E163" s="9">
        <v>118</v>
      </c>
      <c r="F163" s="31">
        <v>2016</v>
      </c>
      <c r="G163" s="9">
        <v>6</v>
      </c>
      <c r="H163" s="9">
        <v>27</v>
      </c>
      <c r="I163" s="9">
        <v>-0.82001500000000005</v>
      </c>
      <c r="J163" s="9">
        <v>-90.060419999999993</v>
      </c>
      <c r="K163" s="26">
        <v>48347072</v>
      </c>
      <c r="L163" s="26">
        <v>48347072</v>
      </c>
      <c r="M163" s="26">
        <v>48347072</v>
      </c>
      <c r="N163" s="27">
        <v>2203</v>
      </c>
      <c r="O163" s="28">
        <v>26.4</v>
      </c>
      <c r="P163" s="28">
        <v>26.4</v>
      </c>
      <c r="Q163" s="28">
        <v>17.8</v>
      </c>
      <c r="R163" s="28"/>
      <c r="S163" s="28">
        <v>1.7</v>
      </c>
      <c r="T163" s="28">
        <v>1</v>
      </c>
      <c r="U163" s="28">
        <v>0</v>
      </c>
      <c r="V163" s="44">
        <f>VLOOKUP($L163,'[1]Tortugas liberadas DPNG'!$B$1:$O$552,7,FALSE)</f>
        <v>2015</v>
      </c>
      <c r="W163" s="44">
        <f>VLOOKUP($L163,'[1]Tortugas liberadas DPNG'!$B$1:$O$552,11,FALSE)</f>
        <v>23.9</v>
      </c>
      <c r="X163" s="44">
        <f>VLOOKUP($L163,'[1]Tortugas liberadas DPNG'!$B$1:$O$552,14,FALSE)/1000</f>
        <v>1</v>
      </c>
      <c r="Y163" s="44">
        <f>VLOOKUP($L163,'[1]Tortugas liberadas DPNG'!$B$1:$O$552,5,FALSE) -0.5</f>
        <v>4.5</v>
      </c>
      <c r="Z163" s="44">
        <f>Y163+(F163-VLOOKUP($L163,'[1]Tortugas liberadas DPNG'!$B$1:$O$552,7,FALSE))</f>
        <v>5.5</v>
      </c>
      <c r="AB163" s="45" t="str">
        <f t="shared" si="2"/>
        <v>Small</v>
      </c>
      <c r="AC163" s="9"/>
    </row>
    <row r="164" spans="1:29" x14ac:dyDescent="0.25">
      <c r="A164" s="42">
        <v>201</v>
      </c>
      <c r="B164" s="9" t="s">
        <v>28</v>
      </c>
      <c r="C164" s="9" t="s">
        <v>32</v>
      </c>
      <c r="D164" s="9">
        <v>3</v>
      </c>
      <c r="E164" s="9">
        <v>119</v>
      </c>
      <c r="F164" s="31">
        <v>2016</v>
      </c>
      <c r="G164" s="9">
        <v>6</v>
      </c>
      <c r="H164" s="9">
        <v>27</v>
      </c>
      <c r="I164" s="9">
        <v>-0.81971899999999998</v>
      </c>
      <c r="J164" s="9">
        <v>-90.060422000000003</v>
      </c>
      <c r="K164" s="26">
        <v>48068374</v>
      </c>
      <c r="L164" s="26">
        <v>48068374</v>
      </c>
      <c r="M164" s="26">
        <v>48068374</v>
      </c>
      <c r="N164" s="27">
        <v>2222</v>
      </c>
      <c r="O164" s="28">
        <v>30.2</v>
      </c>
      <c r="P164" s="28">
        <v>30.2</v>
      </c>
      <c r="Q164" s="28">
        <v>21</v>
      </c>
      <c r="R164" s="28"/>
      <c r="S164" s="28">
        <v>2.8</v>
      </c>
      <c r="T164" s="28">
        <v>1</v>
      </c>
      <c r="U164" s="28">
        <v>0</v>
      </c>
      <c r="V164" s="44">
        <f>VLOOKUP($L164,'[1]Tortugas liberadas DPNG'!$B$1:$O$552,7,FALSE)</f>
        <v>2015</v>
      </c>
      <c r="W164" s="44">
        <f>VLOOKUP($L164,'[1]Tortugas liberadas DPNG'!$B$1:$O$552,11,FALSE)</f>
        <v>25.3</v>
      </c>
      <c r="X164" s="44">
        <f>VLOOKUP($L164,'[1]Tortugas liberadas DPNG'!$B$1:$O$552,14,FALSE)/1000</f>
        <v>1.5</v>
      </c>
      <c r="Y164" s="44">
        <f>VLOOKUP($L164,'[1]Tortugas liberadas DPNG'!$B$1:$O$552,5,FALSE) -0.5</f>
        <v>5.5</v>
      </c>
      <c r="Z164" s="44">
        <f>Y164+(F164-VLOOKUP($L164,'[1]Tortugas liberadas DPNG'!$B$1:$O$552,7,FALSE))</f>
        <v>6.5</v>
      </c>
      <c r="AB164" s="45" t="str">
        <f t="shared" si="2"/>
        <v>Small</v>
      </c>
      <c r="AC164" s="9"/>
    </row>
    <row r="165" spans="1:29" x14ac:dyDescent="0.25">
      <c r="A165" s="42">
        <v>202</v>
      </c>
      <c r="B165" s="9" t="s">
        <v>28</v>
      </c>
      <c r="C165" s="9" t="s">
        <v>32</v>
      </c>
      <c r="D165" s="9">
        <v>3</v>
      </c>
      <c r="E165" s="9">
        <v>122</v>
      </c>
      <c r="F165" s="31">
        <v>2016</v>
      </c>
      <c r="G165" s="9">
        <v>6</v>
      </c>
      <c r="H165" s="9">
        <v>27</v>
      </c>
      <c r="I165" s="9">
        <v>-0.81969700000000001</v>
      </c>
      <c r="J165" s="9">
        <v>-90.060820000000007</v>
      </c>
      <c r="K165" s="30">
        <v>48312363</v>
      </c>
      <c r="L165" s="26">
        <v>48312363</v>
      </c>
      <c r="M165" s="26">
        <v>48312363</v>
      </c>
      <c r="N165" s="27">
        <v>2141</v>
      </c>
      <c r="O165" s="28">
        <v>40.9</v>
      </c>
      <c r="P165" s="28">
        <v>40.9</v>
      </c>
      <c r="Q165" s="28">
        <v>29.1</v>
      </c>
      <c r="R165" s="28"/>
      <c r="S165" s="28">
        <v>6.4</v>
      </c>
      <c r="T165" s="28">
        <v>1</v>
      </c>
      <c r="U165" s="28">
        <v>0</v>
      </c>
      <c r="V165" s="44">
        <f>VLOOKUP($L165,'[1]Tortugas liberadas DPNG'!$B$1:$O$552,7,FALSE)</f>
        <v>2015</v>
      </c>
      <c r="W165" s="44">
        <f>VLOOKUP($L165,'[1]Tortugas liberadas DPNG'!$B$1:$O$552,11,FALSE)</f>
        <v>35</v>
      </c>
      <c r="X165" s="44">
        <f>VLOOKUP($L165,'[1]Tortugas liberadas DPNG'!$B$1:$O$552,14,FALSE)/1000</f>
        <v>4.3</v>
      </c>
      <c r="Y165" s="44">
        <f>VLOOKUP($L165,'[1]Tortugas liberadas DPNG'!$B$1:$O$552,5,FALSE) -0.5</f>
        <v>7.5</v>
      </c>
      <c r="Z165" s="44">
        <f>Y165+(F165-VLOOKUP($L165,'[1]Tortugas liberadas DPNG'!$B$1:$O$552,7,FALSE))</f>
        <v>8.5</v>
      </c>
      <c r="AB165" s="45" t="str">
        <f t="shared" si="2"/>
        <v/>
      </c>
      <c r="AC165" s="9"/>
    </row>
    <row r="166" spans="1:29" x14ac:dyDescent="0.25">
      <c r="A166" s="42">
        <v>204</v>
      </c>
      <c r="B166" s="9" t="s">
        <v>28</v>
      </c>
      <c r="C166" s="9" t="s">
        <v>32</v>
      </c>
      <c r="D166" s="9">
        <v>3</v>
      </c>
      <c r="E166" s="9">
        <v>125</v>
      </c>
      <c r="F166" s="31">
        <v>2016</v>
      </c>
      <c r="G166" s="9">
        <v>6</v>
      </c>
      <c r="H166" s="9">
        <v>27</v>
      </c>
      <c r="I166" s="9">
        <v>-0.82007399999999997</v>
      </c>
      <c r="J166" s="9">
        <v>-90.0608</v>
      </c>
      <c r="K166" s="26">
        <v>48326019</v>
      </c>
      <c r="L166" s="26">
        <v>48326019</v>
      </c>
      <c r="M166" s="26">
        <v>48326019</v>
      </c>
      <c r="N166" s="27">
        <v>2278</v>
      </c>
      <c r="O166" s="28">
        <v>28.1</v>
      </c>
      <c r="P166" s="28">
        <v>30.1</v>
      </c>
      <c r="Q166" s="28">
        <v>20.6</v>
      </c>
      <c r="R166" s="28"/>
      <c r="S166" s="28">
        <v>2.2999999999999998</v>
      </c>
      <c r="T166" s="28">
        <v>1</v>
      </c>
      <c r="U166" s="28">
        <v>0</v>
      </c>
      <c r="V166" s="44">
        <f>VLOOKUP($L166,'[1]Tortugas liberadas DPNG'!$B$1:$O$552,7,FALSE)</f>
        <v>2015</v>
      </c>
      <c r="W166" s="44">
        <f>VLOOKUP($L166,'[1]Tortugas liberadas DPNG'!$B$1:$O$552,11,FALSE)</f>
        <v>25.2</v>
      </c>
      <c r="X166" s="44">
        <f>VLOOKUP($L166,'[1]Tortugas liberadas DPNG'!$B$1:$O$552,14,FALSE)/1000</f>
        <v>1.5</v>
      </c>
      <c r="Y166" s="44">
        <f>VLOOKUP($L166,'[1]Tortugas liberadas DPNG'!$B$1:$O$552,5,FALSE) -0.5</f>
        <v>4.5</v>
      </c>
      <c r="Z166" s="44">
        <f>Y166+(F166-VLOOKUP($L166,'[1]Tortugas liberadas DPNG'!$B$1:$O$552,7,FALSE))</f>
        <v>5.5</v>
      </c>
      <c r="AB166" s="45" t="str">
        <f t="shared" si="2"/>
        <v>Small</v>
      </c>
      <c r="AC166" s="9"/>
    </row>
    <row r="167" spans="1:29" x14ac:dyDescent="0.25">
      <c r="A167" s="42">
        <v>205</v>
      </c>
      <c r="B167" s="9" t="s">
        <v>28</v>
      </c>
      <c r="C167" s="9" t="s">
        <v>32</v>
      </c>
      <c r="D167" s="9">
        <v>3</v>
      </c>
      <c r="E167" s="9">
        <v>126</v>
      </c>
      <c r="F167" s="31">
        <v>2016</v>
      </c>
      <c r="G167" s="9">
        <v>6</v>
      </c>
      <c r="H167" s="9">
        <v>27</v>
      </c>
      <c r="I167" s="9">
        <v>-0.82056899999999999</v>
      </c>
      <c r="J167" s="9">
        <v>-90.060980999999998</v>
      </c>
      <c r="K167" s="26">
        <v>48317819</v>
      </c>
      <c r="L167" s="26">
        <v>48317819</v>
      </c>
      <c r="M167" s="26">
        <v>48317819</v>
      </c>
      <c r="N167" s="27">
        <v>2276</v>
      </c>
      <c r="O167" s="28">
        <v>28.4</v>
      </c>
      <c r="P167" s="28">
        <v>30.2</v>
      </c>
      <c r="Q167" s="28">
        <v>20.5</v>
      </c>
      <c r="R167" s="28"/>
      <c r="S167" s="28">
        <v>2.1</v>
      </c>
      <c r="T167" s="28">
        <v>1</v>
      </c>
      <c r="U167" s="28">
        <v>1</v>
      </c>
      <c r="V167" s="44">
        <f>VLOOKUP($L167,'[1]Tortugas liberadas DPNG'!$B$1:$O$552,7,FALSE)</f>
        <v>2015</v>
      </c>
      <c r="W167" s="44">
        <f>VLOOKUP($L167,'[1]Tortugas liberadas DPNG'!$B$1:$O$552,11,FALSE)</f>
        <v>25.2</v>
      </c>
      <c r="X167" s="44">
        <f>VLOOKUP($L167,'[1]Tortugas liberadas DPNG'!$B$1:$O$552,14,FALSE)/1000</f>
        <v>1.4</v>
      </c>
      <c r="Y167" s="44">
        <f>VLOOKUP($L167,'[1]Tortugas liberadas DPNG'!$B$1:$O$552,5,FALSE) -0.5</f>
        <v>4.5</v>
      </c>
      <c r="Z167" s="44">
        <f>Y167+(F167-VLOOKUP($L167,'[1]Tortugas liberadas DPNG'!$B$1:$O$552,7,FALSE))</f>
        <v>5.5</v>
      </c>
      <c r="AB167" s="45" t="str">
        <f t="shared" si="2"/>
        <v>Small</v>
      </c>
      <c r="AC167" s="9"/>
    </row>
    <row r="168" spans="1:29" x14ac:dyDescent="0.25">
      <c r="A168" s="42">
        <v>206</v>
      </c>
      <c r="B168" s="9" t="s">
        <v>28</v>
      </c>
      <c r="C168" s="9" t="s">
        <v>32</v>
      </c>
      <c r="D168" s="9">
        <v>3</v>
      </c>
      <c r="E168" s="9">
        <v>127</v>
      </c>
      <c r="F168" s="31">
        <v>2016</v>
      </c>
      <c r="G168" s="9">
        <v>6</v>
      </c>
      <c r="H168" s="9">
        <v>27</v>
      </c>
      <c r="I168" s="9">
        <v>-0.82074499999999995</v>
      </c>
      <c r="J168" s="9">
        <v>-90.061165000000003</v>
      </c>
      <c r="K168" s="26">
        <v>48050829</v>
      </c>
      <c r="L168" s="26">
        <v>48050829</v>
      </c>
      <c r="M168" s="26">
        <v>48050829</v>
      </c>
      <c r="N168" s="27">
        <v>2154</v>
      </c>
      <c r="O168" s="28">
        <v>32.1</v>
      </c>
      <c r="P168" s="28">
        <v>32.799999999999997</v>
      </c>
      <c r="Q168" s="28">
        <v>23.1</v>
      </c>
      <c r="R168" s="28"/>
      <c r="S168" s="28">
        <v>3.3</v>
      </c>
      <c r="T168" s="28">
        <v>1</v>
      </c>
      <c r="U168" s="28">
        <v>1</v>
      </c>
      <c r="V168" s="44">
        <f>VLOOKUP($L168,'[1]Tortugas liberadas DPNG'!$B$1:$O$552,7,FALSE)</f>
        <v>2015</v>
      </c>
      <c r="W168" s="44">
        <f>VLOOKUP($L168,'[1]Tortugas liberadas DPNG'!$B$1:$O$552,11,FALSE)</f>
        <v>27.8</v>
      </c>
      <c r="X168" s="44">
        <f>VLOOKUP($L168,'[1]Tortugas liberadas DPNG'!$B$1:$O$552,14,FALSE)/1000</f>
        <v>1.7</v>
      </c>
      <c r="Y168" s="44">
        <f>VLOOKUP($L168,'[1]Tortugas liberadas DPNG'!$B$1:$O$552,5,FALSE) -0.5</f>
        <v>7.5</v>
      </c>
      <c r="Z168" s="44">
        <f>Y168+(F168-VLOOKUP($L168,'[1]Tortugas liberadas DPNG'!$B$1:$O$552,7,FALSE))</f>
        <v>8.5</v>
      </c>
      <c r="AB168" s="45" t="str">
        <f t="shared" si="2"/>
        <v>Small</v>
      </c>
      <c r="AC168" s="9"/>
    </row>
    <row r="169" spans="1:29" x14ac:dyDescent="0.25">
      <c r="A169" s="42">
        <v>207</v>
      </c>
      <c r="B169" s="9" t="s">
        <v>28</v>
      </c>
      <c r="C169" s="9" t="s">
        <v>32</v>
      </c>
      <c r="D169" s="9">
        <v>3</v>
      </c>
      <c r="E169" s="9">
        <v>128</v>
      </c>
      <c r="F169" s="31">
        <v>2016</v>
      </c>
      <c r="G169" s="9">
        <v>6</v>
      </c>
      <c r="H169" s="9">
        <v>27</v>
      </c>
      <c r="I169" s="9">
        <v>-0.82059499999999996</v>
      </c>
      <c r="J169" s="9">
        <v>-90.060993999999994</v>
      </c>
      <c r="K169" s="26">
        <v>48319324</v>
      </c>
      <c r="L169" s="26">
        <v>48319324</v>
      </c>
      <c r="M169" s="26">
        <v>48319324</v>
      </c>
      <c r="N169" s="27">
        <v>2103</v>
      </c>
      <c r="O169" s="28">
        <v>36.6</v>
      </c>
      <c r="P169" s="28">
        <v>36.9</v>
      </c>
      <c r="Q169" s="28">
        <v>26.2</v>
      </c>
      <c r="R169" s="28"/>
      <c r="S169" s="28">
        <v>4.4000000000000004</v>
      </c>
      <c r="T169" s="28">
        <v>1</v>
      </c>
      <c r="U169" s="28">
        <v>1</v>
      </c>
      <c r="V169" s="44">
        <f>VLOOKUP($L169,'[1]Tortugas liberadas DPNG'!$B$1:$O$552,7,FALSE)</f>
        <v>2015</v>
      </c>
      <c r="W169" s="44">
        <f>VLOOKUP($L169,'[1]Tortugas liberadas DPNG'!$B$1:$O$552,11,FALSE)</f>
        <v>33.1</v>
      </c>
      <c r="X169" s="44">
        <f>VLOOKUP($L169,'[1]Tortugas liberadas DPNG'!$B$1:$O$552,14,FALSE)/1000</f>
        <v>2.8</v>
      </c>
      <c r="Y169" s="44">
        <f>VLOOKUP($L169,'[1]Tortugas liberadas DPNG'!$B$1:$O$552,5,FALSE) -0.5</f>
        <v>10.5</v>
      </c>
      <c r="Z169" s="44">
        <f>Y169+(F169-VLOOKUP($L169,'[1]Tortugas liberadas DPNG'!$B$1:$O$552,7,FALSE))</f>
        <v>11.5</v>
      </c>
      <c r="AB169" s="45" t="str">
        <f t="shared" si="2"/>
        <v>Small</v>
      </c>
      <c r="AC169" s="9"/>
    </row>
    <row r="170" spans="1:29" x14ac:dyDescent="0.25">
      <c r="A170" s="42">
        <v>208</v>
      </c>
      <c r="B170" s="9" t="s">
        <v>28</v>
      </c>
      <c r="C170" s="9" t="s">
        <v>32</v>
      </c>
      <c r="D170" s="9">
        <v>3</v>
      </c>
      <c r="E170" s="9">
        <v>129</v>
      </c>
      <c r="F170" s="31">
        <v>2016</v>
      </c>
      <c r="G170" s="9">
        <v>6</v>
      </c>
      <c r="H170" s="9">
        <v>27</v>
      </c>
      <c r="I170" s="9">
        <v>-0.82179999999999997</v>
      </c>
      <c r="J170" s="9">
        <v>-90.060856999999999</v>
      </c>
      <c r="K170" s="26">
        <v>48368259</v>
      </c>
      <c r="L170" s="26">
        <v>48368259</v>
      </c>
      <c r="M170" s="26">
        <v>48368259</v>
      </c>
      <c r="N170" s="27">
        <v>2279</v>
      </c>
      <c r="O170" s="28">
        <v>26.3</v>
      </c>
      <c r="P170" s="28">
        <v>27.2</v>
      </c>
      <c r="Q170" s="28">
        <v>18.600000000000001</v>
      </c>
      <c r="R170" s="28"/>
      <c r="S170" s="28">
        <v>1.8</v>
      </c>
      <c r="T170" s="28">
        <v>1</v>
      </c>
      <c r="U170" s="28">
        <v>0</v>
      </c>
      <c r="V170" s="44">
        <f>VLOOKUP($L170,'[1]Tortugas liberadas DPNG'!$B$1:$O$552,7,FALSE)</f>
        <v>2015</v>
      </c>
      <c r="W170" s="44">
        <f>VLOOKUP($L170,'[1]Tortugas liberadas DPNG'!$B$1:$O$552,11,FALSE)</f>
        <v>23.6</v>
      </c>
      <c r="X170" s="44">
        <f>VLOOKUP($L170,'[1]Tortugas liberadas DPNG'!$B$1:$O$552,14,FALSE)/1000</f>
        <v>1.1000000000000001</v>
      </c>
      <c r="Y170" s="44">
        <f>VLOOKUP($L170,'[1]Tortugas liberadas DPNG'!$B$1:$O$552,5,FALSE) -0.5</f>
        <v>4.5</v>
      </c>
      <c r="Z170" s="44">
        <f>Y170+(F170-VLOOKUP($L170,'[1]Tortugas liberadas DPNG'!$B$1:$O$552,7,FALSE))</f>
        <v>5.5</v>
      </c>
      <c r="AB170" s="45" t="str">
        <f t="shared" si="2"/>
        <v>Small</v>
      </c>
      <c r="AC170" s="9"/>
    </row>
    <row r="171" spans="1:29" x14ac:dyDescent="0.25">
      <c r="A171" s="42">
        <v>209</v>
      </c>
      <c r="B171" s="9" t="s">
        <v>28</v>
      </c>
      <c r="C171" s="9" t="s">
        <v>32</v>
      </c>
      <c r="D171" s="9">
        <v>3</v>
      </c>
      <c r="E171" s="9">
        <v>130</v>
      </c>
      <c r="F171" s="31">
        <v>2016</v>
      </c>
      <c r="G171" s="9">
        <v>6</v>
      </c>
      <c r="H171" s="9">
        <v>27</v>
      </c>
      <c r="I171" s="9">
        <v>-0.82131799999999999</v>
      </c>
      <c r="J171" s="9">
        <v>-90.061555999999996</v>
      </c>
      <c r="K171" s="26">
        <v>48041116</v>
      </c>
      <c r="L171" s="26">
        <v>48041116</v>
      </c>
      <c r="M171" s="26">
        <v>48041116</v>
      </c>
      <c r="N171" s="27">
        <v>2298</v>
      </c>
      <c r="O171" s="28">
        <v>28.5</v>
      </c>
      <c r="P171" s="28">
        <v>28.9</v>
      </c>
      <c r="Q171" s="28">
        <v>20</v>
      </c>
      <c r="R171" s="28"/>
      <c r="S171" s="28">
        <v>2</v>
      </c>
      <c r="T171" s="28">
        <v>1</v>
      </c>
      <c r="U171" s="28">
        <v>1</v>
      </c>
      <c r="V171" s="44">
        <f>VLOOKUP($L171,'[1]Tortugas liberadas DPNG'!$B$1:$O$552,7,FALSE)</f>
        <v>2015</v>
      </c>
      <c r="W171" s="44">
        <f>VLOOKUP($L171,'[1]Tortugas liberadas DPNG'!$B$1:$O$552,11,FALSE)</f>
        <v>24.3</v>
      </c>
      <c r="X171" s="44">
        <f>VLOOKUP($L171,'[1]Tortugas liberadas DPNG'!$B$1:$O$552,14,FALSE)/1000</f>
        <v>1.25</v>
      </c>
      <c r="Y171" s="44">
        <f>VLOOKUP($L171,'[1]Tortugas liberadas DPNG'!$B$1:$O$552,5,FALSE) -0.5</f>
        <v>4.5</v>
      </c>
      <c r="Z171" s="44">
        <f>Y171+(F171-VLOOKUP($L171,'[1]Tortugas liberadas DPNG'!$B$1:$O$552,7,FALSE))</f>
        <v>5.5</v>
      </c>
      <c r="AB171" s="45" t="str">
        <f t="shared" si="2"/>
        <v>Small</v>
      </c>
      <c r="AC171" s="9"/>
    </row>
    <row r="172" spans="1:29" x14ac:dyDescent="0.25">
      <c r="A172" s="42">
        <v>210</v>
      </c>
      <c r="B172" s="9" t="s">
        <v>28</v>
      </c>
      <c r="C172" s="9" t="s">
        <v>32</v>
      </c>
      <c r="D172" s="9">
        <v>3</v>
      </c>
      <c r="E172" s="9">
        <v>131</v>
      </c>
      <c r="F172" s="31">
        <v>2016</v>
      </c>
      <c r="G172" s="9">
        <v>6</v>
      </c>
      <c r="H172" s="9">
        <v>27</v>
      </c>
      <c r="I172" s="9">
        <v>-0.82129399999999997</v>
      </c>
      <c r="J172" s="9">
        <v>-90.061569000000006</v>
      </c>
      <c r="K172" s="26">
        <v>48049824</v>
      </c>
      <c r="L172" s="26">
        <v>48049824</v>
      </c>
      <c r="M172" s="26">
        <v>48049824</v>
      </c>
      <c r="N172" s="27">
        <v>2180</v>
      </c>
      <c r="O172" s="28">
        <v>28.9</v>
      </c>
      <c r="P172" s="28">
        <v>30.1</v>
      </c>
      <c r="Q172" s="28">
        <v>20.7</v>
      </c>
      <c r="R172" s="28"/>
      <c r="S172" s="28">
        <v>2.5</v>
      </c>
      <c r="T172" s="28">
        <v>1</v>
      </c>
      <c r="U172" s="28">
        <v>0</v>
      </c>
      <c r="V172" s="44">
        <f>VLOOKUP($L172,'[1]Tortugas liberadas DPNG'!$B$1:$O$552,7,FALSE)</f>
        <v>2015</v>
      </c>
      <c r="W172" s="44">
        <f>VLOOKUP($L172,'[1]Tortugas liberadas DPNG'!$B$1:$O$552,11,FALSE)</f>
        <v>26.3</v>
      </c>
      <c r="X172" s="44">
        <f>VLOOKUP($L172,'[1]Tortugas liberadas DPNG'!$B$1:$O$552,14,FALSE)/1000</f>
        <v>1.2</v>
      </c>
      <c r="Y172" s="44">
        <f>VLOOKUP($L172,'[1]Tortugas liberadas DPNG'!$B$1:$O$552,5,FALSE) -0.5</f>
        <v>7.5</v>
      </c>
      <c r="Z172" s="44">
        <f>Y172+(F172-VLOOKUP($L172,'[1]Tortugas liberadas DPNG'!$B$1:$O$552,7,FALSE))</f>
        <v>8.5</v>
      </c>
      <c r="AB172" s="45" t="str">
        <f t="shared" si="2"/>
        <v>Small</v>
      </c>
      <c r="AC172" s="9" t="s">
        <v>65</v>
      </c>
    </row>
    <row r="173" spans="1:29" x14ac:dyDescent="0.25">
      <c r="A173" s="42">
        <v>211</v>
      </c>
      <c r="B173" s="9" t="s">
        <v>28</v>
      </c>
      <c r="C173" s="9" t="s">
        <v>32</v>
      </c>
      <c r="D173" s="9">
        <v>3</v>
      </c>
      <c r="E173" s="9">
        <v>132</v>
      </c>
      <c r="F173" s="31">
        <v>2016</v>
      </c>
      <c r="G173" s="9">
        <v>6</v>
      </c>
      <c r="H173" s="9">
        <v>27</v>
      </c>
      <c r="I173" s="9">
        <v>-0.82082299999999997</v>
      </c>
      <c r="J173" s="9">
        <v>-90.061744000000004</v>
      </c>
      <c r="K173" s="26">
        <v>48107006</v>
      </c>
      <c r="L173" s="26">
        <v>48107006</v>
      </c>
      <c r="M173" s="26">
        <v>48107006</v>
      </c>
      <c r="N173" s="27">
        <v>2006</v>
      </c>
      <c r="O173" s="28">
        <v>27.8</v>
      </c>
      <c r="P173" s="28">
        <v>28</v>
      </c>
      <c r="Q173" s="28">
        <v>19.3</v>
      </c>
      <c r="R173" s="28"/>
      <c r="S173" s="28">
        <v>2.2000000000000002</v>
      </c>
      <c r="T173" s="28">
        <v>1</v>
      </c>
      <c r="U173" s="28">
        <v>1</v>
      </c>
      <c r="V173" s="44">
        <f>VLOOKUP($L173,'[1]Tortugas liberadas DPNG'!$B$1:$O$552,7,FALSE)</f>
        <v>2015</v>
      </c>
      <c r="W173" s="44">
        <f>VLOOKUP($L173,'[1]Tortugas liberadas DPNG'!$B$1:$O$552,11,FALSE)</f>
        <v>23.9</v>
      </c>
      <c r="X173" s="44">
        <f>VLOOKUP($L173,'[1]Tortugas liberadas DPNG'!$B$1:$O$552,14,FALSE)/1000</f>
        <v>1.2</v>
      </c>
      <c r="Y173" s="44">
        <f>VLOOKUP($L173,'[1]Tortugas liberadas DPNG'!$B$1:$O$552,5,FALSE) -0.5</f>
        <v>4.5</v>
      </c>
      <c r="Z173" s="44">
        <f>Y173+(F173-VLOOKUP($L173,'[1]Tortugas liberadas DPNG'!$B$1:$O$552,7,FALSE))</f>
        <v>5.5</v>
      </c>
      <c r="AB173" s="45" t="str">
        <f t="shared" si="2"/>
        <v>Small</v>
      </c>
      <c r="AC173" s="9"/>
    </row>
    <row r="174" spans="1:29" x14ac:dyDescent="0.25">
      <c r="A174" s="42">
        <v>212</v>
      </c>
      <c r="B174" s="9" t="s">
        <v>28</v>
      </c>
      <c r="C174" s="9" t="s">
        <v>32</v>
      </c>
      <c r="D174" s="9">
        <v>3</v>
      </c>
      <c r="E174" s="9">
        <v>133</v>
      </c>
      <c r="F174" s="31">
        <v>2016</v>
      </c>
      <c r="G174" s="9">
        <v>6</v>
      </c>
      <c r="H174" s="9">
        <v>27</v>
      </c>
      <c r="I174" s="9">
        <v>-0.82083700000000004</v>
      </c>
      <c r="J174" s="9">
        <v>-90.061741999999995</v>
      </c>
      <c r="K174" s="26">
        <v>48376600</v>
      </c>
      <c r="L174" s="26">
        <v>48376600</v>
      </c>
      <c r="M174" s="26">
        <v>48376600</v>
      </c>
      <c r="N174" s="27">
        <v>2265</v>
      </c>
      <c r="O174" s="28">
        <v>27.6</v>
      </c>
      <c r="P174" s="28">
        <v>27.6</v>
      </c>
      <c r="Q174" s="28">
        <v>18.899999999999999</v>
      </c>
      <c r="R174" s="28"/>
      <c r="S174" s="28">
        <v>2</v>
      </c>
      <c r="T174" s="28">
        <v>1</v>
      </c>
      <c r="U174" s="28">
        <v>0</v>
      </c>
      <c r="V174" s="44">
        <f>VLOOKUP($L174,'[1]Tortugas liberadas DPNG'!$B$1:$O$552,7,FALSE)</f>
        <v>2015</v>
      </c>
      <c r="W174" s="44">
        <f>VLOOKUP($L174,'[1]Tortugas liberadas DPNG'!$B$1:$O$552,11,FALSE)</f>
        <v>24</v>
      </c>
      <c r="X174" s="44">
        <f>VLOOKUP($L174,'[1]Tortugas liberadas DPNG'!$B$1:$O$552,14,FALSE)/1000</f>
        <v>1.2</v>
      </c>
      <c r="Y174" s="44">
        <f>VLOOKUP($L174,'[1]Tortugas liberadas DPNG'!$B$1:$O$552,5,FALSE) -0.5</f>
        <v>4.5</v>
      </c>
      <c r="Z174" s="44">
        <f>Y174+(F174-VLOOKUP($L174,'[1]Tortugas liberadas DPNG'!$B$1:$O$552,7,FALSE))</f>
        <v>5.5</v>
      </c>
      <c r="AB174" s="45" t="str">
        <f t="shared" si="2"/>
        <v>Small</v>
      </c>
      <c r="AC174" s="9"/>
    </row>
    <row r="175" spans="1:29" x14ac:dyDescent="0.25">
      <c r="A175" s="42">
        <v>213</v>
      </c>
      <c r="B175" s="9" t="s">
        <v>28</v>
      </c>
      <c r="C175" s="9" t="s">
        <v>32</v>
      </c>
      <c r="D175" s="9">
        <v>3</v>
      </c>
      <c r="E175" s="9">
        <v>134</v>
      </c>
      <c r="F175" s="31">
        <v>2016</v>
      </c>
      <c r="G175" s="9">
        <v>6</v>
      </c>
      <c r="H175" s="9">
        <v>27</v>
      </c>
      <c r="I175" s="9">
        <v>-0.82084400000000002</v>
      </c>
      <c r="J175" s="9">
        <v>-90.061751000000001</v>
      </c>
      <c r="K175" s="26">
        <v>48375866</v>
      </c>
      <c r="L175" s="26">
        <v>48375866</v>
      </c>
      <c r="M175" s="26">
        <v>48375866</v>
      </c>
      <c r="N175" s="27">
        <v>2201</v>
      </c>
      <c r="O175" s="28">
        <v>25.9</v>
      </c>
      <c r="P175" s="28">
        <v>25.9</v>
      </c>
      <c r="Q175" s="28">
        <v>17.399999999999999</v>
      </c>
      <c r="R175" s="28"/>
      <c r="S175" s="28">
        <v>1.5</v>
      </c>
      <c r="T175" s="28">
        <v>1</v>
      </c>
      <c r="U175" s="28">
        <v>1</v>
      </c>
      <c r="V175" s="44">
        <f>VLOOKUP($L175,'[1]Tortugas liberadas DPNG'!$B$1:$O$552,7,FALSE)</f>
        <v>2015</v>
      </c>
      <c r="W175" s="44">
        <f>VLOOKUP($L175,'[1]Tortugas liberadas DPNG'!$B$1:$O$552,11,FALSE)</f>
        <v>23.3</v>
      </c>
      <c r="X175" s="44">
        <f>VLOOKUP($L175,'[1]Tortugas liberadas DPNG'!$B$1:$O$552,14,FALSE)/1000</f>
        <v>0.75</v>
      </c>
      <c r="Y175" s="44">
        <f>VLOOKUP($L175,'[1]Tortugas liberadas DPNG'!$B$1:$O$552,5,FALSE) -0.5</f>
        <v>6.5</v>
      </c>
      <c r="Z175" s="44">
        <f>Y175+(F175-VLOOKUP($L175,'[1]Tortugas liberadas DPNG'!$B$1:$O$552,7,FALSE))</f>
        <v>7.5</v>
      </c>
      <c r="AB175" s="45" t="str">
        <f t="shared" si="2"/>
        <v>Small</v>
      </c>
      <c r="AC175" s="9" t="s">
        <v>66</v>
      </c>
    </row>
    <row r="176" spans="1:29" x14ac:dyDescent="0.25">
      <c r="A176" s="42">
        <v>214</v>
      </c>
      <c r="B176" s="9" t="s">
        <v>28</v>
      </c>
      <c r="C176" s="9" t="s">
        <v>32</v>
      </c>
      <c r="D176" s="9">
        <v>3</v>
      </c>
      <c r="E176" s="9">
        <v>135</v>
      </c>
      <c r="F176" s="31">
        <v>2016</v>
      </c>
      <c r="G176" s="9">
        <v>6</v>
      </c>
      <c r="H176" s="9">
        <v>27</v>
      </c>
      <c r="I176" s="9">
        <v>-0.82084100000000004</v>
      </c>
      <c r="J176" s="9">
        <v>-90.061740999999998</v>
      </c>
      <c r="K176" s="26">
        <v>48368111</v>
      </c>
      <c r="L176" s="26">
        <v>48368111</v>
      </c>
      <c r="M176" s="26">
        <v>48368111</v>
      </c>
      <c r="N176" s="27">
        <v>2123</v>
      </c>
      <c r="O176" s="28">
        <v>33.1</v>
      </c>
      <c r="P176" s="28">
        <v>33.6</v>
      </c>
      <c r="Q176" s="28">
        <v>24</v>
      </c>
      <c r="R176" s="28"/>
      <c r="S176" s="28">
        <v>3.7</v>
      </c>
      <c r="T176" s="28">
        <v>1</v>
      </c>
      <c r="U176" s="28">
        <v>1</v>
      </c>
      <c r="V176" s="44">
        <f>VLOOKUP($L176,'[1]Tortugas liberadas DPNG'!$B$1:$O$552,7,FALSE)</f>
        <v>2015</v>
      </c>
      <c r="W176" s="44">
        <f>VLOOKUP($L176,'[1]Tortugas liberadas DPNG'!$B$1:$O$552,11,FALSE)</f>
        <v>29.2</v>
      </c>
      <c r="X176" s="44">
        <f>VLOOKUP($L176,'[1]Tortugas liberadas DPNG'!$B$1:$O$552,14,FALSE)/1000</f>
        <v>2.2000000000000002</v>
      </c>
      <c r="Y176" s="44">
        <f>VLOOKUP($L176,'[1]Tortugas liberadas DPNG'!$B$1:$O$552,5,FALSE) -0.5</f>
        <v>7.5</v>
      </c>
      <c r="Z176" s="44">
        <f>Y176+(F176-VLOOKUP($L176,'[1]Tortugas liberadas DPNG'!$B$1:$O$552,7,FALSE))</f>
        <v>8.5</v>
      </c>
      <c r="AB176" s="45" t="str">
        <f t="shared" si="2"/>
        <v>Small</v>
      </c>
      <c r="AC176" s="9"/>
    </row>
    <row r="177" spans="1:29" x14ac:dyDescent="0.25">
      <c r="A177" s="42">
        <v>215</v>
      </c>
      <c r="B177" s="9" t="s">
        <v>28</v>
      </c>
      <c r="C177" s="9" t="s">
        <v>32</v>
      </c>
      <c r="D177" s="9">
        <v>3</v>
      </c>
      <c r="E177" s="9">
        <v>136</v>
      </c>
      <c r="F177" s="31">
        <v>2016</v>
      </c>
      <c r="G177" s="9">
        <v>6</v>
      </c>
      <c r="H177" s="9">
        <v>27</v>
      </c>
      <c r="I177" s="9">
        <v>-0.82086000000000003</v>
      </c>
      <c r="J177" s="9">
        <v>-90.061150999999995</v>
      </c>
      <c r="K177" s="26">
        <v>48280344</v>
      </c>
      <c r="L177" s="26">
        <v>48280344</v>
      </c>
      <c r="M177" s="26">
        <v>48280344</v>
      </c>
      <c r="N177" s="27" t="s">
        <v>67</v>
      </c>
      <c r="O177" s="28">
        <v>26.8</v>
      </c>
      <c r="P177" s="28">
        <v>28.7</v>
      </c>
      <c r="Q177" s="28">
        <v>19.2</v>
      </c>
      <c r="R177" s="28"/>
      <c r="S177" s="28">
        <v>1.85</v>
      </c>
      <c r="T177" s="28">
        <v>1</v>
      </c>
      <c r="U177" s="28">
        <v>1</v>
      </c>
      <c r="V177" s="44">
        <f>VLOOKUP($L177,'[1]Tortugas liberadas DPNG'!$B$1:$O$552,7,FALSE)</f>
        <v>2015</v>
      </c>
      <c r="W177" s="44">
        <f>VLOOKUP($L177,'[1]Tortugas liberadas DPNG'!$B$1:$O$552,11,FALSE)</f>
        <v>25.1</v>
      </c>
      <c r="X177" s="44">
        <f>VLOOKUP($L177,'[1]Tortugas liberadas DPNG'!$B$1:$O$552,14,FALSE)/1000</f>
        <v>1.4</v>
      </c>
      <c r="Y177" s="44">
        <f>VLOOKUP($L177,'[1]Tortugas liberadas DPNG'!$B$1:$O$552,5,FALSE) -0.5</f>
        <v>4.5</v>
      </c>
      <c r="Z177" s="44">
        <f>Y177+(F177-VLOOKUP($L177,'[1]Tortugas liberadas DPNG'!$B$1:$O$552,7,FALSE))</f>
        <v>5.5</v>
      </c>
      <c r="AB177" s="45" t="str">
        <f t="shared" si="2"/>
        <v>Small</v>
      </c>
      <c r="AC177" s="9"/>
    </row>
    <row r="178" spans="1:29" x14ac:dyDescent="0.25">
      <c r="A178" s="42">
        <v>216</v>
      </c>
      <c r="B178" s="9" t="s">
        <v>28</v>
      </c>
      <c r="C178" s="9" t="s">
        <v>32</v>
      </c>
      <c r="D178" s="9">
        <v>3</v>
      </c>
      <c r="E178" s="9">
        <v>137</v>
      </c>
      <c r="F178" s="31">
        <v>2016</v>
      </c>
      <c r="G178" s="9">
        <v>6</v>
      </c>
      <c r="H178" s="9">
        <v>27</v>
      </c>
      <c r="I178" s="9">
        <v>-0.82087900000000003</v>
      </c>
      <c r="J178" s="9">
        <v>-90.061156999999994</v>
      </c>
      <c r="K178" s="26">
        <v>48375363</v>
      </c>
      <c r="L178" s="26">
        <v>48375363</v>
      </c>
      <c r="M178" s="26">
        <v>48375363</v>
      </c>
      <c r="N178" s="27">
        <v>2157</v>
      </c>
      <c r="O178" s="28">
        <v>35.200000000000003</v>
      </c>
      <c r="P178" s="28">
        <v>37.200000000000003</v>
      </c>
      <c r="Q178" s="28">
        <v>26.2</v>
      </c>
      <c r="R178" s="28"/>
      <c r="S178" s="28">
        <v>5.15</v>
      </c>
      <c r="T178" s="28">
        <v>1</v>
      </c>
      <c r="U178" s="28">
        <v>1</v>
      </c>
      <c r="V178" s="44">
        <f>VLOOKUP($L178,'[1]Tortugas liberadas DPNG'!$B$1:$O$552,7,FALSE)</f>
        <v>2015</v>
      </c>
      <c r="W178" s="44">
        <f>VLOOKUP($L178,'[1]Tortugas liberadas DPNG'!$B$1:$O$552,11,FALSE)</f>
        <v>32</v>
      </c>
      <c r="X178" s="44">
        <f>VLOOKUP($L178,'[1]Tortugas liberadas DPNG'!$B$1:$O$552,14,FALSE)/1000</f>
        <v>1.9</v>
      </c>
      <c r="Y178" s="44">
        <f>VLOOKUP($L178,'[1]Tortugas liberadas DPNG'!$B$1:$O$552,5,FALSE) -0.5</f>
        <v>7.5</v>
      </c>
      <c r="Z178" s="44">
        <f>Y178+(F178-VLOOKUP($L178,'[1]Tortugas liberadas DPNG'!$B$1:$O$552,7,FALSE))</f>
        <v>8.5</v>
      </c>
      <c r="AB178" s="45" t="str">
        <f t="shared" si="2"/>
        <v>Small</v>
      </c>
      <c r="AC178" s="9"/>
    </row>
    <row r="179" spans="1:29" x14ac:dyDescent="0.25">
      <c r="A179" s="42">
        <v>217</v>
      </c>
      <c r="B179" s="9" t="s">
        <v>28</v>
      </c>
      <c r="C179" s="9" t="s">
        <v>32</v>
      </c>
      <c r="D179" s="9">
        <v>3</v>
      </c>
      <c r="E179" s="9">
        <v>138</v>
      </c>
      <c r="F179" s="31">
        <v>2016</v>
      </c>
      <c r="G179" s="9">
        <v>6</v>
      </c>
      <c r="H179" s="9">
        <v>27</v>
      </c>
      <c r="I179" s="9">
        <v>-0.82086899999999996</v>
      </c>
      <c r="J179" s="9">
        <v>-90.061159000000004</v>
      </c>
      <c r="K179" s="26">
        <v>48375861</v>
      </c>
      <c r="L179" s="26">
        <v>48375861</v>
      </c>
      <c r="M179" s="26">
        <v>48375861</v>
      </c>
      <c r="N179" s="27">
        <v>2287</v>
      </c>
      <c r="O179" s="28">
        <v>28.4</v>
      </c>
      <c r="P179" s="28">
        <v>29</v>
      </c>
      <c r="Q179" s="28">
        <v>20.8</v>
      </c>
      <c r="R179" s="28"/>
      <c r="S179" s="28">
        <v>2.4500000000000002</v>
      </c>
      <c r="T179" s="28">
        <v>1</v>
      </c>
      <c r="U179" s="28">
        <v>1</v>
      </c>
      <c r="V179" s="44">
        <f>VLOOKUP($L179,'[1]Tortugas liberadas DPNG'!$B$1:$O$552,7,FALSE)</f>
        <v>2015</v>
      </c>
      <c r="W179" s="44">
        <f>VLOOKUP($L179,'[1]Tortugas liberadas DPNG'!$B$1:$O$552,11,FALSE)</f>
        <v>25.1</v>
      </c>
      <c r="X179" s="44">
        <f>VLOOKUP($L179,'[1]Tortugas liberadas DPNG'!$B$1:$O$552,14,FALSE)/1000</f>
        <v>1.4</v>
      </c>
      <c r="Y179" s="44">
        <f>VLOOKUP($L179,'[1]Tortugas liberadas DPNG'!$B$1:$O$552,5,FALSE) -0.5</f>
        <v>4.5</v>
      </c>
      <c r="Z179" s="44">
        <f>Y179+(F179-VLOOKUP($L179,'[1]Tortugas liberadas DPNG'!$B$1:$O$552,7,FALSE))</f>
        <v>5.5</v>
      </c>
      <c r="AB179" s="45" t="str">
        <f t="shared" si="2"/>
        <v>Small</v>
      </c>
      <c r="AC179" s="9"/>
    </row>
    <row r="180" spans="1:29" x14ac:dyDescent="0.25">
      <c r="A180" s="42">
        <v>218</v>
      </c>
      <c r="B180" s="9" t="s">
        <v>28</v>
      </c>
      <c r="C180" s="9" t="s">
        <v>32</v>
      </c>
      <c r="D180" s="9">
        <v>3</v>
      </c>
      <c r="E180" s="9">
        <v>139</v>
      </c>
      <c r="F180" s="31">
        <v>2016</v>
      </c>
      <c r="G180" s="9">
        <v>6</v>
      </c>
      <c r="H180" s="9">
        <v>27</v>
      </c>
      <c r="I180" s="9">
        <v>-0.82086599999999998</v>
      </c>
      <c r="J180" s="9">
        <v>-90.061166</v>
      </c>
      <c r="K180" s="26">
        <v>48375519</v>
      </c>
      <c r="L180" s="26">
        <v>48375519</v>
      </c>
      <c r="M180" s="26">
        <v>48375519</v>
      </c>
      <c r="N180" s="27" t="s">
        <v>68</v>
      </c>
      <c r="O180" s="28">
        <v>29.8</v>
      </c>
      <c r="P180" s="28">
        <v>30.1</v>
      </c>
      <c r="Q180" s="28">
        <v>21.3</v>
      </c>
      <c r="R180" s="28"/>
      <c r="S180" s="28">
        <v>2.5</v>
      </c>
      <c r="T180" s="28">
        <v>1</v>
      </c>
      <c r="U180" s="28">
        <v>1</v>
      </c>
      <c r="V180" s="44">
        <f>VLOOKUP($L180,'[1]Tortugas liberadas DPNG'!$B$1:$O$552,7,FALSE)</f>
        <v>2015</v>
      </c>
      <c r="W180" s="44">
        <f>VLOOKUP($L180,'[1]Tortugas liberadas DPNG'!$B$1:$O$552,11,FALSE)</f>
        <v>25.4</v>
      </c>
      <c r="X180" s="44">
        <f>VLOOKUP($L180,'[1]Tortugas liberadas DPNG'!$B$1:$O$552,14,FALSE)/1000</f>
        <v>1.6</v>
      </c>
      <c r="Y180" s="44">
        <f>VLOOKUP($L180,'[1]Tortugas liberadas DPNG'!$B$1:$O$552,5,FALSE) -0.5</f>
        <v>5.5</v>
      </c>
      <c r="Z180" s="44">
        <f>Y180+(F180-VLOOKUP($L180,'[1]Tortugas liberadas DPNG'!$B$1:$O$552,7,FALSE))</f>
        <v>6.5</v>
      </c>
      <c r="AB180" s="45" t="str">
        <f t="shared" si="2"/>
        <v>Small</v>
      </c>
      <c r="AC180" s="9"/>
    </row>
    <row r="181" spans="1:29" x14ac:dyDescent="0.25">
      <c r="A181" s="42">
        <v>219</v>
      </c>
      <c r="B181" s="9" t="s">
        <v>28</v>
      </c>
      <c r="C181" s="9" t="s">
        <v>32</v>
      </c>
      <c r="D181" s="9">
        <v>3</v>
      </c>
      <c r="E181" s="9">
        <v>140</v>
      </c>
      <c r="F181" s="31">
        <v>2016</v>
      </c>
      <c r="G181" s="9">
        <v>6</v>
      </c>
      <c r="H181" s="9">
        <v>27</v>
      </c>
      <c r="I181" s="9">
        <v>-0.82085399999999997</v>
      </c>
      <c r="J181" s="9">
        <v>-90.061149999999998</v>
      </c>
      <c r="K181" s="26">
        <v>48318085</v>
      </c>
      <c r="L181" s="26">
        <v>48318085</v>
      </c>
      <c r="M181" s="26">
        <v>48318085</v>
      </c>
      <c r="N181" s="27">
        <v>2114</v>
      </c>
      <c r="O181" s="28">
        <v>38.799999999999997</v>
      </c>
      <c r="P181" s="28">
        <v>39.6</v>
      </c>
      <c r="Q181" s="28">
        <v>27</v>
      </c>
      <c r="R181" s="28"/>
      <c r="S181" s="28">
        <v>5.8</v>
      </c>
      <c r="T181" s="28">
        <v>1</v>
      </c>
      <c r="U181" s="28">
        <v>1</v>
      </c>
      <c r="V181" s="44">
        <f>VLOOKUP($L181,'[1]Tortugas liberadas DPNG'!$B$1:$O$552,7,FALSE)</f>
        <v>2015</v>
      </c>
      <c r="W181" s="44">
        <f>VLOOKUP($L181,'[1]Tortugas liberadas DPNG'!$B$1:$O$552,11,FALSE)</f>
        <v>35.5</v>
      </c>
      <c r="X181" s="44">
        <f>VLOOKUP($L181,'[1]Tortugas liberadas DPNG'!$B$1:$O$552,14,FALSE)/1000</f>
        <v>3.5</v>
      </c>
      <c r="Y181" s="44">
        <f>VLOOKUP($L181,'[1]Tortugas liberadas DPNG'!$B$1:$O$552,5,FALSE) -0.5</f>
        <v>7.5</v>
      </c>
      <c r="Z181" s="44">
        <f>Y181+(F181-VLOOKUP($L181,'[1]Tortugas liberadas DPNG'!$B$1:$O$552,7,FALSE))</f>
        <v>8.5</v>
      </c>
      <c r="AB181" s="45" t="str">
        <f t="shared" si="2"/>
        <v/>
      </c>
      <c r="AC181" s="9"/>
    </row>
    <row r="182" spans="1:29" x14ac:dyDescent="0.25">
      <c r="A182" s="42">
        <v>220</v>
      </c>
      <c r="B182" s="9" t="s">
        <v>28</v>
      </c>
      <c r="C182" s="9" t="s">
        <v>32</v>
      </c>
      <c r="D182" s="9">
        <v>3</v>
      </c>
      <c r="E182" s="9">
        <v>141</v>
      </c>
      <c r="F182" s="31">
        <v>2016</v>
      </c>
      <c r="G182" s="9">
        <v>6</v>
      </c>
      <c r="H182" s="9">
        <v>27</v>
      </c>
      <c r="I182" s="9">
        <v>-0.82086000000000003</v>
      </c>
      <c r="J182" s="9">
        <v>-90.061126000000002</v>
      </c>
      <c r="K182" s="26">
        <v>48065267</v>
      </c>
      <c r="L182" s="26">
        <v>48065267</v>
      </c>
      <c r="M182" s="26">
        <v>48065267</v>
      </c>
      <c r="N182" s="27">
        <v>2292</v>
      </c>
      <c r="O182" s="28">
        <v>25.5</v>
      </c>
      <c r="P182" s="28">
        <v>26.6</v>
      </c>
      <c r="Q182" s="28">
        <v>18.100000000000001</v>
      </c>
      <c r="R182" s="28"/>
      <c r="S182" s="28">
        <v>1.7</v>
      </c>
      <c r="T182" s="28">
        <v>1</v>
      </c>
      <c r="U182" s="28">
        <v>1</v>
      </c>
      <c r="V182" s="44">
        <f>VLOOKUP($L182,'[1]Tortugas liberadas DPNG'!$B$1:$O$552,7,FALSE)</f>
        <v>2015</v>
      </c>
      <c r="W182" s="44">
        <f>VLOOKUP($L182,'[1]Tortugas liberadas DPNG'!$B$1:$O$552,11,FALSE)</f>
        <v>23.6</v>
      </c>
      <c r="X182" s="44">
        <f>VLOOKUP($L182,'[1]Tortugas liberadas DPNG'!$B$1:$O$552,14,FALSE)/1000</f>
        <v>1.2</v>
      </c>
      <c r="Y182" s="44">
        <f>VLOOKUP($L182,'[1]Tortugas liberadas DPNG'!$B$1:$O$552,5,FALSE) -0.5</f>
        <v>4.5</v>
      </c>
      <c r="Z182" s="44">
        <f>Y182+(F182-VLOOKUP($L182,'[1]Tortugas liberadas DPNG'!$B$1:$O$552,7,FALSE))</f>
        <v>5.5</v>
      </c>
      <c r="AB182" s="45" t="str">
        <f t="shared" si="2"/>
        <v>Small</v>
      </c>
      <c r="AC182" s="9"/>
    </row>
    <row r="183" spans="1:29" x14ac:dyDescent="0.25">
      <c r="A183" s="42">
        <v>221</v>
      </c>
      <c r="B183" s="9" t="s">
        <v>28</v>
      </c>
      <c r="C183" s="9" t="s">
        <v>32</v>
      </c>
      <c r="D183" s="9">
        <v>3</v>
      </c>
      <c r="E183" s="9">
        <v>142</v>
      </c>
      <c r="F183" s="31">
        <v>2016</v>
      </c>
      <c r="G183" s="9">
        <v>6</v>
      </c>
      <c r="H183" s="9">
        <v>27</v>
      </c>
      <c r="I183" s="9">
        <v>-0.82086400000000004</v>
      </c>
      <c r="J183" s="9">
        <v>-90.061149</v>
      </c>
      <c r="K183" s="26">
        <v>48309566</v>
      </c>
      <c r="L183" s="26">
        <v>48309566</v>
      </c>
      <c r="M183" s="26">
        <v>48309566</v>
      </c>
      <c r="N183" s="27" t="s">
        <v>69</v>
      </c>
      <c r="O183" s="28">
        <v>25.6</v>
      </c>
      <c r="P183" s="28">
        <v>27.5</v>
      </c>
      <c r="Q183" s="28">
        <v>18.2</v>
      </c>
      <c r="R183" s="28"/>
      <c r="S183" s="28">
        <v>1.6</v>
      </c>
      <c r="T183" s="28">
        <v>1</v>
      </c>
      <c r="U183" s="28">
        <v>1</v>
      </c>
      <c r="V183" s="44">
        <f>VLOOKUP($L183,'[1]Tortugas liberadas DPNG'!$B$1:$O$552,7,FALSE)</f>
        <v>2015</v>
      </c>
      <c r="W183" s="44">
        <f>VLOOKUP($L183,'[1]Tortugas liberadas DPNG'!$B$1:$O$552,11,FALSE)</f>
        <v>23.4</v>
      </c>
      <c r="X183" s="44">
        <f>VLOOKUP($L183,'[1]Tortugas liberadas DPNG'!$B$1:$O$552,14,FALSE)/1000</f>
        <v>1.3</v>
      </c>
      <c r="Y183" s="44">
        <f>VLOOKUP($L183,'[1]Tortugas liberadas DPNG'!$B$1:$O$552,5,FALSE) -0.5</f>
        <v>7.5</v>
      </c>
      <c r="Z183" s="44">
        <f>Y183+(F183-VLOOKUP($L183,'[1]Tortugas liberadas DPNG'!$B$1:$O$552,7,FALSE))</f>
        <v>8.5</v>
      </c>
      <c r="AB183" s="45" t="str">
        <f t="shared" si="2"/>
        <v>Small</v>
      </c>
      <c r="AC183" s="9" t="s">
        <v>70</v>
      </c>
    </row>
    <row r="184" spans="1:29" x14ac:dyDescent="0.25">
      <c r="A184" s="42">
        <v>222</v>
      </c>
      <c r="B184" s="9" t="s">
        <v>28</v>
      </c>
      <c r="C184" s="9" t="s">
        <v>32</v>
      </c>
      <c r="D184" s="9">
        <v>3</v>
      </c>
      <c r="E184" s="9">
        <v>143</v>
      </c>
      <c r="F184" s="31">
        <v>2016</v>
      </c>
      <c r="G184" s="9">
        <v>6</v>
      </c>
      <c r="H184" s="9">
        <v>27</v>
      </c>
      <c r="I184" s="9">
        <v>-0.82086899999999996</v>
      </c>
      <c r="J184" s="9">
        <v>-90.061156999999994</v>
      </c>
      <c r="K184" s="26">
        <v>48027604</v>
      </c>
      <c r="L184" s="26">
        <v>48027604</v>
      </c>
      <c r="M184" s="26">
        <v>48027604</v>
      </c>
      <c r="N184" s="27">
        <v>2301</v>
      </c>
      <c r="O184" s="28">
        <v>26.2</v>
      </c>
      <c r="P184" s="28">
        <v>26.6</v>
      </c>
      <c r="Q184" s="28">
        <v>17.899999999999999</v>
      </c>
      <c r="R184" s="28"/>
      <c r="S184" s="28">
        <v>1.7</v>
      </c>
      <c r="T184" s="28">
        <v>1</v>
      </c>
      <c r="U184" s="28">
        <v>1</v>
      </c>
      <c r="V184" s="44">
        <f>VLOOKUP($L184,'[1]Tortugas liberadas DPNG'!$B$1:$O$552,7,FALSE)</f>
        <v>2015</v>
      </c>
      <c r="W184" s="44">
        <f>VLOOKUP($L184,'[1]Tortugas liberadas DPNG'!$B$1:$O$552,11,FALSE)</f>
        <v>25</v>
      </c>
      <c r="X184" s="44">
        <f>VLOOKUP($L184,'[1]Tortugas liberadas DPNG'!$B$1:$O$552,14,FALSE)/1000</f>
        <v>1.1000000000000001</v>
      </c>
      <c r="Y184" s="44">
        <f>VLOOKUP($L184,'[1]Tortugas liberadas DPNG'!$B$1:$O$552,5,FALSE) -0.5</f>
        <v>4.5</v>
      </c>
      <c r="Z184" s="44">
        <f>Y184+(F184-VLOOKUP($L184,'[1]Tortugas liberadas DPNG'!$B$1:$O$552,7,FALSE))</f>
        <v>5.5</v>
      </c>
      <c r="AB184" s="45" t="str">
        <f t="shared" si="2"/>
        <v>Small</v>
      </c>
      <c r="AC184" s="9"/>
    </row>
    <row r="185" spans="1:29" x14ac:dyDescent="0.25">
      <c r="A185" s="42">
        <v>223</v>
      </c>
      <c r="B185" s="9" t="s">
        <v>28</v>
      </c>
      <c r="C185" s="9" t="s">
        <v>32</v>
      </c>
      <c r="D185" s="9">
        <v>3</v>
      </c>
      <c r="E185" s="9">
        <v>144</v>
      </c>
      <c r="F185" s="31">
        <v>2016</v>
      </c>
      <c r="G185" s="9">
        <v>6</v>
      </c>
      <c r="H185" s="9">
        <v>27</v>
      </c>
      <c r="I185" s="9">
        <v>-0.82086499999999996</v>
      </c>
      <c r="J185" s="9">
        <v>-90.061131000000003</v>
      </c>
      <c r="K185" s="26">
        <v>48068334</v>
      </c>
      <c r="L185" s="26">
        <v>48068334</v>
      </c>
      <c r="M185" s="26">
        <v>48068334</v>
      </c>
      <c r="N185" s="27">
        <v>2132</v>
      </c>
      <c r="O185" s="28">
        <v>32.799999999999997</v>
      </c>
      <c r="P185" s="28">
        <v>34.799999999999997</v>
      </c>
      <c r="Q185" s="28">
        <v>24.6</v>
      </c>
      <c r="R185" s="28"/>
      <c r="S185" s="28">
        <v>3.8</v>
      </c>
      <c r="T185" s="28">
        <v>1</v>
      </c>
      <c r="U185" s="28">
        <v>1</v>
      </c>
      <c r="V185" s="44">
        <f>VLOOKUP($L185,'[1]Tortugas liberadas DPNG'!$B$1:$O$552,7,FALSE)</f>
        <v>2015</v>
      </c>
      <c r="W185" s="44">
        <f>VLOOKUP($L185,'[1]Tortugas liberadas DPNG'!$B$1:$O$552,11,FALSE)</f>
        <v>29.5</v>
      </c>
      <c r="X185" s="44">
        <f>VLOOKUP($L185,'[1]Tortugas liberadas DPNG'!$B$1:$O$552,14,FALSE)/1000</f>
        <v>2.4</v>
      </c>
      <c r="Y185" s="44">
        <f>VLOOKUP($L185,'[1]Tortugas liberadas DPNG'!$B$1:$O$552,5,FALSE) -0.5</f>
        <v>7.5</v>
      </c>
      <c r="Z185" s="44">
        <f>Y185+(F185-VLOOKUP($L185,'[1]Tortugas liberadas DPNG'!$B$1:$O$552,7,FALSE))</f>
        <v>8.5</v>
      </c>
      <c r="AB185" s="45" t="str">
        <f t="shared" si="2"/>
        <v>Small</v>
      </c>
      <c r="AC185" s="9"/>
    </row>
    <row r="186" spans="1:29" x14ac:dyDescent="0.25">
      <c r="A186" s="42">
        <v>224</v>
      </c>
      <c r="B186" s="9" t="s">
        <v>28</v>
      </c>
      <c r="C186" s="9" t="s">
        <v>32</v>
      </c>
      <c r="D186" s="9">
        <v>3</v>
      </c>
      <c r="E186" s="9">
        <v>145</v>
      </c>
      <c r="F186" s="31">
        <v>2016</v>
      </c>
      <c r="G186" s="9">
        <v>6</v>
      </c>
      <c r="H186" s="9">
        <v>27</v>
      </c>
      <c r="I186" s="9">
        <v>-0.82086899999999996</v>
      </c>
      <c r="J186" s="9">
        <v>-90.061150999999995</v>
      </c>
      <c r="K186" s="26">
        <v>48338317</v>
      </c>
      <c r="L186" s="26">
        <v>48338317</v>
      </c>
      <c r="M186" s="26">
        <v>48338317</v>
      </c>
      <c r="N186" s="27">
        <v>2124</v>
      </c>
      <c r="O186" s="28">
        <v>34.5</v>
      </c>
      <c r="P186" s="28">
        <v>34.1</v>
      </c>
      <c r="Q186" s="28">
        <v>25.5</v>
      </c>
      <c r="R186" s="28"/>
      <c r="S186" s="28">
        <v>3.7</v>
      </c>
      <c r="T186" s="28">
        <v>1</v>
      </c>
      <c r="U186" s="28">
        <v>1</v>
      </c>
      <c r="V186" s="44">
        <f>VLOOKUP($L186,'[1]Tortugas liberadas DPNG'!$B$1:$O$552,7,FALSE)</f>
        <v>2015</v>
      </c>
      <c r="W186" s="44">
        <f>VLOOKUP($L186,'[1]Tortugas liberadas DPNG'!$B$1:$O$552,11,FALSE)</f>
        <v>29</v>
      </c>
      <c r="X186" s="44">
        <f>VLOOKUP($L186,'[1]Tortugas liberadas DPNG'!$B$1:$O$552,14,FALSE)/1000</f>
        <v>1.8</v>
      </c>
      <c r="Y186" s="44">
        <f>VLOOKUP($L186,'[1]Tortugas liberadas DPNG'!$B$1:$O$552,5,FALSE) -0.5</f>
        <v>7.5</v>
      </c>
      <c r="Z186" s="44">
        <f>Y186+(F186-VLOOKUP($L186,'[1]Tortugas liberadas DPNG'!$B$1:$O$552,7,FALSE))</f>
        <v>8.5</v>
      </c>
      <c r="AB186" s="45" t="str">
        <f t="shared" si="2"/>
        <v>Small</v>
      </c>
      <c r="AC186" s="9"/>
    </row>
    <row r="187" spans="1:29" x14ac:dyDescent="0.25">
      <c r="A187" s="42">
        <v>225</v>
      </c>
      <c r="B187" s="9" t="s">
        <v>28</v>
      </c>
      <c r="C187" s="9" t="s">
        <v>32</v>
      </c>
      <c r="D187" s="9">
        <v>3</v>
      </c>
      <c r="E187" s="9">
        <v>146</v>
      </c>
      <c r="F187" s="31">
        <v>2016</v>
      </c>
      <c r="G187" s="9">
        <v>6</v>
      </c>
      <c r="H187" s="9">
        <v>27</v>
      </c>
      <c r="I187" s="9">
        <v>-0.82067900000000005</v>
      </c>
      <c r="J187" s="9">
        <v>-90.05968</v>
      </c>
      <c r="K187" s="26">
        <v>48356869</v>
      </c>
      <c r="L187" s="26">
        <v>48356869</v>
      </c>
      <c r="M187" s="26">
        <v>48356869</v>
      </c>
      <c r="N187" s="27">
        <v>2211</v>
      </c>
      <c r="O187" s="28">
        <v>36.1</v>
      </c>
      <c r="P187" s="28">
        <v>35.799999999999997</v>
      </c>
      <c r="Q187" s="28">
        <v>24.9</v>
      </c>
      <c r="R187" s="28"/>
      <c r="S187" s="28">
        <v>4.7</v>
      </c>
      <c r="T187" s="28">
        <v>1</v>
      </c>
      <c r="U187" s="28">
        <v>1</v>
      </c>
      <c r="V187" s="44">
        <f>VLOOKUP($L187,'[1]Tortugas liberadas DPNG'!$B$1:$O$552,7,FALSE)</f>
        <v>2015</v>
      </c>
      <c r="W187" s="44">
        <f>VLOOKUP($L187,'[1]Tortugas liberadas DPNG'!$B$1:$O$552,11,FALSE)</f>
        <v>31.5</v>
      </c>
      <c r="X187" s="44">
        <f>VLOOKUP($L187,'[1]Tortugas liberadas DPNG'!$B$1:$O$552,14,FALSE)/1000</f>
        <v>2.9</v>
      </c>
      <c r="Y187" s="44">
        <f>VLOOKUP($L187,'[1]Tortugas liberadas DPNG'!$B$1:$O$552,5,FALSE) -0.5</f>
        <v>6.5</v>
      </c>
      <c r="Z187" s="44">
        <f>Y187+(F187-VLOOKUP($L187,'[1]Tortugas liberadas DPNG'!$B$1:$O$552,7,FALSE))</f>
        <v>7.5</v>
      </c>
      <c r="AB187" s="45" t="str">
        <f t="shared" si="2"/>
        <v>Small</v>
      </c>
      <c r="AC187" s="9"/>
    </row>
    <row r="188" spans="1:29" x14ac:dyDescent="0.25">
      <c r="A188" s="42">
        <v>226</v>
      </c>
      <c r="B188" s="9" t="s">
        <v>28</v>
      </c>
      <c r="C188" s="9" t="s">
        <v>32</v>
      </c>
      <c r="D188" s="9">
        <v>3</v>
      </c>
      <c r="E188" s="9">
        <v>147</v>
      </c>
      <c r="F188" s="31">
        <v>2016</v>
      </c>
      <c r="G188" s="9">
        <v>6</v>
      </c>
      <c r="H188" s="9">
        <v>27</v>
      </c>
      <c r="I188" s="9">
        <v>-0.82066399999999995</v>
      </c>
      <c r="J188" s="9">
        <v>-90.059646999999998</v>
      </c>
      <c r="K188" s="26">
        <v>48283055</v>
      </c>
      <c r="L188" s="26">
        <v>48283055</v>
      </c>
      <c r="M188" s="26">
        <v>48283055</v>
      </c>
      <c r="N188" s="27">
        <v>2193</v>
      </c>
      <c r="O188" s="28">
        <v>30.2</v>
      </c>
      <c r="P188" s="28">
        <v>31.8</v>
      </c>
      <c r="Q188" s="28">
        <v>21.9</v>
      </c>
      <c r="R188" s="28"/>
      <c r="S188" s="28">
        <v>2.85</v>
      </c>
      <c r="T188" s="28">
        <v>1</v>
      </c>
      <c r="U188" s="28">
        <v>1</v>
      </c>
      <c r="V188" s="44">
        <f>VLOOKUP($L188,'[1]Tortugas liberadas DPNG'!$B$1:$O$552,7,FALSE)</f>
        <v>2015</v>
      </c>
      <c r="W188" s="44">
        <f>VLOOKUP($L188,'[1]Tortugas liberadas DPNG'!$B$1:$O$552,11,FALSE)</f>
        <v>26.5</v>
      </c>
      <c r="X188" s="44">
        <f>VLOOKUP($L188,'[1]Tortugas liberadas DPNG'!$B$1:$O$552,14,FALSE)/1000</f>
        <v>1.8</v>
      </c>
      <c r="Y188" s="44">
        <f>VLOOKUP($L188,'[1]Tortugas liberadas DPNG'!$B$1:$O$552,5,FALSE) -0.5</f>
        <v>6.5</v>
      </c>
      <c r="Z188" s="44">
        <f>Y188+(F188-VLOOKUP($L188,'[1]Tortugas liberadas DPNG'!$B$1:$O$552,7,FALSE))</f>
        <v>7.5</v>
      </c>
      <c r="AB188" s="45" t="str">
        <f t="shared" si="2"/>
        <v>Small</v>
      </c>
      <c r="AC188" s="9"/>
    </row>
    <row r="189" spans="1:29" x14ac:dyDescent="0.25">
      <c r="A189" s="42">
        <v>227</v>
      </c>
      <c r="B189" s="9" t="s">
        <v>28</v>
      </c>
      <c r="C189" s="9" t="s">
        <v>32</v>
      </c>
      <c r="D189" s="9">
        <v>3</v>
      </c>
      <c r="E189" s="9">
        <v>148</v>
      </c>
      <c r="F189" s="31">
        <v>2016</v>
      </c>
      <c r="G189" s="9">
        <v>6</v>
      </c>
      <c r="H189" s="9">
        <v>27</v>
      </c>
      <c r="I189" s="9">
        <v>-0.82066099999999997</v>
      </c>
      <c r="J189" s="9">
        <v>-90.059636999999995</v>
      </c>
      <c r="K189" s="26">
        <v>48059822</v>
      </c>
      <c r="L189" s="26">
        <v>48059822</v>
      </c>
      <c r="M189" s="26">
        <v>48059822</v>
      </c>
      <c r="N189" s="27">
        <v>2178</v>
      </c>
      <c r="O189" s="28">
        <v>33.4</v>
      </c>
      <c r="P189" s="28">
        <v>34</v>
      </c>
      <c r="Q189" s="28">
        <v>23.6</v>
      </c>
      <c r="R189" s="28"/>
      <c r="S189" s="28">
        <v>3.6</v>
      </c>
      <c r="T189" s="28">
        <v>1</v>
      </c>
      <c r="U189" s="28">
        <v>1</v>
      </c>
      <c r="V189" s="44">
        <f>VLOOKUP($L189,'[1]Tortugas liberadas DPNG'!$B$1:$O$552,7,FALSE)</f>
        <v>2015</v>
      </c>
      <c r="W189" s="44">
        <f>VLOOKUP($L189,'[1]Tortugas liberadas DPNG'!$B$1:$O$552,11,FALSE)</f>
        <v>28.6</v>
      </c>
      <c r="X189" s="44">
        <f>VLOOKUP($L189,'[1]Tortugas liberadas DPNG'!$B$1:$O$552,14,FALSE)/1000</f>
        <v>2</v>
      </c>
      <c r="Y189" s="44">
        <f>VLOOKUP($L189,'[1]Tortugas liberadas DPNG'!$B$1:$O$552,5,FALSE) -0.5</f>
        <v>6.5</v>
      </c>
      <c r="Z189" s="44">
        <f>Y189+(F189-VLOOKUP($L189,'[1]Tortugas liberadas DPNG'!$B$1:$O$552,7,FALSE))</f>
        <v>7.5</v>
      </c>
      <c r="AB189" s="45" t="str">
        <f t="shared" si="2"/>
        <v>Small</v>
      </c>
      <c r="AC189" s="9"/>
    </row>
    <row r="190" spans="1:29" x14ac:dyDescent="0.25">
      <c r="A190" s="42">
        <v>228</v>
      </c>
      <c r="B190" s="9" t="s">
        <v>28</v>
      </c>
      <c r="C190" s="9" t="s">
        <v>32</v>
      </c>
      <c r="D190" s="9">
        <v>3</v>
      </c>
      <c r="E190" s="9">
        <v>149</v>
      </c>
      <c r="F190" s="31">
        <v>2016</v>
      </c>
      <c r="G190" s="9">
        <v>6</v>
      </c>
      <c r="H190" s="9">
        <v>27</v>
      </c>
      <c r="I190" s="9">
        <v>-0.82065900000000003</v>
      </c>
      <c r="J190" s="9">
        <v>-90.059646000000001</v>
      </c>
      <c r="K190" s="26">
        <v>48279845</v>
      </c>
      <c r="L190" s="26">
        <v>48279845</v>
      </c>
      <c r="M190" s="26">
        <v>48279845</v>
      </c>
      <c r="N190" s="27" t="s">
        <v>71</v>
      </c>
      <c r="O190" s="28">
        <v>18.600000000000001</v>
      </c>
      <c r="P190" s="28">
        <v>19.8</v>
      </c>
      <c r="Q190" s="28">
        <v>14</v>
      </c>
      <c r="R190" s="28"/>
      <c r="S190" s="28">
        <v>0.6</v>
      </c>
      <c r="T190" s="28">
        <v>1</v>
      </c>
      <c r="U190" s="28">
        <v>0</v>
      </c>
      <c r="V190" s="44">
        <f>VLOOKUP($L190,'[1]Tortugas liberadas DPNG'!$B$1:$O$552,7,FALSE)</f>
        <v>2015</v>
      </c>
      <c r="W190" s="44">
        <f>VLOOKUP($L190,'[1]Tortugas liberadas DPNG'!$B$1:$O$552,11,FALSE)</f>
        <v>18.5</v>
      </c>
      <c r="X190" s="44">
        <f>VLOOKUP($L190,'[1]Tortugas liberadas DPNG'!$B$1:$O$552,14,FALSE)/1000</f>
        <v>7</v>
      </c>
      <c r="Y190" s="44">
        <f>VLOOKUP($L190,'[1]Tortugas liberadas DPNG'!$B$1:$O$552,5,FALSE) -0.5</f>
        <v>7.5</v>
      </c>
      <c r="Z190" s="44">
        <f>Y190+(F190-VLOOKUP($L190,'[1]Tortugas liberadas DPNG'!$B$1:$O$552,7,FALSE))</f>
        <v>8.5</v>
      </c>
      <c r="AB190" s="45" t="str">
        <f t="shared" si="2"/>
        <v>Small</v>
      </c>
      <c r="AC190" s="9"/>
    </row>
    <row r="191" spans="1:29" x14ac:dyDescent="0.25">
      <c r="A191" s="42">
        <v>229</v>
      </c>
      <c r="B191" s="9" t="s">
        <v>28</v>
      </c>
      <c r="C191" s="9" t="s">
        <v>32</v>
      </c>
      <c r="D191" s="9">
        <v>3</v>
      </c>
      <c r="E191" s="9">
        <v>150</v>
      </c>
      <c r="F191" s="31">
        <v>2016</v>
      </c>
      <c r="G191" s="9">
        <v>6</v>
      </c>
      <c r="H191" s="9">
        <v>27</v>
      </c>
      <c r="I191" s="9">
        <v>-0.82069000000000003</v>
      </c>
      <c r="J191" s="9">
        <v>-90.059676999999994</v>
      </c>
      <c r="K191" s="26">
        <v>48027821</v>
      </c>
      <c r="L191" s="26">
        <v>48027821</v>
      </c>
      <c r="M191" s="26">
        <v>48027821</v>
      </c>
      <c r="N191" s="27">
        <v>2112</v>
      </c>
      <c r="O191" s="28">
        <v>39.5</v>
      </c>
      <c r="P191" s="28">
        <v>39.9</v>
      </c>
      <c r="Q191" s="28">
        <v>29.8</v>
      </c>
      <c r="R191" s="28"/>
      <c r="S191" s="28">
        <v>6.1</v>
      </c>
      <c r="T191" s="28">
        <v>1</v>
      </c>
      <c r="U191" s="28">
        <v>1</v>
      </c>
      <c r="V191" s="44">
        <f>VLOOKUP($L191,'[1]Tortugas liberadas DPNG'!$B$1:$O$552,7,FALSE)</f>
        <v>2015</v>
      </c>
      <c r="W191" s="44">
        <f>VLOOKUP($L191,'[1]Tortugas liberadas DPNG'!$B$1:$O$552,11,FALSE)</f>
        <v>35.1</v>
      </c>
      <c r="X191" s="44">
        <f>VLOOKUP($L191,'[1]Tortugas liberadas DPNG'!$B$1:$O$552,14,FALSE)/1000</f>
        <v>3.7</v>
      </c>
      <c r="Y191" s="44">
        <f>VLOOKUP($L191,'[1]Tortugas liberadas DPNG'!$B$1:$O$552,5,FALSE) -0.5</f>
        <v>7.5</v>
      </c>
      <c r="Z191" s="44">
        <f>Y191+(F191-VLOOKUP($L191,'[1]Tortugas liberadas DPNG'!$B$1:$O$552,7,FALSE))</f>
        <v>8.5</v>
      </c>
      <c r="AB191" s="45" t="str">
        <f t="shared" si="2"/>
        <v/>
      </c>
      <c r="AC191" s="9">
        <v>0.48099999999999998</v>
      </c>
    </row>
    <row r="192" spans="1:29" x14ac:dyDescent="0.25">
      <c r="A192" s="42">
        <v>230</v>
      </c>
      <c r="B192" s="9" t="s">
        <v>28</v>
      </c>
      <c r="C192" s="9" t="s">
        <v>32</v>
      </c>
      <c r="D192" s="9">
        <v>3</v>
      </c>
      <c r="E192" s="9">
        <v>151</v>
      </c>
      <c r="F192" s="31">
        <v>2016</v>
      </c>
      <c r="G192" s="9">
        <v>6</v>
      </c>
      <c r="H192" s="9">
        <v>27</v>
      </c>
      <c r="I192" s="9">
        <v>-0.82067199999999996</v>
      </c>
      <c r="J192" s="9">
        <v>-90.059672000000006</v>
      </c>
      <c r="K192" s="26">
        <v>48341282</v>
      </c>
      <c r="L192" s="26">
        <v>48341282</v>
      </c>
      <c r="M192" s="26">
        <v>48341282</v>
      </c>
      <c r="N192" s="27">
        <v>2230</v>
      </c>
      <c r="O192" s="28">
        <v>29</v>
      </c>
      <c r="P192" s="28">
        <v>31</v>
      </c>
      <c r="Q192" s="28">
        <v>21.1</v>
      </c>
      <c r="R192" s="28"/>
      <c r="S192" s="28">
        <v>1.9</v>
      </c>
      <c r="T192" s="28">
        <v>1</v>
      </c>
      <c r="U192" s="28">
        <v>1</v>
      </c>
      <c r="V192" s="44">
        <f>VLOOKUP($L192,'[1]Tortugas liberadas DPNG'!$B$1:$O$552,7,FALSE)</f>
        <v>2015</v>
      </c>
      <c r="W192" s="44">
        <f>VLOOKUP($L192,'[1]Tortugas liberadas DPNG'!$B$1:$O$552,11,FALSE)</f>
        <v>23.6</v>
      </c>
      <c r="X192" s="44">
        <f>VLOOKUP($L192,'[1]Tortugas liberadas DPNG'!$B$1:$O$552,14,FALSE)/1000</f>
        <v>0.9</v>
      </c>
      <c r="Y192" s="44">
        <f>VLOOKUP($L192,'[1]Tortugas liberadas DPNG'!$B$1:$O$552,5,FALSE) -0.5</f>
        <v>5.5</v>
      </c>
      <c r="Z192" s="44">
        <f>Y192+(F192-VLOOKUP($L192,'[1]Tortugas liberadas DPNG'!$B$1:$O$552,7,FALSE))</f>
        <v>6.5</v>
      </c>
      <c r="AB192" s="45" t="str">
        <f t="shared" si="2"/>
        <v>Small</v>
      </c>
      <c r="AC192" s="9"/>
    </row>
    <row r="193" spans="1:29" x14ac:dyDescent="0.25">
      <c r="A193" s="42">
        <v>231</v>
      </c>
      <c r="B193" s="9" t="s">
        <v>28</v>
      </c>
      <c r="C193" s="9" t="s">
        <v>32</v>
      </c>
      <c r="D193" s="9">
        <v>3</v>
      </c>
      <c r="E193" s="9">
        <v>156</v>
      </c>
      <c r="F193" s="31">
        <v>2016</v>
      </c>
      <c r="G193" s="9">
        <v>6</v>
      </c>
      <c r="H193" s="9">
        <v>27</v>
      </c>
      <c r="I193" s="9">
        <v>-0.82077299999999997</v>
      </c>
      <c r="J193" s="9">
        <v>-90.059855999999996</v>
      </c>
      <c r="K193" s="26">
        <v>48311035</v>
      </c>
      <c r="L193" s="26">
        <v>48311035</v>
      </c>
      <c r="M193" s="26">
        <v>48311035</v>
      </c>
      <c r="N193" s="27">
        <v>2261</v>
      </c>
      <c r="O193" s="28">
        <v>27.9</v>
      </c>
      <c r="P193" s="28">
        <v>29.5</v>
      </c>
      <c r="Q193" s="28">
        <v>20.2</v>
      </c>
      <c r="R193" s="28"/>
      <c r="S193" s="28">
        <v>2.1</v>
      </c>
      <c r="T193" s="28">
        <v>1</v>
      </c>
      <c r="U193" s="28">
        <v>1</v>
      </c>
      <c r="V193" s="44">
        <f>VLOOKUP($L193,'[1]Tortugas liberadas DPNG'!$B$1:$O$552,7,FALSE)</f>
        <v>2015</v>
      </c>
      <c r="W193" s="44">
        <f>VLOOKUP($L193,'[1]Tortugas liberadas DPNG'!$B$1:$O$552,11,FALSE)</f>
        <v>25.4</v>
      </c>
      <c r="X193" s="44">
        <f>VLOOKUP($L193,'[1]Tortugas liberadas DPNG'!$B$1:$O$552,14,FALSE)/1000</f>
        <v>1.5</v>
      </c>
      <c r="Y193" s="44">
        <f>VLOOKUP($L193,'[1]Tortugas liberadas DPNG'!$B$1:$O$552,5,FALSE) -0.5</f>
        <v>4.5</v>
      </c>
      <c r="Z193" s="44">
        <f>Y193+(F193-VLOOKUP($L193,'[1]Tortugas liberadas DPNG'!$B$1:$O$552,7,FALSE))</f>
        <v>5.5</v>
      </c>
      <c r="AB193" s="45" t="str">
        <f t="shared" si="2"/>
        <v>Small</v>
      </c>
      <c r="AC193" s="9"/>
    </row>
    <row r="194" spans="1:29" x14ac:dyDescent="0.25">
      <c r="A194" s="42">
        <v>232</v>
      </c>
      <c r="B194" s="9" t="s">
        <v>28</v>
      </c>
      <c r="C194" s="9" t="s">
        <v>32</v>
      </c>
      <c r="D194" s="9">
        <v>3</v>
      </c>
      <c r="E194" s="9">
        <v>157</v>
      </c>
      <c r="F194" s="31">
        <v>2016</v>
      </c>
      <c r="G194" s="9">
        <v>6</v>
      </c>
      <c r="H194" s="9">
        <v>27</v>
      </c>
      <c r="I194" s="9">
        <v>-0.82076800000000005</v>
      </c>
      <c r="J194" s="9">
        <v>-90.059995999999998</v>
      </c>
      <c r="K194" s="26">
        <v>48045586</v>
      </c>
      <c r="L194" s="26">
        <v>48045586</v>
      </c>
      <c r="M194" s="26">
        <v>48045586</v>
      </c>
      <c r="N194" s="27">
        <v>2249</v>
      </c>
      <c r="O194" s="28">
        <v>26.2</v>
      </c>
      <c r="P194" s="28">
        <v>27</v>
      </c>
      <c r="Q194" s="28">
        <v>18.600000000000001</v>
      </c>
      <c r="R194" s="28"/>
      <c r="S194" s="28">
        <v>1.7</v>
      </c>
      <c r="T194" s="28">
        <v>1</v>
      </c>
      <c r="U194" s="28">
        <v>1</v>
      </c>
      <c r="V194" s="44">
        <f>VLOOKUP($L194,'[1]Tortugas liberadas DPNG'!$B$1:$O$552,7,FALSE)</f>
        <v>2015</v>
      </c>
      <c r="W194" s="44">
        <f>VLOOKUP($L194,'[1]Tortugas liberadas DPNG'!$B$1:$O$552,11,FALSE)</f>
        <v>25</v>
      </c>
      <c r="X194" s="44">
        <f>VLOOKUP($L194,'[1]Tortugas liberadas DPNG'!$B$1:$O$552,14,FALSE)/1000</f>
        <v>1.25</v>
      </c>
      <c r="Y194" s="44">
        <f>VLOOKUP($L194,'[1]Tortugas liberadas DPNG'!$B$1:$O$552,5,FALSE) -0.5</f>
        <v>4.5</v>
      </c>
      <c r="Z194" s="44">
        <f>Y194+(F194-VLOOKUP($L194,'[1]Tortugas liberadas DPNG'!$B$1:$O$552,7,FALSE))</f>
        <v>5.5</v>
      </c>
      <c r="AB194" s="45" t="str">
        <f t="shared" ref="AB194:AB257" si="3">IF(W194&lt;W$804,"Small","")</f>
        <v>Small</v>
      </c>
      <c r="AC194" s="9"/>
    </row>
    <row r="195" spans="1:29" x14ac:dyDescent="0.25">
      <c r="A195" s="42">
        <v>233</v>
      </c>
      <c r="B195" s="9" t="s">
        <v>28</v>
      </c>
      <c r="C195" s="9" t="s">
        <v>32</v>
      </c>
      <c r="D195" s="9">
        <v>3</v>
      </c>
      <c r="E195" s="9">
        <v>158</v>
      </c>
      <c r="F195" s="31">
        <v>2016</v>
      </c>
      <c r="G195" s="9">
        <v>6</v>
      </c>
      <c r="H195" s="9">
        <v>27</v>
      </c>
      <c r="I195" s="9">
        <v>-0.82080399999999998</v>
      </c>
      <c r="J195" s="9">
        <v>-90.059984</v>
      </c>
      <c r="K195" s="26">
        <v>48116325</v>
      </c>
      <c r="L195" s="26">
        <v>48116325</v>
      </c>
      <c r="M195" s="26">
        <v>48116325</v>
      </c>
      <c r="N195" s="27">
        <v>2565</v>
      </c>
      <c r="O195" s="28">
        <v>28.5</v>
      </c>
      <c r="P195" s="28">
        <v>29.9</v>
      </c>
      <c r="Q195" s="28">
        <v>21</v>
      </c>
      <c r="R195" s="28"/>
      <c r="S195" s="28">
        <v>2.2999999999999998</v>
      </c>
      <c r="T195" s="28">
        <v>1</v>
      </c>
      <c r="U195" s="28">
        <v>0</v>
      </c>
      <c r="V195" s="44">
        <f>VLOOKUP($L195,'[1]Tortugas liberadas DPNG'!$B$1:$O$552,7,FALSE)</f>
        <v>2015</v>
      </c>
      <c r="W195" s="44">
        <f>VLOOKUP($L195,'[1]Tortugas liberadas DPNG'!$B$1:$O$552,11,FALSE)</f>
        <v>25</v>
      </c>
      <c r="X195" s="44">
        <f>VLOOKUP($L195,'[1]Tortugas liberadas DPNG'!$B$1:$O$552,14,FALSE)/1000</f>
        <v>1.2</v>
      </c>
      <c r="Y195" s="44">
        <f>VLOOKUP($L195,'[1]Tortugas liberadas DPNG'!$B$1:$O$552,5,FALSE) -0.5</f>
        <v>4.5</v>
      </c>
      <c r="Z195" s="44">
        <f>Y195+(F195-VLOOKUP($L195,'[1]Tortugas liberadas DPNG'!$B$1:$O$552,7,FALSE))</f>
        <v>5.5</v>
      </c>
      <c r="AB195" s="45" t="str">
        <f t="shared" si="3"/>
        <v>Small</v>
      </c>
      <c r="AC195" s="9"/>
    </row>
    <row r="196" spans="1:29" x14ac:dyDescent="0.25">
      <c r="A196" s="42">
        <v>234</v>
      </c>
      <c r="B196" s="9" t="s">
        <v>28</v>
      </c>
      <c r="C196" s="9" t="s">
        <v>32</v>
      </c>
      <c r="D196" s="9">
        <v>3</v>
      </c>
      <c r="E196" s="9">
        <v>159</v>
      </c>
      <c r="F196" s="31">
        <v>2016</v>
      </c>
      <c r="G196" s="9">
        <v>6</v>
      </c>
      <c r="H196" s="9">
        <v>27</v>
      </c>
      <c r="I196" s="9">
        <v>-0.82077699999999998</v>
      </c>
      <c r="J196" s="9">
        <v>-90.059999000000005</v>
      </c>
      <c r="K196" s="26">
        <v>48042120</v>
      </c>
      <c r="L196" s="26">
        <v>48042120</v>
      </c>
      <c r="M196" s="26">
        <v>48042120</v>
      </c>
      <c r="N196" s="27">
        <v>2137</v>
      </c>
      <c r="O196" s="28">
        <v>29.8</v>
      </c>
      <c r="P196" s="28">
        <v>30.5</v>
      </c>
      <c r="Q196" s="28">
        <v>21.4</v>
      </c>
      <c r="R196" s="28"/>
      <c r="S196" s="28">
        <v>2.4</v>
      </c>
      <c r="T196" s="28">
        <v>1</v>
      </c>
      <c r="U196" s="28">
        <v>1</v>
      </c>
      <c r="V196" s="44">
        <f>VLOOKUP($L196,'[1]Tortugas liberadas DPNG'!$B$1:$O$552,7,FALSE)</f>
        <v>2015</v>
      </c>
      <c r="W196" s="44">
        <f>VLOOKUP($L196,'[1]Tortugas liberadas DPNG'!$B$1:$O$552,11,FALSE)</f>
        <v>27.2</v>
      </c>
      <c r="X196" s="44">
        <f>VLOOKUP($L196,'[1]Tortugas liberadas DPNG'!$B$1:$O$552,14,FALSE)/1000</f>
        <v>1.4</v>
      </c>
      <c r="Y196" s="44">
        <f>VLOOKUP($L196,'[1]Tortugas liberadas DPNG'!$B$1:$O$552,5,FALSE) -0.5</f>
        <v>7.5</v>
      </c>
      <c r="Z196" s="44">
        <f>Y196+(F196-VLOOKUP($L196,'[1]Tortugas liberadas DPNG'!$B$1:$O$552,7,FALSE))</f>
        <v>8.5</v>
      </c>
      <c r="AB196" s="45" t="str">
        <f t="shared" si="3"/>
        <v>Small</v>
      </c>
      <c r="AC196" s="9"/>
    </row>
    <row r="197" spans="1:29" x14ac:dyDescent="0.25">
      <c r="A197" s="42">
        <v>235</v>
      </c>
      <c r="B197" s="9" t="s">
        <v>28</v>
      </c>
      <c r="C197" s="9" t="s">
        <v>32</v>
      </c>
      <c r="D197" s="9">
        <v>3</v>
      </c>
      <c r="E197" s="9">
        <v>160</v>
      </c>
      <c r="F197" s="31">
        <v>2016</v>
      </c>
      <c r="G197" s="9">
        <v>6</v>
      </c>
      <c r="H197" s="9">
        <v>27</v>
      </c>
      <c r="I197" s="9">
        <v>-0.82077</v>
      </c>
      <c r="J197" s="9">
        <v>-90.059995999999998</v>
      </c>
      <c r="K197" s="26">
        <v>48309614</v>
      </c>
      <c r="L197" s="26">
        <v>48309614</v>
      </c>
      <c r="M197" s="26">
        <v>48309614</v>
      </c>
      <c r="N197" s="27">
        <v>2173</v>
      </c>
      <c r="O197" s="28">
        <v>36.1</v>
      </c>
      <c r="P197" s="28">
        <v>35.799999999999997</v>
      </c>
      <c r="Q197" s="28">
        <v>26</v>
      </c>
      <c r="R197" s="28"/>
      <c r="S197" s="28">
        <v>4.8</v>
      </c>
      <c r="T197" s="28">
        <v>1</v>
      </c>
      <c r="U197" s="28">
        <v>0</v>
      </c>
      <c r="V197" s="44">
        <f>VLOOKUP($L197,'[1]Tortugas liberadas DPNG'!$B$1:$O$552,7,FALSE)</f>
        <v>2015</v>
      </c>
      <c r="W197" s="44">
        <f>VLOOKUP($L197,'[1]Tortugas liberadas DPNG'!$B$1:$O$552,11,FALSE)</f>
        <v>31.9</v>
      </c>
      <c r="X197" s="44">
        <f>VLOOKUP($L197,'[1]Tortugas liberadas DPNG'!$B$1:$O$552,14,FALSE)/1000</f>
        <v>2.95</v>
      </c>
      <c r="Y197" s="44">
        <f>VLOOKUP($L197,'[1]Tortugas liberadas DPNG'!$B$1:$O$552,5,FALSE) -0.5</f>
        <v>6.5</v>
      </c>
      <c r="Z197" s="44">
        <f>Y197+(F197-VLOOKUP($L197,'[1]Tortugas liberadas DPNG'!$B$1:$O$552,7,FALSE))</f>
        <v>7.5</v>
      </c>
      <c r="AB197" s="45" t="str">
        <f t="shared" si="3"/>
        <v>Small</v>
      </c>
      <c r="AC197" s="9" t="s">
        <v>34</v>
      </c>
    </row>
    <row r="198" spans="1:29" x14ac:dyDescent="0.25">
      <c r="A198" s="42">
        <v>236</v>
      </c>
      <c r="B198" s="9" t="s">
        <v>28</v>
      </c>
      <c r="C198" s="9" t="s">
        <v>32</v>
      </c>
      <c r="D198" s="9">
        <v>3</v>
      </c>
      <c r="E198" s="9">
        <v>162</v>
      </c>
      <c r="F198" s="31">
        <v>2016</v>
      </c>
      <c r="G198" s="9">
        <v>6</v>
      </c>
      <c r="H198" s="9">
        <v>27</v>
      </c>
      <c r="I198" s="9">
        <v>-0.82105499999999998</v>
      </c>
      <c r="J198" s="9">
        <v>-90.060969</v>
      </c>
      <c r="K198" s="26">
        <v>48110864</v>
      </c>
      <c r="L198" s="26">
        <v>48110864</v>
      </c>
      <c r="M198" s="26">
        <v>48110864</v>
      </c>
      <c r="N198" s="27">
        <v>2116</v>
      </c>
      <c r="O198" s="28">
        <v>29</v>
      </c>
      <c r="P198" s="28">
        <v>30.7</v>
      </c>
      <c r="Q198" s="28">
        <v>20.8</v>
      </c>
      <c r="R198" s="28"/>
      <c r="S198" s="28">
        <v>2.4</v>
      </c>
      <c r="T198" s="28">
        <v>1</v>
      </c>
      <c r="U198" s="28">
        <v>1</v>
      </c>
      <c r="V198" s="44">
        <f>VLOOKUP($L198,'[1]Tortugas liberadas DPNG'!$B$1:$O$552,7,FALSE)</f>
        <v>2015</v>
      </c>
      <c r="W198" s="44">
        <f>VLOOKUP($L198,'[1]Tortugas liberadas DPNG'!$B$1:$O$552,11,FALSE)</f>
        <v>36.299999999999997</v>
      </c>
      <c r="X198" s="44">
        <f>VLOOKUP($L198,'[1]Tortugas liberadas DPNG'!$B$1:$O$552,14,FALSE)/1000</f>
        <v>1.2</v>
      </c>
      <c r="Y198" s="44">
        <f>VLOOKUP($L198,'[1]Tortugas liberadas DPNG'!$B$1:$O$552,5,FALSE) -0.5</f>
        <v>7.5</v>
      </c>
      <c r="Z198" s="44">
        <f>Y198+(F198-VLOOKUP($L198,'[1]Tortugas liberadas DPNG'!$B$1:$O$552,7,FALSE))</f>
        <v>8.5</v>
      </c>
      <c r="AB198" s="45" t="str">
        <f t="shared" si="3"/>
        <v/>
      </c>
      <c r="AC198" s="9"/>
    </row>
    <row r="199" spans="1:29" x14ac:dyDescent="0.25">
      <c r="A199" s="42">
        <v>238</v>
      </c>
      <c r="B199" s="9" t="s">
        <v>28</v>
      </c>
      <c r="C199" s="9" t="s">
        <v>32</v>
      </c>
      <c r="D199" s="9">
        <v>3</v>
      </c>
      <c r="E199" s="9">
        <v>164</v>
      </c>
      <c r="F199" s="31">
        <v>2016</v>
      </c>
      <c r="G199" s="9">
        <v>6</v>
      </c>
      <c r="H199" s="9">
        <v>27</v>
      </c>
      <c r="I199" s="9">
        <v>-0.82025099999999995</v>
      </c>
      <c r="J199" s="9">
        <v>-90.061385000000001</v>
      </c>
      <c r="K199" s="26">
        <v>48311119</v>
      </c>
      <c r="L199" s="26">
        <v>48311119</v>
      </c>
      <c r="M199" s="26">
        <v>48311119</v>
      </c>
      <c r="N199" s="27">
        <v>2170</v>
      </c>
      <c r="O199" s="28">
        <v>31.5</v>
      </c>
      <c r="P199" s="28">
        <v>32.6</v>
      </c>
      <c r="Q199" s="28">
        <v>23</v>
      </c>
      <c r="R199" s="28"/>
      <c r="S199" s="28">
        <v>3.1</v>
      </c>
      <c r="T199" s="28">
        <v>1</v>
      </c>
      <c r="U199" s="28">
        <v>1</v>
      </c>
      <c r="V199" s="44">
        <f>VLOOKUP($L199,'[1]Tortugas liberadas DPNG'!$B$1:$O$552,7,FALSE)</f>
        <v>2015</v>
      </c>
      <c r="W199" s="44">
        <f>VLOOKUP($L199,'[1]Tortugas liberadas DPNG'!$B$1:$O$552,11,FALSE)</f>
        <v>28.3</v>
      </c>
      <c r="X199" s="44">
        <f>VLOOKUP($L199,'[1]Tortugas liberadas DPNG'!$B$1:$O$552,14,FALSE)/1000</f>
        <v>1.85</v>
      </c>
      <c r="Y199" s="44">
        <f>VLOOKUP($L199,'[1]Tortugas liberadas DPNG'!$B$1:$O$552,5,FALSE) -0.5</f>
        <v>6.5</v>
      </c>
      <c r="Z199" s="44">
        <f>Y199+(F199-VLOOKUP($L199,'[1]Tortugas liberadas DPNG'!$B$1:$O$552,7,FALSE))</f>
        <v>7.5</v>
      </c>
      <c r="AB199" s="45" t="str">
        <f t="shared" si="3"/>
        <v>Small</v>
      </c>
      <c r="AC199" s="9"/>
    </row>
    <row r="200" spans="1:29" x14ac:dyDescent="0.25">
      <c r="A200" s="42">
        <v>239</v>
      </c>
      <c r="B200" s="9" t="s">
        <v>28</v>
      </c>
      <c r="C200" s="9" t="s">
        <v>32</v>
      </c>
      <c r="D200" s="9">
        <v>3</v>
      </c>
      <c r="E200" s="9">
        <v>165</v>
      </c>
      <c r="F200" s="31">
        <v>2016</v>
      </c>
      <c r="G200" s="9">
        <v>6</v>
      </c>
      <c r="H200" s="9">
        <v>27</v>
      </c>
      <c r="I200" s="9">
        <v>-0.820268</v>
      </c>
      <c r="J200" s="9">
        <v>-90.061362000000003</v>
      </c>
      <c r="K200" s="30">
        <v>48311075</v>
      </c>
      <c r="L200" s="26">
        <v>48311075</v>
      </c>
      <c r="M200" s="26">
        <v>48311075</v>
      </c>
      <c r="N200" s="27">
        <v>2297</v>
      </c>
      <c r="O200" s="28">
        <v>27.8</v>
      </c>
      <c r="P200" s="28">
        <v>28.5</v>
      </c>
      <c r="Q200" s="28">
        <v>20.2</v>
      </c>
      <c r="R200" s="28"/>
      <c r="S200" s="28">
        <v>2.15</v>
      </c>
      <c r="T200" s="28">
        <v>1</v>
      </c>
      <c r="U200" s="28">
        <v>1</v>
      </c>
      <c r="V200" s="44">
        <f>VLOOKUP($L200,'[1]Tortugas liberadas DPNG'!$B$1:$O$552,7,FALSE)</f>
        <v>2015</v>
      </c>
      <c r="W200" s="44">
        <f>VLOOKUP($L200,'[1]Tortugas liberadas DPNG'!$B$1:$O$552,11,FALSE)</f>
        <v>24.8</v>
      </c>
      <c r="X200" s="44">
        <f>VLOOKUP($L200,'[1]Tortugas liberadas DPNG'!$B$1:$O$552,14,FALSE)/1000</f>
        <v>1.3</v>
      </c>
      <c r="Y200" s="44">
        <f>VLOOKUP($L200,'[1]Tortugas liberadas DPNG'!$B$1:$O$552,5,FALSE) -0.5</f>
        <v>4.5</v>
      </c>
      <c r="Z200" s="44">
        <f>Y200+(F200-VLOOKUP($L200,'[1]Tortugas liberadas DPNG'!$B$1:$O$552,7,FALSE))</f>
        <v>5.5</v>
      </c>
      <c r="AB200" s="45" t="str">
        <f t="shared" si="3"/>
        <v>Small</v>
      </c>
      <c r="AC200" s="9"/>
    </row>
    <row r="201" spans="1:29" x14ac:dyDescent="0.25">
      <c r="A201" s="42">
        <v>240</v>
      </c>
      <c r="B201" s="9" t="s">
        <v>28</v>
      </c>
      <c r="C201" s="9" t="s">
        <v>32</v>
      </c>
      <c r="D201" s="9">
        <v>3</v>
      </c>
      <c r="E201" s="9">
        <v>166</v>
      </c>
      <c r="F201" s="31">
        <v>2016</v>
      </c>
      <c r="G201" s="9">
        <v>6</v>
      </c>
      <c r="H201" s="9">
        <v>27</v>
      </c>
      <c r="I201" s="9">
        <v>-0.82025999999999999</v>
      </c>
      <c r="J201" s="9">
        <v>-90.061362000000003</v>
      </c>
      <c r="K201" s="26">
        <v>48357363</v>
      </c>
      <c r="L201" s="26">
        <v>48357363</v>
      </c>
      <c r="M201" s="26">
        <v>48357363</v>
      </c>
      <c r="N201" s="27">
        <v>2226</v>
      </c>
      <c r="O201" s="28">
        <v>27.1</v>
      </c>
      <c r="P201" s="28">
        <v>29</v>
      </c>
      <c r="Q201" s="28">
        <v>19.899999999999999</v>
      </c>
      <c r="R201" s="28"/>
      <c r="S201" s="28">
        <v>2.2000000000000002</v>
      </c>
      <c r="T201" s="28">
        <v>1</v>
      </c>
      <c r="U201" s="28">
        <v>0</v>
      </c>
      <c r="V201" s="44">
        <f>VLOOKUP($L201,'[1]Tortugas liberadas DPNG'!$B$1:$O$552,7,FALSE)</f>
        <v>2015</v>
      </c>
      <c r="W201" s="44">
        <f>VLOOKUP($L201,'[1]Tortugas liberadas DPNG'!$B$1:$O$552,11,FALSE)</f>
        <v>23.6</v>
      </c>
      <c r="X201" s="44">
        <f>VLOOKUP($L201,'[1]Tortugas liberadas DPNG'!$B$1:$O$552,14,FALSE)/1000</f>
        <v>1.3</v>
      </c>
      <c r="Y201" s="44">
        <f>VLOOKUP($L201,'[1]Tortugas liberadas DPNG'!$B$1:$O$552,5,FALSE) -0.5</f>
        <v>5.5</v>
      </c>
      <c r="Z201" s="44">
        <f>Y201+(F201-VLOOKUP($L201,'[1]Tortugas liberadas DPNG'!$B$1:$O$552,7,FALSE))</f>
        <v>6.5</v>
      </c>
      <c r="AB201" s="45" t="str">
        <f t="shared" si="3"/>
        <v>Small</v>
      </c>
      <c r="AC201" s="9"/>
    </row>
    <row r="202" spans="1:29" x14ac:dyDescent="0.25">
      <c r="A202" s="42">
        <v>241</v>
      </c>
      <c r="B202" s="9" t="s">
        <v>28</v>
      </c>
      <c r="C202" s="9" t="s">
        <v>32</v>
      </c>
      <c r="D202" s="9">
        <v>3</v>
      </c>
      <c r="E202" s="9">
        <v>167</v>
      </c>
      <c r="F202" s="31">
        <v>2016</v>
      </c>
      <c r="G202" s="9">
        <v>6</v>
      </c>
      <c r="H202" s="9">
        <v>27</v>
      </c>
      <c r="I202" s="9">
        <v>-0.82045299999999999</v>
      </c>
      <c r="J202" s="9">
        <v>-90.061688000000004</v>
      </c>
      <c r="K202" s="26">
        <v>48112356</v>
      </c>
      <c r="L202" s="26">
        <v>48112356</v>
      </c>
      <c r="M202" s="26">
        <v>48112356</v>
      </c>
      <c r="N202" s="27">
        <v>2182</v>
      </c>
      <c r="O202" s="28">
        <v>37.700000000000003</v>
      </c>
      <c r="P202" s="28">
        <v>37</v>
      </c>
      <c r="Q202" s="28">
        <v>27.3</v>
      </c>
      <c r="R202" s="28"/>
      <c r="S202" s="28">
        <v>5.4</v>
      </c>
      <c r="T202" s="28">
        <v>1</v>
      </c>
      <c r="U202" s="28">
        <v>1</v>
      </c>
      <c r="V202" s="44">
        <f>VLOOKUP($L202,'[1]Tortugas liberadas DPNG'!$B$1:$O$552,7,FALSE)</f>
        <v>2015</v>
      </c>
      <c r="W202" s="44">
        <f>VLOOKUP($L202,'[1]Tortugas liberadas DPNG'!$B$1:$O$552,11,FALSE)</f>
        <v>32</v>
      </c>
      <c r="X202" s="44">
        <f>VLOOKUP($L202,'[1]Tortugas liberadas DPNG'!$B$1:$O$552,14,FALSE)/1000</f>
        <v>3</v>
      </c>
      <c r="Y202" s="44">
        <f>VLOOKUP($L202,'[1]Tortugas liberadas DPNG'!$B$1:$O$552,5,FALSE) -0.5</f>
        <v>6.5</v>
      </c>
      <c r="Z202" s="44">
        <f>Y202+(F202-VLOOKUP($L202,'[1]Tortugas liberadas DPNG'!$B$1:$O$552,7,FALSE))</f>
        <v>7.5</v>
      </c>
      <c r="AB202" s="45" t="str">
        <f t="shared" si="3"/>
        <v>Small</v>
      </c>
      <c r="AC202" s="9"/>
    </row>
    <row r="203" spans="1:29" x14ac:dyDescent="0.25">
      <c r="A203" s="42">
        <v>242</v>
      </c>
      <c r="B203" s="9" t="s">
        <v>28</v>
      </c>
      <c r="C203" s="9" t="s">
        <v>32</v>
      </c>
      <c r="D203" s="9">
        <v>3</v>
      </c>
      <c r="E203" s="9">
        <v>168</v>
      </c>
      <c r="F203" s="31">
        <v>2016</v>
      </c>
      <c r="G203" s="9">
        <v>6</v>
      </c>
      <c r="H203" s="9">
        <v>27</v>
      </c>
      <c r="I203" s="9">
        <v>-0.820492</v>
      </c>
      <c r="J203" s="9">
        <v>-90.061639999999997</v>
      </c>
      <c r="K203" s="26">
        <v>48094874</v>
      </c>
      <c r="L203" s="26">
        <v>48094874</v>
      </c>
      <c r="M203" s="26">
        <v>48094874</v>
      </c>
      <c r="N203" s="27">
        <v>2130</v>
      </c>
      <c r="O203" s="28">
        <v>32.200000000000003</v>
      </c>
      <c r="P203" s="28">
        <v>34</v>
      </c>
      <c r="Q203" s="28">
        <v>24</v>
      </c>
      <c r="R203" s="28"/>
      <c r="S203" s="28">
        <v>3.6</v>
      </c>
      <c r="T203" s="28">
        <v>1</v>
      </c>
      <c r="U203" s="28">
        <v>1</v>
      </c>
      <c r="V203" s="44">
        <f>VLOOKUP($L203,'[1]Tortugas liberadas DPNG'!$B$1:$O$552,7,FALSE)</f>
        <v>2015</v>
      </c>
      <c r="W203" s="44">
        <f>VLOOKUP($L203,'[1]Tortugas liberadas DPNG'!$B$1:$O$552,11,FALSE)</f>
        <v>29.2</v>
      </c>
      <c r="X203" s="44">
        <f>VLOOKUP($L203,'[1]Tortugas liberadas DPNG'!$B$1:$O$552,14,FALSE)/1000</f>
        <v>1.9</v>
      </c>
      <c r="Y203" s="44">
        <f>VLOOKUP($L203,'[1]Tortugas liberadas DPNG'!$B$1:$O$552,5,FALSE) -0.5</f>
        <v>7.5</v>
      </c>
      <c r="Z203" s="44">
        <f>Y203+(F203-VLOOKUP($L203,'[1]Tortugas liberadas DPNG'!$B$1:$O$552,7,FALSE))</f>
        <v>8.5</v>
      </c>
      <c r="AB203" s="45" t="str">
        <f t="shared" si="3"/>
        <v>Small</v>
      </c>
      <c r="AC203" s="9"/>
    </row>
    <row r="204" spans="1:29" x14ac:dyDescent="0.25">
      <c r="A204" s="42">
        <v>243</v>
      </c>
      <c r="B204" s="9" t="s">
        <v>28</v>
      </c>
      <c r="C204" s="9" t="s">
        <v>32</v>
      </c>
      <c r="D204" s="9">
        <v>3</v>
      </c>
      <c r="E204" s="9">
        <v>169</v>
      </c>
      <c r="F204" s="31">
        <v>2016</v>
      </c>
      <c r="G204" s="9">
        <v>6</v>
      </c>
      <c r="H204" s="9">
        <v>27</v>
      </c>
      <c r="I204" s="9">
        <v>-0.82044899999999998</v>
      </c>
      <c r="J204" s="9">
        <v>-90.061677000000003</v>
      </c>
      <c r="K204" s="26">
        <v>48074326</v>
      </c>
      <c r="L204" s="26">
        <v>48074326</v>
      </c>
      <c r="M204" s="26">
        <v>48074326</v>
      </c>
      <c r="N204" s="27">
        <v>2155</v>
      </c>
      <c r="O204" s="28">
        <v>35</v>
      </c>
      <c r="P204" s="28">
        <v>36.1</v>
      </c>
      <c r="Q204" s="28">
        <v>26.2</v>
      </c>
      <c r="R204" s="28"/>
      <c r="S204" s="28">
        <v>5</v>
      </c>
      <c r="T204" s="28">
        <v>1</v>
      </c>
      <c r="U204" s="28">
        <v>1</v>
      </c>
      <c r="V204" s="44">
        <f>VLOOKUP($L204,'[1]Tortugas liberadas DPNG'!$B$1:$O$552,7,FALSE)</f>
        <v>2015</v>
      </c>
      <c r="W204" s="44">
        <f>VLOOKUP($L204,'[1]Tortugas liberadas DPNG'!$B$1:$O$552,11,FALSE)</f>
        <v>31</v>
      </c>
      <c r="X204" s="44">
        <f>VLOOKUP($L204,'[1]Tortugas liberadas DPNG'!$B$1:$O$552,14,FALSE)/1000</f>
        <v>2.7</v>
      </c>
      <c r="Y204" s="44">
        <f>VLOOKUP($L204,'[1]Tortugas liberadas DPNG'!$B$1:$O$552,5,FALSE) -0.5</f>
        <v>7.5</v>
      </c>
      <c r="Z204" s="44">
        <f>Y204+(F204-VLOOKUP($L204,'[1]Tortugas liberadas DPNG'!$B$1:$O$552,7,FALSE))</f>
        <v>8.5</v>
      </c>
      <c r="AB204" s="45" t="str">
        <f t="shared" si="3"/>
        <v>Small</v>
      </c>
      <c r="AC204" s="9"/>
    </row>
    <row r="205" spans="1:29" x14ac:dyDescent="0.25">
      <c r="A205" s="42">
        <v>244</v>
      </c>
      <c r="B205" s="9" t="s">
        <v>28</v>
      </c>
      <c r="C205" s="9" t="s">
        <v>32</v>
      </c>
      <c r="D205" s="9">
        <v>3</v>
      </c>
      <c r="E205" s="9">
        <v>170</v>
      </c>
      <c r="F205" s="31">
        <v>2016</v>
      </c>
      <c r="G205" s="9">
        <v>6</v>
      </c>
      <c r="H205" s="9">
        <v>27</v>
      </c>
      <c r="I205" s="9">
        <v>-0.82043200000000005</v>
      </c>
      <c r="J205" s="9">
        <v>-90.061677000000003</v>
      </c>
      <c r="K205" s="26">
        <v>48368098</v>
      </c>
      <c r="L205" s="26">
        <v>48368098</v>
      </c>
      <c r="M205" s="26">
        <v>48368098</v>
      </c>
      <c r="N205" s="27">
        <v>2122</v>
      </c>
      <c r="O205" s="28">
        <v>35.700000000000003</v>
      </c>
      <c r="P205" s="28">
        <v>36.799999999999997</v>
      </c>
      <c r="Q205" s="28">
        <v>26.2</v>
      </c>
      <c r="R205" s="28"/>
      <c r="S205" s="28">
        <v>4.8</v>
      </c>
      <c r="T205" s="28">
        <v>1</v>
      </c>
      <c r="U205" s="28">
        <v>1</v>
      </c>
      <c r="V205" s="44">
        <f>VLOOKUP($L205,'[1]Tortugas liberadas DPNG'!$B$1:$O$552,7,FALSE)</f>
        <v>2015</v>
      </c>
      <c r="W205" s="44">
        <f>VLOOKUP($L205,'[1]Tortugas liberadas DPNG'!$B$1:$O$552,11,FALSE)</f>
        <v>32.700000000000003</v>
      </c>
      <c r="X205" s="44">
        <f>VLOOKUP($L205,'[1]Tortugas liberadas DPNG'!$B$1:$O$552,14,FALSE)/1000</f>
        <v>3</v>
      </c>
      <c r="Y205" s="44">
        <f>VLOOKUP($L205,'[1]Tortugas liberadas DPNG'!$B$1:$O$552,5,FALSE) -0.5</f>
        <v>7.5</v>
      </c>
      <c r="Z205" s="44">
        <f>Y205+(F205-VLOOKUP($L205,'[1]Tortugas liberadas DPNG'!$B$1:$O$552,7,FALSE))</f>
        <v>8.5</v>
      </c>
      <c r="AB205" s="45" t="str">
        <f t="shared" si="3"/>
        <v>Small</v>
      </c>
      <c r="AC205" s="9"/>
    </row>
    <row r="206" spans="1:29" x14ac:dyDescent="0.25">
      <c r="A206" s="42">
        <v>245</v>
      </c>
      <c r="B206" s="9" t="s">
        <v>28</v>
      </c>
      <c r="C206" s="9" t="s">
        <v>32</v>
      </c>
      <c r="D206" s="9">
        <v>3</v>
      </c>
      <c r="E206" s="9">
        <v>171</v>
      </c>
      <c r="F206" s="31">
        <v>2016</v>
      </c>
      <c r="G206" s="9">
        <v>6</v>
      </c>
      <c r="H206" s="9">
        <v>27</v>
      </c>
      <c r="I206" s="9">
        <v>-0.82047099999999995</v>
      </c>
      <c r="J206" s="9">
        <v>-90.061704000000006</v>
      </c>
      <c r="K206" s="30">
        <v>48368822</v>
      </c>
      <c r="L206" s="26">
        <v>48368822</v>
      </c>
      <c r="M206" s="26">
        <v>48368822</v>
      </c>
      <c r="N206" s="27">
        <v>2260</v>
      </c>
      <c r="O206" s="28">
        <v>26.8</v>
      </c>
      <c r="P206" s="28">
        <v>27.4</v>
      </c>
      <c r="Q206" s="28">
        <v>18.8</v>
      </c>
      <c r="R206" s="28"/>
      <c r="S206" s="28">
        <v>1.8</v>
      </c>
      <c r="T206" s="28">
        <v>1</v>
      </c>
      <c r="U206" s="28">
        <v>1</v>
      </c>
      <c r="V206" s="44">
        <f>VLOOKUP($L206,'[1]Tortugas liberadas DPNG'!$B$1:$O$552,7,FALSE)</f>
        <v>2015</v>
      </c>
      <c r="W206" s="44">
        <f>VLOOKUP($L206,'[1]Tortugas liberadas DPNG'!$B$1:$O$552,11,FALSE)</f>
        <v>25.3</v>
      </c>
      <c r="X206" s="44">
        <f>VLOOKUP($L206,'[1]Tortugas liberadas DPNG'!$B$1:$O$552,14,FALSE)/1000</f>
        <v>1.3</v>
      </c>
      <c r="Y206" s="44">
        <f>VLOOKUP($L206,'[1]Tortugas liberadas DPNG'!$B$1:$O$552,5,FALSE) -0.5</f>
        <v>4.5</v>
      </c>
      <c r="Z206" s="44">
        <f>Y206+(F206-VLOOKUP($L206,'[1]Tortugas liberadas DPNG'!$B$1:$O$552,7,FALSE))</f>
        <v>5.5</v>
      </c>
      <c r="AB206" s="45" t="str">
        <f t="shared" si="3"/>
        <v>Small</v>
      </c>
      <c r="AC206" s="9"/>
    </row>
    <row r="207" spans="1:29" x14ac:dyDescent="0.25">
      <c r="A207" s="42">
        <v>246</v>
      </c>
      <c r="B207" s="9" t="s">
        <v>28</v>
      </c>
      <c r="C207" s="9" t="s">
        <v>32</v>
      </c>
      <c r="D207" s="9">
        <v>3</v>
      </c>
      <c r="E207" s="9">
        <v>172</v>
      </c>
      <c r="F207" s="31">
        <v>2016</v>
      </c>
      <c r="G207" s="9">
        <v>6</v>
      </c>
      <c r="H207" s="9">
        <v>27</v>
      </c>
      <c r="I207" s="9">
        <v>-0.82047199999999998</v>
      </c>
      <c r="J207" s="9">
        <v>-90.061689999999999</v>
      </c>
      <c r="K207" s="26">
        <v>48043348</v>
      </c>
      <c r="L207" s="26">
        <v>48043348</v>
      </c>
      <c r="M207" s="26">
        <v>48043348</v>
      </c>
      <c r="N207" s="27">
        <v>2232</v>
      </c>
      <c r="O207" s="28">
        <v>28.5</v>
      </c>
      <c r="P207" s="28">
        <v>29</v>
      </c>
      <c r="Q207" s="28">
        <v>20.5</v>
      </c>
      <c r="R207" s="28"/>
      <c r="S207" s="28">
        <v>2.2999999999999998</v>
      </c>
      <c r="T207" s="28">
        <v>1</v>
      </c>
      <c r="U207" s="28">
        <v>1</v>
      </c>
      <c r="V207" s="44">
        <f>VLOOKUP($L207,'[1]Tortugas liberadas DPNG'!$B$1:$O$552,7,FALSE)</f>
        <v>2015</v>
      </c>
      <c r="W207" s="44">
        <f>VLOOKUP($L207,'[1]Tortugas liberadas DPNG'!$B$1:$O$552,11,FALSE)</f>
        <v>24.6</v>
      </c>
      <c r="X207" s="44">
        <f>VLOOKUP($L207,'[1]Tortugas liberadas DPNG'!$B$1:$O$552,14,FALSE)/1000</f>
        <v>1.4</v>
      </c>
      <c r="Y207" s="44">
        <f>VLOOKUP($L207,'[1]Tortugas liberadas DPNG'!$B$1:$O$552,5,FALSE) -0.5</f>
        <v>5.5</v>
      </c>
      <c r="Z207" s="44">
        <f>Y207+(F207-VLOOKUP($L207,'[1]Tortugas liberadas DPNG'!$B$1:$O$552,7,FALSE))</f>
        <v>6.5</v>
      </c>
      <c r="AB207" s="45" t="str">
        <f t="shared" si="3"/>
        <v>Small</v>
      </c>
      <c r="AC207" s="9"/>
    </row>
    <row r="208" spans="1:29" x14ac:dyDescent="0.25">
      <c r="A208" s="42">
        <v>247</v>
      </c>
      <c r="B208" s="9" t="s">
        <v>28</v>
      </c>
      <c r="C208" s="9" t="s">
        <v>32</v>
      </c>
      <c r="D208" s="9">
        <v>3</v>
      </c>
      <c r="E208" s="9">
        <v>173</v>
      </c>
      <c r="F208" s="31">
        <v>2016</v>
      </c>
      <c r="G208" s="9">
        <v>6</v>
      </c>
      <c r="H208" s="9">
        <v>28</v>
      </c>
      <c r="I208" s="9">
        <v>-0.82045000000000001</v>
      </c>
      <c r="J208" s="9">
        <v>-90.061682000000005</v>
      </c>
      <c r="K208" s="26">
        <v>48070278</v>
      </c>
      <c r="L208" s="26">
        <v>48070278</v>
      </c>
      <c r="M208" s="26">
        <v>48070278</v>
      </c>
      <c r="N208" s="27">
        <v>2235</v>
      </c>
      <c r="O208" s="28">
        <v>30.9</v>
      </c>
      <c r="P208" s="28">
        <v>31.6</v>
      </c>
      <c r="Q208" s="28">
        <v>22.1</v>
      </c>
      <c r="R208" s="28"/>
      <c r="S208" s="28">
        <v>2.85</v>
      </c>
      <c r="T208" s="28">
        <v>1</v>
      </c>
      <c r="U208" s="28">
        <v>0</v>
      </c>
      <c r="V208" s="44">
        <f>VLOOKUP($L208,'[1]Tortugas liberadas DPNG'!$B$1:$O$552,7,FALSE)</f>
        <v>2015</v>
      </c>
      <c r="W208" s="44">
        <f>VLOOKUP($L208,'[1]Tortugas liberadas DPNG'!$B$1:$O$552,11,FALSE)</f>
        <v>26.8</v>
      </c>
      <c r="X208" s="44">
        <f>VLOOKUP($L208,'[1]Tortugas liberadas DPNG'!$B$1:$O$552,14,FALSE)/1000</f>
        <v>1.7</v>
      </c>
      <c r="Y208" s="44">
        <f>VLOOKUP($L208,'[1]Tortugas liberadas DPNG'!$B$1:$O$552,5,FALSE) -0.5</f>
        <v>5.5</v>
      </c>
      <c r="Z208" s="44">
        <f>Y208+(F208-VLOOKUP($L208,'[1]Tortugas liberadas DPNG'!$B$1:$O$552,7,FALSE))</f>
        <v>6.5</v>
      </c>
      <c r="AB208" s="45" t="str">
        <f t="shared" si="3"/>
        <v>Small</v>
      </c>
      <c r="AC208" s="9">
        <v>0.86099999999999999</v>
      </c>
    </row>
    <row r="209" spans="1:29" x14ac:dyDescent="0.25">
      <c r="A209" s="42">
        <v>248</v>
      </c>
      <c r="B209" s="9" t="s">
        <v>28</v>
      </c>
      <c r="C209" s="9" t="s">
        <v>32</v>
      </c>
      <c r="D209" s="9">
        <v>3</v>
      </c>
      <c r="E209" s="9">
        <v>174</v>
      </c>
      <c r="F209" s="31">
        <v>2016</v>
      </c>
      <c r="G209" s="9">
        <v>6</v>
      </c>
      <c r="H209" s="9">
        <v>28</v>
      </c>
      <c r="I209" s="9">
        <v>-0.82044399999999995</v>
      </c>
      <c r="J209" s="9">
        <v>-90.061689999999999</v>
      </c>
      <c r="K209" s="26">
        <v>48368526</v>
      </c>
      <c r="L209" s="26">
        <v>48368526</v>
      </c>
      <c r="M209" s="26">
        <v>48368526</v>
      </c>
      <c r="N209" s="27">
        <v>2271</v>
      </c>
      <c r="O209" s="28">
        <v>26.5</v>
      </c>
      <c r="P209" s="28">
        <v>26.6</v>
      </c>
      <c r="Q209" s="28">
        <v>18.5</v>
      </c>
      <c r="R209" s="28"/>
      <c r="S209" s="28">
        <v>1.85</v>
      </c>
      <c r="T209" s="28">
        <v>1</v>
      </c>
      <c r="U209" s="28">
        <v>1</v>
      </c>
      <c r="V209" s="44">
        <f>VLOOKUP($L209,'[1]Tortugas liberadas DPNG'!$B$1:$O$552,7,FALSE)</f>
        <v>2015</v>
      </c>
      <c r="W209" s="44">
        <f>VLOOKUP($L209,'[1]Tortugas liberadas DPNG'!$B$1:$O$552,11,FALSE)</f>
        <v>24.1</v>
      </c>
      <c r="X209" s="44">
        <f>VLOOKUP($L209,'[1]Tortugas liberadas DPNG'!$B$1:$O$552,14,FALSE)/1000</f>
        <v>1.2</v>
      </c>
      <c r="Y209" s="44">
        <f>VLOOKUP($L209,'[1]Tortugas liberadas DPNG'!$B$1:$O$552,5,FALSE) -0.5</f>
        <v>4.5</v>
      </c>
      <c r="Z209" s="44">
        <f>Y209+(F209-VLOOKUP($L209,'[1]Tortugas liberadas DPNG'!$B$1:$O$552,7,FALSE))</f>
        <v>5.5</v>
      </c>
      <c r="AB209" s="45" t="str">
        <f t="shared" si="3"/>
        <v>Small</v>
      </c>
      <c r="AC209" s="9"/>
    </row>
    <row r="210" spans="1:29" x14ac:dyDescent="0.25">
      <c r="A210" s="42">
        <v>249</v>
      </c>
      <c r="B210" s="9" t="s">
        <v>28</v>
      </c>
      <c r="C210" s="9" t="s">
        <v>32</v>
      </c>
      <c r="D210" s="9">
        <v>3</v>
      </c>
      <c r="E210" s="9">
        <v>178</v>
      </c>
      <c r="F210" s="31">
        <v>2016</v>
      </c>
      <c r="G210" s="9">
        <v>6</v>
      </c>
      <c r="H210" s="9">
        <v>28</v>
      </c>
      <c r="I210" s="9">
        <v>-0.82134499999999999</v>
      </c>
      <c r="J210" s="9">
        <v>-90.062314000000001</v>
      </c>
      <c r="K210" s="26">
        <v>48282867</v>
      </c>
      <c r="L210" s="26">
        <v>48282867</v>
      </c>
      <c r="M210" s="26">
        <v>48282867</v>
      </c>
      <c r="N210" s="27">
        <v>2281</v>
      </c>
      <c r="O210" s="28">
        <v>27.5</v>
      </c>
      <c r="P210" s="28">
        <v>29</v>
      </c>
      <c r="Q210" s="28">
        <v>19.899999999999999</v>
      </c>
      <c r="R210" s="28"/>
      <c r="S210" s="28">
        <v>2.1</v>
      </c>
      <c r="T210" s="28">
        <v>1</v>
      </c>
      <c r="U210" s="28">
        <v>0</v>
      </c>
      <c r="V210" s="44">
        <f>VLOOKUP($L210,'[1]Tortugas liberadas DPNG'!$B$1:$O$552,7,FALSE)</f>
        <v>2015</v>
      </c>
      <c r="W210" s="44">
        <f>VLOOKUP($L210,'[1]Tortugas liberadas DPNG'!$B$1:$O$552,11,FALSE)</f>
        <v>24.5</v>
      </c>
      <c r="X210" s="44">
        <f>VLOOKUP($L210,'[1]Tortugas liberadas DPNG'!$B$1:$O$552,14,FALSE)/1000</f>
        <v>1.3</v>
      </c>
      <c r="Y210" s="44">
        <f>VLOOKUP($L210,'[1]Tortugas liberadas DPNG'!$B$1:$O$552,5,FALSE) -0.5</f>
        <v>5.5</v>
      </c>
      <c r="Z210" s="44">
        <f>Y210+(F210-VLOOKUP($L210,'[1]Tortugas liberadas DPNG'!$B$1:$O$552,7,FALSE))</f>
        <v>6.5</v>
      </c>
      <c r="AB210" s="45" t="str">
        <f t="shared" si="3"/>
        <v>Small</v>
      </c>
      <c r="AC210" s="9"/>
    </row>
    <row r="211" spans="1:29" x14ac:dyDescent="0.25">
      <c r="A211" s="42">
        <v>250</v>
      </c>
      <c r="B211" s="9" t="s">
        <v>28</v>
      </c>
      <c r="C211" s="9" t="s">
        <v>32</v>
      </c>
      <c r="D211" s="9">
        <v>3</v>
      </c>
      <c r="E211" s="9">
        <v>179</v>
      </c>
      <c r="F211" s="31">
        <v>2016</v>
      </c>
      <c r="G211" s="9">
        <v>6</v>
      </c>
      <c r="H211" s="9">
        <v>28</v>
      </c>
      <c r="I211" s="9">
        <v>-0.82135100000000005</v>
      </c>
      <c r="J211" s="9">
        <v>-90.062331</v>
      </c>
      <c r="K211" s="26">
        <v>48376558</v>
      </c>
      <c r="L211" s="26">
        <v>48376558</v>
      </c>
      <c r="M211" s="26">
        <v>48376558</v>
      </c>
      <c r="N211" s="27">
        <v>2288</v>
      </c>
      <c r="O211" s="28">
        <v>27.1</v>
      </c>
      <c r="P211" s="28">
        <v>27.7</v>
      </c>
      <c r="Q211" s="28">
        <v>19.7</v>
      </c>
      <c r="R211" s="28"/>
      <c r="S211" s="28">
        <v>2.1</v>
      </c>
      <c r="T211" s="28">
        <v>1</v>
      </c>
      <c r="U211" s="28">
        <v>0</v>
      </c>
      <c r="V211" s="44">
        <f>VLOOKUP($L211,'[1]Tortugas liberadas DPNG'!$B$1:$O$552,7,FALSE)</f>
        <v>2015</v>
      </c>
      <c r="W211" s="44">
        <f>VLOOKUP($L211,'[1]Tortugas liberadas DPNG'!$B$1:$O$552,11,FALSE)</f>
        <v>24</v>
      </c>
      <c r="X211" s="44">
        <f>VLOOKUP($L211,'[1]Tortugas liberadas DPNG'!$B$1:$O$552,14,FALSE)/1000</f>
        <v>1.2</v>
      </c>
      <c r="Y211" s="44">
        <f>VLOOKUP($L211,'[1]Tortugas liberadas DPNG'!$B$1:$O$552,5,FALSE) -0.5</f>
        <v>4.5</v>
      </c>
      <c r="Z211" s="44">
        <f>Y211+(F211-VLOOKUP($L211,'[1]Tortugas liberadas DPNG'!$B$1:$O$552,7,FALSE))</f>
        <v>5.5</v>
      </c>
      <c r="AB211" s="45" t="str">
        <f t="shared" si="3"/>
        <v>Small</v>
      </c>
      <c r="AC211" s="9"/>
    </row>
    <row r="212" spans="1:29" x14ac:dyDescent="0.25">
      <c r="A212" s="42">
        <v>251</v>
      </c>
      <c r="B212" s="9" t="s">
        <v>28</v>
      </c>
      <c r="C212" s="9" t="s">
        <v>32</v>
      </c>
      <c r="D212" s="9">
        <v>3</v>
      </c>
      <c r="E212" s="9">
        <v>180</v>
      </c>
      <c r="F212" s="31">
        <v>2016</v>
      </c>
      <c r="G212" s="9">
        <v>6</v>
      </c>
      <c r="H212" s="9">
        <v>28</v>
      </c>
      <c r="I212" s="9">
        <v>-0.82133599999999996</v>
      </c>
      <c r="J212" s="9">
        <v>-90.062337999999997</v>
      </c>
      <c r="K212" s="26">
        <v>48368888</v>
      </c>
      <c r="L212" s="26">
        <v>48368888</v>
      </c>
      <c r="M212" s="26">
        <v>48368888</v>
      </c>
      <c r="N212" s="27">
        <v>2395</v>
      </c>
      <c r="O212" s="28">
        <v>29.1</v>
      </c>
      <c r="P212" s="28">
        <v>30.7</v>
      </c>
      <c r="Q212" s="28">
        <v>21.3</v>
      </c>
      <c r="R212" s="28"/>
      <c r="S212" s="28">
        <v>2.5499999999999998</v>
      </c>
      <c r="T212" s="28">
        <v>1</v>
      </c>
      <c r="U212" s="28">
        <v>1</v>
      </c>
      <c r="V212" s="44">
        <f>VLOOKUP($L212,'[1]Tortugas liberadas DPNG'!$B$1:$O$552,7,FALSE)</f>
        <v>2015</v>
      </c>
      <c r="W212" s="44">
        <f>VLOOKUP($L212,'[1]Tortugas liberadas DPNG'!$B$1:$O$552,11,FALSE)</f>
        <v>24.9</v>
      </c>
      <c r="X212" s="44">
        <f>VLOOKUP($L212,'[1]Tortugas liberadas DPNG'!$B$1:$O$552,14,FALSE)/1000</f>
        <v>1.55</v>
      </c>
      <c r="Y212" s="44">
        <f>VLOOKUP($L212,'[1]Tortugas liberadas DPNG'!$B$1:$O$552,5,FALSE) -0.5</f>
        <v>4.5</v>
      </c>
      <c r="Z212" s="44">
        <f>Y212+(F212-VLOOKUP($L212,'[1]Tortugas liberadas DPNG'!$B$1:$O$552,7,FALSE))</f>
        <v>5.5</v>
      </c>
      <c r="AB212" s="45" t="str">
        <f t="shared" si="3"/>
        <v>Small</v>
      </c>
      <c r="AC212" s="9"/>
    </row>
    <row r="213" spans="1:29" x14ac:dyDescent="0.25">
      <c r="A213" s="42">
        <v>252</v>
      </c>
      <c r="B213" s="9" t="s">
        <v>28</v>
      </c>
      <c r="C213" s="9" t="s">
        <v>32</v>
      </c>
      <c r="D213" s="9">
        <v>3</v>
      </c>
      <c r="E213" s="9">
        <v>181</v>
      </c>
      <c r="F213" s="31">
        <v>2016</v>
      </c>
      <c r="G213" s="9">
        <v>6</v>
      </c>
      <c r="H213" s="9">
        <v>28</v>
      </c>
      <c r="I213" s="9">
        <v>-0.82135599999999998</v>
      </c>
      <c r="J213" s="9">
        <v>-90.062316999999993</v>
      </c>
      <c r="K213" s="26">
        <v>48056891</v>
      </c>
      <c r="L213" s="26">
        <v>48056891</v>
      </c>
      <c r="M213" s="26">
        <v>48056891</v>
      </c>
      <c r="N213" s="27">
        <v>2264</v>
      </c>
      <c r="O213" s="28">
        <v>27</v>
      </c>
      <c r="P213" s="28">
        <v>28.8</v>
      </c>
      <c r="Q213" s="28">
        <v>19.2</v>
      </c>
      <c r="R213" s="28"/>
      <c r="S213" s="28">
        <v>1.9</v>
      </c>
      <c r="T213" s="28">
        <v>1</v>
      </c>
      <c r="U213" s="28">
        <v>1</v>
      </c>
      <c r="V213" s="44">
        <f>VLOOKUP($L213,'[1]Tortugas liberadas DPNG'!$B$1:$O$552,7,FALSE)</f>
        <v>2015</v>
      </c>
      <c r="W213" s="44">
        <f>VLOOKUP($L213,'[1]Tortugas liberadas DPNG'!$B$1:$O$552,11,FALSE)</f>
        <v>24.5</v>
      </c>
      <c r="X213" s="44">
        <f>VLOOKUP($L213,'[1]Tortugas liberadas DPNG'!$B$1:$O$552,14,FALSE)/1000</f>
        <v>1.2</v>
      </c>
      <c r="Y213" s="44">
        <f>VLOOKUP($L213,'[1]Tortugas liberadas DPNG'!$B$1:$O$552,5,FALSE) -0.5</f>
        <v>4.5</v>
      </c>
      <c r="Z213" s="44">
        <f>Y213+(F213-VLOOKUP($L213,'[1]Tortugas liberadas DPNG'!$B$1:$O$552,7,FALSE))</f>
        <v>5.5</v>
      </c>
      <c r="AB213" s="45" t="str">
        <f t="shared" si="3"/>
        <v>Small</v>
      </c>
      <c r="AC213" s="9"/>
    </row>
    <row r="214" spans="1:29" x14ac:dyDescent="0.25">
      <c r="A214" s="42">
        <v>253</v>
      </c>
      <c r="B214" s="9" t="s">
        <v>28</v>
      </c>
      <c r="C214" s="9" t="s">
        <v>32</v>
      </c>
      <c r="D214" s="9">
        <v>3</v>
      </c>
      <c r="E214" s="9">
        <v>182</v>
      </c>
      <c r="F214" s="31">
        <v>2016</v>
      </c>
      <c r="G214" s="9">
        <v>6</v>
      </c>
      <c r="H214" s="9">
        <v>28</v>
      </c>
      <c r="I214" s="9">
        <v>-0.821349</v>
      </c>
      <c r="J214" s="9">
        <v>-90.062315999999996</v>
      </c>
      <c r="K214" s="26">
        <v>48074325</v>
      </c>
      <c r="L214" s="26">
        <v>48074325</v>
      </c>
      <c r="M214" s="26">
        <v>48074325</v>
      </c>
      <c r="N214" s="27">
        <v>2149</v>
      </c>
      <c r="O214" s="28">
        <v>37.5</v>
      </c>
      <c r="P214" s="28">
        <v>38.200000000000003</v>
      </c>
      <c r="Q214" s="28">
        <v>28</v>
      </c>
      <c r="R214" s="28"/>
      <c r="S214" s="28">
        <v>5.6</v>
      </c>
      <c r="T214" s="28">
        <v>1</v>
      </c>
      <c r="U214" s="28">
        <v>1</v>
      </c>
      <c r="V214" s="44">
        <f>VLOOKUP($L214,'[1]Tortugas liberadas DPNG'!$B$1:$O$552,7,FALSE)</f>
        <v>2015</v>
      </c>
      <c r="W214" s="44">
        <f>VLOOKUP($L214,'[1]Tortugas liberadas DPNG'!$B$1:$O$552,11,FALSE)</f>
        <v>33.299999999999997</v>
      </c>
      <c r="X214" s="44">
        <f>VLOOKUP($L214,'[1]Tortugas liberadas DPNG'!$B$1:$O$552,14,FALSE)/1000</f>
        <v>3.3</v>
      </c>
      <c r="Y214" s="44">
        <f>VLOOKUP($L214,'[1]Tortugas liberadas DPNG'!$B$1:$O$552,5,FALSE) -0.5</f>
        <v>7.5</v>
      </c>
      <c r="Z214" s="44">
        <f>Y214+(F214-VLOOKUP($L214,'[1]Tortugas liberadas DPNG'!$B$1:$O$552,7,FALSE))</f>
        <v>8.5</v>
      </c>
      <c r="AB214" s="45" t="str">
        <f t="shared" si="3"/>
        <v/>
      </c>
      <c r="AC214" s="9" t="s">
        <v>72</v>
      </c>
    </row>
    <row r="215" spans="1:29" x14ac:dyDescent="0.25">
      <c r="A215" s="42">
        <v>254</v>
      </c>
      <c r="B215" s="9" t="s">
        <v>28</v>
      </c>
      <c r="C215" s="9" t="s">
        <v>32</v>
      </c>
      <c r="D215" s="9">
        <v>3</v>
      </c>
      <c r="E215" s="9">
        <v>183</v>
      </c>
      <c r="F215" s="31">
        <v>2016</v>
      </c>
      <c r="G215" s="9">
        <v>6</v>
      </c>
      <c r="H215" s="9">
        <v>28</v>
      </c>
      <c r="I215" s="9">
        <v>-0.82084699999999999</v>
      </c>
      <c r="J215" s="9">
        <v>-90.062997999999993</v>
      </c>
      <c r="K215" s="26">
        <v>48312051</v>
      </c>
      <c r="L215" s="26">
        <v>48312051</v>
      </c>
      <c r="M215" s="26">
        <v>48312051</v>
      </c>
      <c r="N215" s="27">
        <v>2164</v>
      </c>
      <c r="O215" s="28">
        <v>24</v>
      </c>
      <c r="P215" s="28">
        <v>23.8</v>
      </c>
      <c r="Q215" s="28">
        <v>16.899999999999999</v>
      </c>
      <c r="R215" s="28"/>
      <c r="S215" s="28">
        <v>1.5</v>
      </c>
      <c r="T215" s="28">
        <v>1</v>
      </c>
      <c r="U215" s="28">
        <v>0</v>
      </c>
      <c r="V215" s="44">
        <f>VLOOKUP($L215,'[1]Tortugas liberadas DPNG'!$B$1:$O$552,7,FALSE)</f>
        <v>2015</v>
      </c>
      <c r="W215" s="44">
        <f>VLOOKUP($L215,'[1]Tortugas liberadas DPNG'!$B$1:$O$552,11,FALSE)</f>
        <v>22.5</v>
      </c>
      <c r="X215" s="44">
        <f>VLOOKUP($L215,'[1]Tortugas liberadas DPNG'!$B$1:$O$552,14,FALSE)/1000</f>
        <v>0.95</v>
      </c>
      <c r="Y215" s="44">
        <f>VLOOKUP($L215,'[1]Tortugas liberadas DPNG'!$B$1:$O$552,5,FALSE) -0.5</f>
        <v>9.5</v>
      </c>
      <c r="Z215" s="44">
        <f>Y215+(F215-VLOOKUP($L215,'[1]Tortugas liberadas DPNG'!$B$1:$O$552,7,FALSE))</f>
        <v>10.5</v>
      </c>
      <c r="AB215" s="45" t="str">
        <f t="shared" si="3"/>
        <v>Small</v>
      </c>
      <c r="AC215" s="9" t="s">
        <v>73</v>
      </c>
    </row>
    <row r="216" spans="1:29" x14ac:dyDescent="0.25">
      <c r="A216" s="42">
        <v>255</v>
      </c>
      <c r="B216" s="9" t="s">
        <v>28</v>
      </c>
      <c r="C216" s="9" t="s">
        <v>32</v>
      </c>
      <c r="D216" s="9">
        <v>3</v>
      </c>
      <c r="E216" s="9">
        <v>184</v>
      </c>
      <c r="F216" s="31">
        <v>2016</v>
      </c>
      <c r="G216" s="9">
        <v>6</v>
      </c>
      <c r="H216" s="9">
        <v>28</v>
      </c>
      <c r="I216" s="9">
        <v>-0.82083600000000001</v>
      </c>
      <c r="J216" s="9">
        <v>-90.062996999999996</v>
      </c>
      <c r="K216" s="26">
        <v>48345853</v>
      </c>
      <c r="L216" s="26">
        <v>48345853</v>
      </c>
      <c r="M216" s="26">
        <v>48345853</v>
      </c>
      <c r="N216" s="27">
        <v>2218</v>
      </c>
      <c r="O216" s="28">
        <v>31</v>
      </c>
      <c r="P216" s="28">
        <v>31.4</v>
      </c>
      <c r="Q216" s="28">
        <v>22</v>
      </c>
      <c r="R216" s="28"/>
      <c r="S216" s="28">
        <v>2.9</v>
      </c>
      <c r="T216" s="28">
        <v>1</v>
      </c>
      <c r="U216" s="28">
        <v>0</v>
      </c>
      <c r="V216" s="44">
        <f>VLOOKUP($L216,'[1]Tortugas liberadas DPNG'!$B$1:$O$552,7,FALSE)</f>
        <v>2015</v>
      </c>
      <c r="W216" s="44">
        <f>VLOOKUP($L216,'[1]Tortugas liberadas DPNG'!$B$1:$O$552,11,FALSE)</f>
        <v>27.3</v>
      </c>
      <c r="X216" s="44">
        <f>VLOOKUP($L216,'[1]Tortugas liberadas DPNG'!$B$1:$O$552,14,FALSE)/1000</f>
        <v>2</v>
      </c>
      <c r="Y216" s="44">
        <f>VLOOKUP($L216,'[1]Tortugas liberadas DPNG'!$B$1:$O$552,5,FALSE) -0.5</f>
        <v>5.5</v>
      </c>
      <c r="Z216" s="44">
        <f>Y216+(F216-VLOOKUP($L216,'[1]Tortugas liberadas DPNG'!$B$1:$O$552,7,FALSE))</f>
        <v>6.5</v>
      </c>
      <c r="AB216" s="45" t="str">
        <f t="shared" si="3"/>
        <v>Small</v>
      </c>
      <c r="AC216" s="9"/>
    </row>
    <row r="217" spans="1:29" x14ac:dyDescent="0.25">
      <c r="A217" s="42">
        <v>256</v>
      </c>
      <c r="B217" s="9" t="s">
        <v>28</v>
      </c>
      <c r="C217" s="9" t="s">
        <v>32</v>
      </c>
      <c r="D217" s="9">
        <v>3</v>
      </c>
      <c r="E217" s="9">
        <v>185</v>
      </c>
      <c r="F217" s="31">
        <v>2016</v>
      </c>
      <c r="G217" s="9">
        <v>6</v>
      </c>
      <c r="H217" s="9">
        <v>28</v>
      </c>
      <c r="I217" s="9">
        <v>-0.82084100000000004</v>
      </c>
      <c r="J217" s="9">
        <v>-90.063000000000002</v>
      </c>
      <c r="K217" s="26">
        <v>48062605</v>
      </c>
      <c r="L217" s="26">
        <v>48062605</v>
      </c>
      <c r="M217" s="26">
        <v>48062605</v>
      </c>
      <c r="N217" s="27">
        <v>2868</v>
      </c>
      <c r="O217" s="28">
        <v>27.7</v>
      </c>
      <c r="P217" s="28">
        <v>28.4</v>
      </c>
      <c r="Q217" s="28">
        <v>19.7</v>
      </c>
      <c r="R217" s="28"/>
      <c r="S217" s="28">
        <v>2.0499999999999998</v>
      </c>
      <c r="T217" s="28">
        <v>1</v>
      </c>
      <c r="U217" s="28">
        <v>0</v>
      </c>
      <c r="V217" s="44">
        <f>VLOOKUP($L217,'[1]Tortugas liberadas DPNG'!$B$1:$O$552,7,FALSE)</f>
        <v>2015</v>
      </c>
      <c r="W217" s="44">
        <f>VLOOKUP($L217,'[1]Tortugas liberadas DPNG'!$B$1:$O$552,11,FALSE)</f>
        <v>24.8</v>
      </c>
      <c r="X217" s="44">
        <f>VLOOKUP($L217,'[1]Tortugas liberadas DPNG'!$B$1:$O$552,14,FALSE)/1000</f>
        <v>1.3</v>
      </c>
      <c r="Y217" s="44">
        <f>VLOOKUP($L217,'[1]Tortugas liberadas DPNG'!$B$1:$O$552,5,FALSE) -0.5</f>
        <v>4.5</v>
      </c>
      <c r="Z217" s="44">
        <f>Y217+(F217-VLOOKUP($L217,'[1]Tortugas liberadas DPNG'!$B$1:$O$552,7,FALSE))</f>
        <v>5.5</v>
      </c>
      <c r="AB217" s="45" t="str">
        <f t="shared" si="3"/>
        <v>Small</v>
      </c>
      <c r="AC217" s="9" t="s">
        <v>74</v>
      </c>
    </row>
    <row r="218" spans="1:29" x14ac:dyDescent="0.25">
      <c r="A218" s="42">
        <v>257</v>
      </c>
      <c r="B218" s="9" t="s">
        <v>28</v>
      </c>
      <c r="C218" s="9" t="s">
        <v>32</v>
      </c>
      <c r="D218" s="9">
        <v>3</v>
      </c>
      <c r="E218" s="9">
        <v>186</v>
      </c>
      <c r="F218" s="31">
        <v>2016</v>
      </c>
      <c r="G218" s="9">
        <v>6</v>
      </c>
      <c r="H218" s="9">
        <v>28</v>
      </c>
      <c r="I218" s="9">
        <v>-0.81994800000000001</v>
      </c>
      <c r="J218" s="9">
        <v>-90.063543999999993</v>
      </c>
      <c r="K218" s="26">
        <v>48041520</v>
      </c>
      <c r="L218" s="26">
        <v>48041520</v>
      </c>
      <c r="M218" s="26">
        <v>48041520</v>
      </c>
      <c r="N218" s="27" t="s">
        <v>75</v>
      </c>
      <c r="O218" s="28">
        <v>27.1</v>
      </c>
      <c r="P218" s="28">
        <v>27.7</v>
      </c>
      <c r="Q218" s="28">
        <v>19.8</v>
      </c>
      <c r="R218" s="28"/>
      <c r="S218" s="28">
        <v>2</v>
      </c>
      <c r="T218" s="28">
        <v>1</v>
      </c>
      <c r="U218" s="28">
        <v>0</v>
      </c>
      <c r="V218" s="44">
        <f>VLOOKUP($L218,'[1]Tortugas liberadas DPNG'!$B$1:$O$552,7,FALSE)</f>
        <v>2015</v>
      </c>
      <c r="W218" s="44">
        <f>VLOOKUP($L218,'[1]Tortugas liberadas DPNG'!$B$1:$O$552,11,FALSE)</f>
        <v>23.9</v>
      </c>
      <c r="X218" s="44">
        <f>VLOOKUP($L218,'[1]Tortugas liberadas DPNG'!$B$1:$O$552,14,FALSE)/1000</f>
        <v>1.2</v>
      </c>
      <c r="Y218" s="44">
        <f>VLOOKUP($L218,'[1]Tortugas liberadas DPNG'!$B$1:$O$552,5,FALSE) -0.5</f>
        <v>5.5</v>
      </c>
      <c r="Z218" s="44">
        <f>Y218+(F218-VLOOKUP($L218,'[1]Tortugas liberadas DPNG'!$B$1:$O$552,7,FALSE))</f>
        <v>6.5</v>
      </c>
      <c r="AB218" s="45" t="str">
        <f t="shared" si="3"/>
        <v>Small</v>
      </c>
      <c r="AC218" s="9" t="s">
        <v>76</v>
      </c>
    </row>
    <row r="219" spans="1:29" x14ac:dyDescent="0.25">
      <c r="A219" s="42">
        <v>258</v>
      </c>
      <c r="B219" s="9" t="s">
        <v>28</v>
      </c>
      <c r="C219" s="9" t="s">
        <v>32</v>
      </c>
      <c r="D219" s="9">
        <v>3</v>
      </c>
      <c r="E219" s="9">
        <v>187</v>
      </c>
      <c r="F219" s="31">
        <v>2016</v>
      </c>
      <c r="G219" s="9">
        <v>6</v>
      </c>
      <c r="H219" s="9">
        <v>28</v>
      </c>
      <c r="I219" s="9">
        <v>-0.820299</v>
      </c>
      <c r="J219" s="9">
        <v>-90.063907</v>
      </c>
      <c r="K219" s="26">
        <v>48048821</v>
      </c>
      <c r="L219" s="26">
        <v>48048821</v>
      </c>
      <c r="M219" s="26">
        <v>48048821</v>
      </c>
      <c r="N219" s="27">
        <v>2175</v>
      </c>
      <c r="O219" s="28">
        <v>30.7</v>
      </c>
      <c r="P219" s="28">
        <v>32</v>
      </c>
      <c r="Q219" s="28">
        <v>22.1</v>
      </c>
      <c r="R219" s="28"/>
      <c r="S219" s="28">
        <v>2.95</v>
      </c>
      <c r="T219" s="28">
        <v>1</v>
      </c>
      <c r="U219" s="28">
        <v>1</v>
      </c>
      <c r="V219" s="44">
        <f>VLOOKUP($L219,'[1]Tortugas liberadas DPNG'!$B$1:$O$552,7,FALSE)</f>
        <v>2015</v>
      </c>
      <c r="W219" s="44">
        <f>VLOOKUP($L219,'[1]Tortugas liberadas DPNG'!$B$1:$O$552,11,FALSE)</f>
        <v>27.2</v>
      </c>
      <c r="X219" s="44">
        <f>VLOOKUP($L219,'[1]Tortugas liberadas DPNG'!$B$1:$O$552,14,FALSE)/1000</f>
        <v>2.7</v>
      </c>
      <c r="Y219" s="44">
        <f>VLOOKUP($L219,'[1]Tortugas liberadas DPNG'!$B$1:$O$552,5,FALSE) -0.5</f>
        <v>6.5</v>
      </c>
      <c r="Z219" s="44">
        <f>Y219+(F219-VLOOKUP($L219,'[1]Tortugas liberadas DPNG'!$B$1:$O$552,7,FALSE))</f>
        <v>7.5</v>
      </c>
      <c r="AB219" s="45" t="str">
        <f t="shared" si="3"/>
        <v>Small</v>
      </c>
      <c r="AC219" s="9"/>
    </row>
    <row r="220" spans="1:29" x14ac:dyDescent="0.25">
      <c r="A220" s="42">
        <v>259</v>
      </c>
      <c r="B220" s="9" t="s">
        <v>28</v>
      </c>
      <c r="C220" s="9" t="s">
        <v>32</v>
      </c>
      <c r="D220" s="9">
        <v>3</v>
      </c>
      <c r="E220" s="9">
        <v>188</v>
      </c>
      <c r="F220" s="31">
        <v>2016</v>
      </c>
      <c r="G220" s="9">
        <v>6</v>
      </c>
      <c r="H220" s="9">
        <v>28</v>
      </c>
      <c r="I220" s="9">
        <v>-0.82076000000000005</v>
      </c>
      <c r="J220" s="9">
        <v>-90.065201000000002</v>
      </c>
      <c r="K220" s="26">
        <v>48321545</v>
      </c>
      <c r="L220" s="26">
        <v>48321545</v>
      </c>
      <c r="M220" s="26">
        <v>48321545</v>
      </c>
      <c r="N220" s="27">
        <v>2149</v>
      </c>
      <c r="O220" s="28">
        <v>34.4</v>
      </c>
      <c r="P220" s="28">
        <v>35.1</v>
      </c>
      <c r="Q220" s="28">
        <v>25.1</v>
      </c>
      <c r="R220" s="28"/>
      <c r="S220" s="28">
        <v>4.45</v>
      </c>
      <c r="T220" s="28">
        <v>1</v>
      </c>
      <c r="U220" s="28">
        <v>0</v>
      </c>
      <c r="V220" s="44">
        <f>VLOOKUP($L220,'[1]Tortugas liberadas DPNG'!$B$1:$O$552,7,FALSE)</f>
        <v>2015</v>
      </c>
      <c r="W220" s="44">
        <f>VLOOKUP($L220,'[1]Tortugas liberadas DPNG'!$B$1:$O$552,11,FALSE)</f>
        <v>30.8</v>
      </c>
      <c r="X220" s="44">
        <f>VLOOKUP($L220,'[1]Tortugas liberadas DPNG'!$B$1:$O$552,14,FALSE)/1000</f>
        <v>2.7</v>
      </c>
      <c r="Y220" s="44">
        <f>VLOOKUP($L220,'[1]Tortugas liberadas DPNG'!$B$1:$O$552,5,FALSE) -0.5</f>
        <v>7.5</v>
      </c>
      <c r="Z220" s="44">
        <f>Y220+(F220-VLOOKUP($L220,'[1]Tortugas liberadas DPNG'!$B$1:$O$552,7,FALSE))</f>
        <v>8.5</v>
      </c>
      <c r="AB220" s="45" t="str">
        <f t="shared" si="3"/>
        <v>Small</v>
      </c>
      <c r="AC220" s="9" t="s">
        <v>77</v>
      </c>
    </row>
    <row r="221" spans="1:29" x14ac:dyDescent="0.25">
      <c r="A221" s="42">
        <v>260</v>
      </c>
      <c r="B221" s="9" t="s">
        <v>28</v>
      </c>
      <c r="C221" s="9" t="s">
        <v>32</v>
      </c>
      <c r="D221" s="9">
        <v>3</v>
      </c>
      <c r="E221" s="9">
        <v>189</v>
      </c>
      <c r="F221" s="31">
        <v>2016</v>
      </c>
      <c r="G221" s="9">
        <v>6</v>
      </c>
      <c r="H221" s="9">
        <v>28</v>
      </c>
      <c r="I221" s="9">
        <v>-0.82020400000000004</v>
      </c>
      <c r="J221" s="9">
        <v>-90.061859999999996</v>
      </c>
      <c r="K221" s="26">
        <v>48367888</v>
      </c>
      <c r="L221" s="26">
        <v>48367888</v>
      </c>
      <c r="M221" s="26">
        <v>48367888</v>
      </c>
      <c r="N221" s="27">
        <v>2714</v>
      </c>
      <c r="O221" s="28">
        <v>33.200000000000003</v>
      </c>
      <c r="P221" s="28">
        <v>34</v>
      </c>
      <c r="Q221" s="28">
        <v>23</v>
      </c>
      <c r="R221" s="28"/>
      <c r="S221" s="28">
        <v>3.8</v>
      </c>
      <c r="T221" s="28">
        <v>1</v>
      </c>
      <c r="U221" s="28">
        <v>0</v>
      </c>
      <c r="V221" s="44">
        <f>VLOOKUP($L221,'[1]Tortugas liberadas DPNG'!$B$1:$O$552,7,FALSE)</f>
        <v>2015</v>
      </c>
      <c r="W221" s="44">
        <f>VLOOKUP($L221,'[1]Tortugas liberadas DPNG'!$B$1:$O$552,11,FALSE)</f>
        <v>29.6</v>
      </c>
      <c r="X221" s="44">
        <f>VLOOKUP($L221,'[1]Tortugas liberadas DPNG'!$B$1:$O$552,14,FALSE)/1000</f>
        <v>2.25</v>
      </c>
      <c r="Y221" s="44">
        <f>VLOOKUP($L221,'[1]Tortugas liberadas DPNG'!$B$1:$O$552,5,FALSE) -0.5</f>
        <v>5.5</v>
      </c>
      <c r="Z221" s="44">
        <f>Y221+(F221-VLOOKUP($L221,'[1]Tortugas liberadas DPNG'!$B$1:$O$552,7,FALSE))</f>
        <v>6.5</v>
      </c>
      <c r="AB221" s="45" t="str">
        <f t="shared" si="3"/>
        <v>Small</v>
      </c>
      <c r="AC221" s="9">
        <v>0.76200000000000001</v>
      </c>
    </row>
    <row r="222" spans="1:29" x14ac:dyDescent="0.25">
      <c r="A222" s="42">
        <v>262</v>
      </c>
      <c r="B222" s="9" t="s">
        <v>28</v>
      </c>
      <c r="C222" s="9" t="s">
        <v>32</v>
      </c>
      <c r="D222" s="9">
        <v>3</v>
      </c>
      <c r="E222" s="9">
        <v>191</v>
      </c>
      <c r="F222" s="31">
        <v>2016</v>
      </c>
      <c r="G222" s="9">
        <v>6</v>
      </c>
      <c r="H222" s="9">
        <v>28</v>
      </c>
      <c r="I222" s="9">
        <v>-0.81975900000000002</v>
      </c>
      <c r="J222" s="9">
        <v>-90.061334000000002</v>
      </c>
      <c r="K222" s="26">
        <v>48076894</v>
      </c>
      <c r="L222" s="26">
        <v>48076894</v>
      </c>
      <c r="M222" s="26">
        <v>48076894</v>
      </c>
      <c r="N222" s="27">
        <v>2192</v>
      </c>
      <c r="O222" s="28">
        <v>34.799999999999997</v>
      </c>
      <c r="P222" s="28">
        <v>36.6</v>
      </c>
      <c r="Q222" s="28">
        <v>25.7</v>
      </c>
      <c r="R222" s="28"/>
      <c r="S222" s="28">
        <v>3.95</v>
      </c>
      <c r="T222" s="28">
        <v>1</v>
      </c>
      <c r="U222" s="28">
        <v>0</v>
      </c>
      <c r="V222" s="44">
        <f>VLOOKUP($L222,'[1]Tortugas liberadas DPNG'!$B$1:$O$552,7,FALSE)</f>
        <v>2015</v>
      </c>
      <c r="W222" s="44">
        <f>VLOOKUP($L222,'[1]Tortugas liberadas DPNG'!$B$1:$O$552,11,FALSE)</f>
        <v>30.5</v>
      </c>
      <c r="X222" s="44">
        <f>VLOOKUP($L222,'[1]Tortugas liberadas DPNG'!$B$1:$O$552,14,FALSE)/1000</f>
        <v>2.7</v>
      </c>
      <c r="Y222" s="44">
        <f>VLOOKUP($L222,'[1]Tortugas liberadas DPNG'!$B$1:$O$552,5,FALSE) -0.5</f>
        <v>6.5</v>
      </c>
      <c r="Z222" s="44">
        <f>Y222+(F222-VLOOKUP($L222,'[1]Tortugas liberadas DPNG'!$B$1:$O$552,7,FALSE))</f>
        <v>7.5</v>
      </c>
      <c r="AB222" s="45" t="str">
        <f t="shared" si="3"/>
        <v>Small</v>
      </c>
      <c r="AC222" s="9" t="s">
        <v>78</v>
      </c>
    </row>
    <row r="223" spans="1:29" x14ac:dyDescent="0.25">
      <c r="A223" s="42">
        <v>263</v>
      </c>
      <c r="B223" s="9" t="s">
        <v>28</v>
      </c>
      <c r="C223" s="9" t="s">
        <v>32</v>
      </c>
      <c r="D223" s="9">
        <v>3</v>
      </c>
      <c r="E223" s="9">
        <v>192</v>
      </c>
      <c r="F223" s="31">
        <v>2016</v>
      </c>
      <c r="G223" s="9">
        <v>6</v>
      </c>
      <c r="H223" s="9">
        <v>28</v>
      </c>
      <c r="I223" s="9">
        <v>-0.81971300000000002</v>
      </c>
      <c r="J223" s="9">
        <v>-90.060795999999996</v>
      </c>
      <c r="K223" s="26">
        <v>48264296</v>
      </c>
      <c r="L223" s="26">
        <v>48264296</v>
      </c>
      <c r="M223" s="26">
        <v>48264296</v>
      </c>
      <c r="N223" s="27">
        <v>2206</v>
      </c>
      <c r="O223" s="28">
        <v>34.799999999999997</v>
      </c>
      <c r="P223" s="28">
        <v>36.200000000000003</v>
      </c>
      <c r="Q223" s="28">
        <v>26.1</v>
      </c>
      <c r="R223" s="28"/>
      <c r="S223" s="28">
        <v>4.4000000000000004</v>
      </c>
      <c r="T223" s="28">
        <v>1</v>
      </c>
      <c r="U223" s="28">
        <v>1</v>
      </c>
      <c r="V223" s="44">
        <f>VLOOKUP($L223,'[1]Tortugas liberadas DPNG'!$B$1:$O$552,7,FALSE)</f>
        <v>2015</v>
      </c>
      <c r="W223" s="44">
        <f>VLOOKUP($L223,'[1]Tortugas liberadas DPNG'!$B$1:$O$552,11,FALSE)</f>
        <v>30.3</v>
      </c>
      <c r="X223" s="44">
        <f>VLOOKUP($L223,'[1]Tortugas liberadas DPNG'!$B$1:$O$552,14,FALSE)/1000</f>
        <v>2.75</v>
      </c>
      <c r="Y223" s="44">
        <f>VLOOKUP($L223,'[1]Tortugas liberadas DPNG'!$B$1:$O$552,5,FALSE) -0.5</f>
        <v>6.5</v>
      </c>
      <c r="Z223" s="44">
        <f>Y223+(F223-VLOOKUP($L223,'[1]Tortugas liberadas DPNG'!$B$1:$O$552,7,FALSE))</f>
        <v>7.5</v>
      </c>
      <c r="AB223" s="45" t="str">
        <f t="shared" si="3"/>
        <v>Small</v>
      </c>
      <c r="AC223" s="9" t="s">
        <v>79</v>
      </c>
    </row>
    <row r="224" spans="1:29" x14ac:dyDescent="0.25">
      <c r="A224" s="42">
        <v>264</v>
      </c>
      <c r="B224" s="9" t="s">
        <v>28</v>
      </c>
      <c r="C224" s="9" t="s">
        <v>32</v>
      </c>
      <c r="D224" s="9">
        <v>3</v>
      </c>
      <c r="E224" s="9">
        <v>193</v>
      </c>
      <c r="F224" s="31">
        <v>2016</v>
      </c>
      <c r="G224" s="9">
        <v>6</v>
      </c>
      <c r="H224" s="9">
        <v>28</v>
      </c>
      <c r="I224" s="9">
        <v>-0.81968700000000005</v>
      </c>
      <c r="J224" s="9">
        <v>-90.060075999999995</v>
      </c>
      <c r="K224" s="26">
        <v>48344016</v>
      </c>
      <c r="L224" s="26">
        <v>48344016</v>
      </c>
      <c r="M224" s="26">
        <v>48344016</v>
      </c>
      <c r="N224" s="27">
        <v>2159</v>
      </c>
      <c r="O224" s="28">
        <v>36.6</v>
      </c>
      <c r="P224" s="28">
        <v>36.799999999999997</v>
      </c>
      <c r="Q224" s="28">
        <v>25.8</v>
      </c>
      <c r="R224" s="28"/>
      <c r="S224" s="28">
        <v>4.5999999999999996</v>
      </c>
      <c r="T224" s="28">
        <v>1</v>
      </c>
      <c r="U224" s="28">
        <v>0</v>
      </c>
      <c r="V224" s="44">
        <f>VLOOKUP($L224,'[1]Tortugas liberadas DPNG'!$B$1:$O$552,7,FALSE)</f>
        <v>2015</v>
      </c>
      <c r="W224" s="44">
        <f>VLOOKUP($L224,'[1]Tortugas liberadas DPNG'!$B$1:$O$552,11,FALSE)</f>
        <v>32.799999999999997</v>
      </c>
      <c r="X224" s="44">
        <f>VLOOKUP($L224,'[1]Tortugas liberadas DPNG'!$B$1:$O$552,14,FALSE)/1000</f>
        <v>2.2999999999999998</v>
      </c>
      <c r="Y224" s="44">
        <f>VLOOKUP($L224,'[1]Tortugas liberadas DPNG'!$B$1:$O$552,5,FALSE) -0.5</f>
        <v>7.5</v>
      </c>
      <c r="Z224" s="44">
        <f>Y224+(F224-VLOOKUP($L224,'[1]Tortugas liberadas DPNG'!$B$1:$O$552,7,FALSE))</f>
        <v>8.5</v>
      </c>
      <c r="AB224" s="45" t="str">
        <f t="shared" si="3"/>
        <v>Small</v>
      </c>
      <c r="AC224" s="9"/>
    </row>
    <row r="225" spans="1:29" x14ac:dyDescent="0.25">
      <c r="A225" s="42">
        <v>265</v>
      </c>
      <c r="B225" s="9" t="s">
        <v>28</v>
      </c>
      <c r="C225" s="9" t="s">
        <v>32</v>
      </c>
      <c r="D225" s="9">
        <v>3</v>
      </c>
      <c r="E225" s="9">
        <v>194</v>
      </c>
      <c r="F225" s="31">
        <v>2016</v>
      </c>
      <c r="G225" s="9">
        <v>6</v>
      </c>
      <c r="H225" s="9">
        <v>28</v>
      </c>
      <c r="I225" s="9">
        <v>-0.81967699999999999</v>
      </c>
      <c r="J225" s="9">
        <v>-90.060083000000006</v>
      </c>
      <c r="K225" s="26">
        <v>48265350</v>
      </c>
      <c r="L225" s="26">
        <v>48265350</v>
      </c>
      <c r="M225" s="26">
        <v>48265350</v>
      </c>
      <c r="N225" s="27">
        <v>2210</v>
      </c>
      <c r="O225" s="28">
        <v>35.200000000000003</v>
      </c>
      <c r="P225" s="28">
        <v>36.200000000000003</v>
      </c>
      <c r="Q225" s="28">
        <v>25.6</v>
      </c>
      <c r="R225" s="28"/>
      <c r="S225" s="28">
        <v>4.5999999999999996</v>
      </c>
      <c r="T225" s="28">
        <v>1</v>
      </c>
      <c r="U225" s="28">
        <v>1</v>
      </c>
      <c r="V225" s="44">
        <f>VLOOKUP($L225,'[1]Tortugas liberadas DPNG'!$B$1:$O$552,7,FALSE)</f>
        <v>2015</v>
      </c>
      <c r="W225" s="44">
        <f>VLOOKUP($L225,'[1]Tortugas liberadas DPNG'!$B$1:$O$552,11,FALSE)</f>
        <v>31.1</v>
      </c>
      <c r="X225" s="44">
        <f>VLOOKUP($L225,'[1]Tortugas liberadas DPNG'!$B$1:$O$552,14,FALSE)/1000</f>
        <v>2.75</v>
      </c>
      <c r="Y225" s="44">
        <f>VLOOKUP($L225,'[1]Tortugas liberadas DPNG'!$B$1:$O$552,5,FALSE) -0.5</f>
        <v>6.5</v>
      </c>
      <c r="Z225" s="44">
        <f>Y225+(F225-VLOOKUP($L225,'[1]Tortugas liberadas DPNG'!$B$1:$O$552,7,FALSE))</f>
        <v>7.5</v>
      </c>
      <c r="AB225" s="45" t="str">
        <f t="shared" si="3"/>
        <v>Small</v>
      </c>
      <c r="AC225" s="9"/>
    </row>
    <row r="226" spans="1:29" x14ac:dyDescent="0.25">
      <c r="A226" s="42">
        <v>266</v>
      </c>
      <c r="B226" s="9" t="s">
        <v>28</v>
      </c>
      <c r="C226" s="9" t="s">
        <v>32</v>
      </c>
      <c r="D226" s="9">
        <v>3</v>
      </c>
      <c r="E226" s="9">
        <v>195</v>
      </c>
      <c r="F226" s="31">
        <v>2016</v>
      </c>
      <c r="G226" s="9">
        <v>6</v>
      </c>
      <c r="H226" s="9">
        <v>28</v>
      </c>
      <c r="I226" s="9">
        <v>-0.819658</v>
      </c>
      <c r="J226" s="9">
        <v>-90.060077000000007</v>
      </c>
      <c r="K226" s="26">
        <v>48280279</v>
      </c>
      <c r="L226" s="26">
        <v>48280279</v>
      </c>
      <c r="M226" s="26">
        <v>48280279</v>
      </c>
      <c r="N226" s="27">
        <v>2143</v>
      </c>
      <c r="O226" s="28">
        <v>39.299999999999997</v>
      </c>
      <c r="P226" s="28">
        <v>40.9</v>
      </c>
      <c r="Q226" s="28">
        <v>29.2</v>
      </c>
      <c r="R226" s="28"/>
      <c r="S226" s="28">
        <v>5.9</v>
      </c>
      <c r="T226" s="28">
        <v>1</v>
      </c>
      <c r="U226" s="28">
        <v>1</v>
      </c>
      <c r="V226" s="44">
        <f>VLOOKUP($L226,'[1]Tortugas liberadas DPNG'!$B$1:$O$552,7,FALSE)</f>
        <v>2015</v>
      </c>
      <c r="W226" s="44">
        <f>VLOOKUP($L226,'[1]Tortugas liberadas DPNG'!$B$1:$O$552,11,FALSE)</f>
        <v>34.700000000000003</v>
      </c>
      <c r="X226" s="44">
        <f>VLOOKUP($L226,'[1]Tortugas liberadas DPNG'!$B$1:$O$552,14,FALSE)/1000</f>
        <v>3.7</v>
      </c>
      <c r="Y226" s="44">
        <f>VLOOKUP($L226,'[1]Tortugas liberadas DPNG'!$B$1:$O$552,5,FALSE) -0.5</f>
        <v>7.5</v>
      </c>
      <c r="Z226" s="44">
        <f>Y226+(F226-VLOOKUP($L226,'[1]Tortugas liberadas DPNG'!$B$1:$O$552,7,FALSE))</f>
        <v>8.5</v>
      </c>
      <c r="AB226" s="45" t="str">
        <f t="shared" si="3"/>
        <v/>
      </c>
      <c r="AC226" s="9"/>
    </row>
    <row r="227" spans="1:29" x14ac:dyDescent="0.25">
      <c r="A227" s="42">
        <v>267</v>
      </c>
      <c r="B227" s="9" t="s">
        <v>28</v>
      </c>
      <c r="C227" s="9" t="s">
        <v>32</v>
      </c>
      <c r="D227" s="9">
        <v>3</v>
      </c>
      <c r="E227" s="9">
        <v>196</v>
      </c>
      <c r="F227" s="31">
        <v>2016</v>
      </c>
      <c r="G227" s="9">
        <v>6</v>
      </c>
      <c r="H227" s="9">
        <v>28</v>
      </c>
      <c r="I227" s="9">
        <v>-0.819658</v>
      </c>
      <c r="J227" s="9">
        <v>-90.060041999999996</v>
      </c>
      <c r="K227" s="26">
        <v>48345018</v>
      </c>
      <c r="L227" s="26">
        <v>48345018</v>
      </c>
      <c r="M227" s="26">
        <v>48345018</v>
      </c>
      <c r="N227" s="27" t="s">
        <v>80</v>
      </c>
      <c r="O227" s="28">
        <v>28</v>
      </c>
      <c r="P227" s="28">
        <v>28.3</v>
      </c>
      <c r="Q227" s="28">
        <v>19.5</v>
      </c>
      <c r="R227" s="28"/>
      <c r="S227" s="28">
        <v>2</v>
      </c>
      <c r="T227" s="28">
        <v>1</v>
      </c>
      <c r="U227" s="28">
        <v>1</v>
      </c>
      <c r="V227" s="44">
        <f>VLOOKUP($L227,'[1]Tortugas liberadas DPNG'!$B$1:$O$552,7,FALSE)</f>
        <v>2015</v>
      </c>
      <c r="W227" s="44">
        <f>VLOOKUP($L227,'[1]Tortugas liberadas DPNG'!$B$1:$O$552,11,FALSE)</f>
        <v>24</v>
      </c>
      <c r="X227" s="44">
        <f>VLOOKUP($L227,'[1]Tortugas liberadas DPNG'!$B$1:$O$552,14,FALSE)/1000</f>
        <v>1.2</v>
      </c>
      <c r="Y227" s="44">
        <f>VLOOKUP($L227,'[1]Tortugas liberadas DPNG'!$B$1:$O$552,5,FALSE) -0.5</f>
        <v>5.5</v>
      </c>
      <c r="Z227" s="44">
        <f>Y227+(F227-VLOOKUP($L227,'[1]Tortugas liberadas DPNG'!$B$1:$O$552,7,FALSE))</f>
        <v>6.5</v>
      </c>
      <c r="AB227" s="45" t="str">
        <f t="shared" si="3"/>
        <v>Small</v>
      </c>
      <c r="AC227" s="9"/>
    </row>
    <row r="228" spans="1:29" x14ac:dyDescent="0.25">
      <c r="A228" s="42">
        <v>268</v>
      </c>
      <c r="B228" s="9" t="s">
        <v>28</v>
      </c>
      <c r="C228" s="9" t="s">
        <v>32</v>
      </c>
      <c r="D228" s="9">
        <v>3</v>
      </c>
      <c r="E228" s="9">
        <v>197</v>
      </c>
      <c r="F228" s="31">
        <v>2016</v>
      </c>
      <c r="G228" s="9">
        <v>6</v>
      </c>
      <c r="H228" s="9">
        <v>28</v>
      </c>
      <c r="I228" s="9">
        <v>-0.81966000000000006</v>
      </c>
      <c r="J228" s="9">
        <v>-90.060074</v>
      </c>
      <c r="K228" s="26">
        <v>48289830</v>
      </c>
      <c r="L228" s="26">
        <v>48289830</v>
      </c>
      <c r="M228" s="26">
        <v>48289830</v>
      </c>
      <c r="N228" s="27">
        <v>2180</v>
      </c>
      <c r="O228" s="28">
        <v>33</v>
      </c>
      <c r="P228" s="28">
        <v>34.6</v>
      </c>
      <c r="Q228" s="28">
        <v>23.6</v>
      </c>
      <c r="R228" s="28"/>
      <c r="S228" s="28">
        <v>3.8</v>
      </c>
      <c r="T228" s="28">
        <v>1</v>
      </c>
      <c r="U228" s="28">
        <v>1</v>
      </c>
      <c r="V228" s="44">
        <f>VLOOKUP($L228,'[1]Tortugas liberadas DPNG'!$B$1:$O$552,7,FALSE)</f>
        <v>2015</v>
      </c>
      <c r="W228" s="44">
        <f>VLOOKUP($L228,'[1]Tortugas liberadas DPNG'!$B$1:$O$552,11,FALSE)</f>
        <v>28.5</v>
      </c>
      <c r="X228" s="44">
        <f>VLOOKUP($L228,'[1]Tortugas liberadas DPNG'!$B$1:$O$552,14,FALSE)/1000</f>
        <v>2.2999999999999998</v>
      </c>
      <c r="Y228" s="44">
        <f>VLOOKUP($L228,'[1]Tortugas liberadas DPNG'!$B$1:$O$552,5,FALSE) -0.5</f>
        <v>6.5</v>
      </c>
      <c r="Z228" s="44">
        <f>Y228+(F228-VLOOKUP($L228,'[1]Tortugas liberadas DPNG'!$B$1:$O$552,7,FALSE))</f>
        <v>7.5</v>
      </c>
      <c r="AB228" s="45" t="str">
        <f t="shared" si="3"/>
        <v>Small</v>
      </c>
      <c r="AC228" s="9"/>
    </row>
    <row r="229" spans="1:29" x14ac:dyDescent="0.25">
      <c r="A229" s="42">
        <v>269</v>
      </c>
      <c r="B229" s="9" t="s">
        <v>28</v>
      </c>
      <c r="C229" s="9" t="s">
        <v>32</v>
      </c>
      <c r="D229" s="9">
        <v>3</v>
      </c>
      <c r="E229" s="9">
        <v>198</v>
      </c>
      <c r="F229" s="31">
        <v>2016</v>
      </c>
      <c r="G229" s="9">
        <v>6</v>
      </c>
      <c r="H229" s="9">
        <v>28</v>
      </c>
      <c r="I229" s="9">
        <v>-0.82082699999999997</v>
      </c>
      <c r="J229" s="9">
        <v>-90.059359000000001</v>
      </c>
      <c r="K229" s="26">
        <v>48065632</v>
      </c>
      <c r="L229" s="26">
        <v>48065632</v>
      </c>
      <c r="M229" s="26">
        <v>48065632</v>
      </c>
      <c r="N229" s="27">
        <v>2194</v>
      </c>
      <c r="O229" s="28">
        <v>38</v>
      </c>
      <c r="P229" s="28">
        <v>39.5</v>
      </c>
      <c r="Q229" s="28">
        <v>28.5</v>
      </c>
      <c r="R229" s="28"/>
      <c r="S229" s="28">
        <v>5.4</v>
      </c>
      <c r="T229" s="28">
        <v>1</v>
      </c>
      <c r="U229" s="28">
        <v>0</v>
      </c>
      <c r="V229" s="44">
        <f>VLOOKUP($L229,'[1]Tortugas liberadas DPNG'!$B$1:$O$552,7,FALSE)</f>
        <v>2015</v>
      </c>
      <c r="W229" s="44">
        <f>VLOOKUP($L229,'[1]Tortugas liberadas DPNG'!$B$1:$O$552,11,FALSE)</f>
        <v>33.5</v>
      </c>
      <c r="X229" s="44">
        <f>VLOOKUP($L229,'[1]Tortugas liberadas DPNG'!$B$1:$O$552,14,FALSE)/1000</f>
        <v>3.2</v>
      </c>
      <c r="Y229" s="44">
        <f>VLOOKUP($L229,'[1]Tortugas liberadas DPNG'!$B$1:$O$552,5,FALSE) -0.5</f>
        <v>7.5</v>
      </c>
      <c r="Z229" s="44">
        <f>Y229+(F229-VLOOKUP($L229,'[1]Tortugas liberadas DPNG'!$B$1:$O$552,7,FALSE))</f>
        <v>8.5</v>
      </c>
      <c r="AB229" s="45" t="str">
        <f t="shared" si="3"/>
        <v/>
      </c>
      <c r="AC229" s="9"/>
    </row>
    <row r="230" spans="1:29" x14ac:dyDescent="0.25">
      <c r="A230" s="42">
        <v>270</v>
      </c>
      <c r="B230" s="9" t="s">
        <v>28</v>
      </c>
      <c r="C230" s="9" t="s">
        <v>32</v>
      </c>
      <c r="D230" s="9">
        <v>3</v>
      </c>
      <c r="E230" s="9">
        <v>198</v>
      </c>
      <c r="F230" s="31">
        <v>2016</v>
      </c>
      <c r="G230" s="9">
        <v>6</v>
      </c>
      <c r="H230" s="9">
        <v>28</v>
      </c>
      <c r="I230" s="9">
        <v>-0.82082699999999997</v>
      </c>
      <c r="J230" s="9">
        <v>-90.059359000000001</v>
      </c>
      <c r="K230" s="26">
        <v>48367838</v>
      </c>
      <c r="L230" s="26">
        <v>48367838</v>
      </c>
      <c r="M230" s="26">
        <v>48367838</v>
      </c>
      <c r="N230" s="27">
        <v>2254</v>
      </c>
      <c r="O230" s="28">
        <v>26.5</v>
      </c>
      <c r="P230" s="28">
        <v>26.8</v>
      </c>
      <c r="Q230" s="28">
        <v>18.899999999999999</v>
      </c>
      <c r="R230" s="28"/>
      <c r="S230" s="28">
        <v>1.7</v>
      </c>
      <c r="T230" s="28">
        <v>1</v>
      </c>
      <c r="U230" s="28">
        <v>0</v>
      </c>
      <c r="V230" s="44">
        <f>VLOOKUP($L230,'[1]Tortugas liberadas DPNG'!$B$1:$O$552,7,FALSE)</f>
        <v>2015</v>
      </c>
      <c r="W230" s="44">
        <f>VLOOKUP($L230,'[1]Tortugas liberadas DPNG'!$B$1:$O$552,11,FALSE)</f>
        <v>24</v>
      </c>
      <c r="X230" s="44">
        <f>VLOOKUP($L230,'[1]Tortugas liberadas DPNG'!$B$1:$O$552,14,FALSE)/1000</f>
        <v>1.2</v>
      </c>
      <c r="Y230" s="44">
        <f>VLOOKUP($L230,'[1]Tortugas liberadas DPNG'!$B$1:$O$552,5,FALSE) -0.5</f>
        <v>4.5</v>
      </c>
      <c r="Z230" s="44">
        <f>Y230+(F230-VLOOKUP($L230,'[1]Tortugas liberadas DPNG'!$B$1:$O$552,7,FALSE))</f>
        <v>5.5</v>
      </c>
      <c r="AB230" s="45" t="str">
        <f t="shared" si="3"/>
        <v>Small</v>
      </c>
      <c r="AC230" s="9"/>
    </row>
    <row r="231" spans="1:29" x14ac:dyDescent="0.25">
      <c r="A231" s="42">
        <v>271</v>
      </c>
      <c r="B231" s="9" t="s">
        <v>28</v>
      </c>
      <c r="C231" s="9" t="s">
        <v>32</v>
      </c>
      <c r="D231" s="9">
        <v>3</v>
      </c>
      <c r="E231" s="9">
        <v>199</v>
      </c>
      <c r="F231" s="31">
        <v>2016</v>
      </c>
      <c r="G231" s="9">
        <v>6</v>
      </c>
      <c r="H231" s="9">
        <v>28</v>
      </c>
      <c r="I231" s="9">
        <v>-0.82081300000000001</v>
      </c>
      <c r="J231" s="9">
        <v>-90.059351000000007</v>
      </c>
      <c r="K231" s="26">
        <v>48368002</v>
      </c>
      <c r="L231" s="26">
        <v>48368002</v>
      </c>
      <c r="M231" s="26">
        <v>48368002</v>
      </c>
      <c r="N231" s="27" t="s">
        <v>81</v>
      </c>
      <c r="O231" s="28">
        <v>25</v>
      </c>
      <c r="P231" s="28">
        <v>26.6</v>
      </c>
      <c r="Q231" s="28">
        <v>17.100000000000001</v>
      </c>
      <c r="R231" s="28"/>
      <c r="S231" s="28">
        <v>1.45</v>
      </c>
      <c r="T231" s="28">
        <v>1</v>
      </c>
      <c r="U231" s="28">
        <v>0</v>
      </c>
      <c r="V231" s="44">
        <f>VLOOKUP($L231,'[1]Tortugas liberadas DPNG'!$B$1:$O$552,7,FALSE)</f>
        <v>2015</v>
      </c>
      <c r="W231" s="44">
        <f>VLOOKUP($L231,'[1]Tortugas liberadas DPNG'!$B$1:$O$552,11,FALSE)</f>
        <v>23.7</v>
      </c>
      <c r="X231" s="44">
        <f>VLOOKUP($L231,'[1]Tortugas liberadas DPNG'!$B$1:$O$552,14,FALSE)/1000</f>
        <v>1.05</v>
      </c>
      <c r="Y231" s="44">
        <f>VLOOKUP($L231,'[1]Tortugas liberadas DPNG'!$B$1:$O$552,5,FALSE) -0.5</f>
        <v>4.5</v>
      </c>
      <c r="Z231" s="44">
        <f>Y231+(F231-VLOOKUP($L231,'[1]Tortugas liberadas DPNG'!$B$1:$O$552,7,FALSE))</f>
        <v>5.5</v>
      </c>
      <c r="AB231" s="45" t="str">
        <f t="shared" si="3"/>
        <v>Small</v>
      </c>
      <c r="AC231" s="9"/>
    </row>
    <row r="232" spans="1:29" x14ac:dyDescent="0.25">
      <c r="A232" s="42">
        <v>272</v>
      </c>
      <c r="B232" s="9" t="s">
        <v>28</v>
      </c>
      <c r="C232" s="9" t="s">
        <v>32</v>
      </c>
      <c r="D232" s="9">
        <v>3</v>
      </c>
      <c r="E232" s="9">
        <v>201</v>
      </c>
      <c r="F232" s="31">
        <v>2016</v>
      </c>
      <c r="G232" s="9">
        <v>6</v>
      </c>
      <c r="H232" s="9">
        <v>29</v>
      </c>
      <c r="I232" s="9">
        <v>-0.82092699999999996</v>
      </c>
      <c r="J232" s="9">
        <v>-90.059628000000004</v>
      </c>
      <c r="K232" s="26">
        <v>48300349</v>
      </c>
      <c r="L232" s="26">
        <v>48300349</v>
      </c>
      <c r="M232" s="26">
        <v>48300349</v>
      </c>
      <c r="N232" s="27"/>
      <c r="O232" s="28">
        <v>37.4</v>
      </c>
      <c r="P232" s="28">
        <v>38</v>
      </c>
      <c r="Q232" s="28">
        <v>26.7</v>
      </c>
      <c r="R232" s="28"/>
      <c r="S232" s="28">
        <v>5.2</v>
      </c>
      <c r="T232" s="28">
        <v>1</v>
      </c>
      <c r="U232" s="28">
        <v>0</v>
      </c>
      <c r="V232" s="44">
        <f>VLOOKUP($L232,'[1]Tortugas liberadas DPNG'!$B$1:$O$552,7,FALSE)</f>
        <v>2015</v>
      </c>
      <c r="W232" s="44">
        <f>VLOOKUP($L232,'[1]Tortugas liberadas DPNG'!$B$1:$O$552,11,FALSE)</f>
        <v>32.700000000000003</v>
      </c>
      <c r="X232" s="44">
        <f>VLOOKUP($L232,'[1]Tortugas liberadas DPNG'!$B$1:$O$552,14,FALSE)/1000</f>
        <v>2.7</v>
      </c>
      <c r="Y232" s="44">
        <f>VLOOKUP($L232,'[1]Tortugas liberadas DPNG'!$B$1:$O$552,5,FALSE) -0.5</f>
        <v>7.5</v>
      </c>
      <c r="Z232" s="44">
        <f>Y232+(F232-VLOOKUP($L232,'[1]Tortugas liberadas DPNG'!$B$1:$O$552,7,FALSE))</f>
        <v>8.5</v>
      </c>
      <c r="AB232" s="45" t="str">
        <f t="shared" si="3"/>
        <v>Small</v>
      </c>
      <c r="AC232" s="9"/>
    </row>
    <row r="233" spans="1:29" x14ac:dyDescent="0.25">
      <c r="A233" s="42">
        <v>273</v>
      </c>
      <c r="B233" s="9" t="s">
        <v>28</v>
      </c>
      <c r="C233" s="9" t="s">
        <v>32</v>
      </c>
      <c r="D233" s="9">
        <v>3</v>
      </c>
      <c r="E233" s="9">
        <v>202</v>
      </c>
      <c r="F233" s="31">
        <v>2016</v>
      </c>
      <c r="G233" s="9">
        <v>6</v>
      </c>
      <c r="H233" s="9">
        <v>29</v>
      </c>
      <c r="I233" s="9">
        <v>-0.82095799999999997</v>
      </c>
      <c r="J233" s="9">
        <v>-90.059661000000006</v>
      </c>
      <c r="K233" s="26">
        <v>48369530</v>
      </c>
      <c r="L233" s="26">
        <v>48369530</v>
      </c>
      <c r="M233" s="26">
        <v>48369530</v>
      </c>
      <c r="N233" s="27">
        <v>2106</v>
      </c>
      <c r="O233" s="28">
        <v>25.8</v>
      </c>
      <c r="P233" s="28">
        <v>26.2</v>
      </c>
      <c r="Q233" s="28">
        <v>18.600000000000001</v>
      </c>
      <c r="R233" s="28"/>
      <c r="S233" s="28">
        <v>1.4</v>
      </c>
      <c r="T233" s="28">
        <v>1</v>
      </c>
      <c r="U233" s="28">
        <v>0</v>
      </c>
      <c r="V233" s="44">
        <f>VLOOKUP($L233,'[1]Tortugas liberadas DPNG'!$B$1:$O$552,7,FALSE)</f>
        <v>2015</v>
      </c>
      <c r="W233" s="44">
        <f>VLOOKUP($L233,'[1]Tortugas liberadas DPNG'!$B$1:$O$552,11,FALSE)</f>
        <v>19.3</v>
      </c>
      <c r="X233" s="44">
        <f>VLOOKUP($L233,'[1]Tortugas liberadas DPNG'!$B$1:$O$552,14,FALSE)/1000</f>
        <v>0.6</v>
      </c>
      <c r="Y233" s="44">
        <f>VLOOKUP($L233,'[1]Tortugas liberadas DPNG'!$B$1:$O$552,5,FALSE) -0.5</f>
        <v>9.5</v>
      </c>
      <c r="Z233" s="44">
        <f>Y233+(F233-VLOOKUP($L233,'[1]Tortugas liberadas DPNG'!$B$1:$O$552,7,FALSE))</f>
        <v>10.5</v>
      </c>
      <c r="AB233" s="45" t="str">
        <f t="shared" si="3"/>
        <v>Small</v>
      </c>
      <c r="AC233" s="9"/>
    </row>
    <row r="234" spans="1:29" x14ac:dyDescent="0.25">
      <c r="A234" s="42">
        <v>274</v>
      </c>
      <c r="B234" s="9" t="s">
        <v>28</v>
      </c>
      <c r="C234" s="9" t="s">
        <v>32</v>
      </c>
      <c r="D234" s="9">
        <v>3</v>
      </c>
      <c r="E234" s="9">
        <v>203</v>
      </c>
      <c r="F234" s="31">
        <v>2016</v>
      </c>
      <c r="G234" s="9">
        <v>6</v>
      </c>
      <c r="H234" s="9">
        <v>29</v>
      </c>
      <c r="I234" s="9">
        <v>-0.82094500000000004</v>
      </c>
      <c r="J234" s="9">
        <v>-90.059628000000004</v>
      </c>
      <c r="K234" s="26">
        <v>48376547</v>
      </c>
      <c r="L234" s="26">
        <v>48376547</v>
      </c>
      <c r="M234" s="26">
        <v>48376547</v>
      </c>
      <c r="N234" s="27">
        <v>2195</v>
      </c>
      <c r="O234" s="28">
        <v>35.4</v>
      </c>
      <c r="P234" s="28">
        <v>35.200000000000003</v>
      </c>
      <c r="Q234" s="28">
        <v>23.1</v>
      </c>
      <c r="R234" s="28"/>
      <c r="S234" s="28">
        <v>4.2</v>
      </c>
      <c r="T234" s="28">
        <v>1</v>
      </c>
      <c r="U234" s="28">
        <v>1</v>
      </c>
      <c r="V234" s="44">
        <f>VLOOKUP($L234,'[1]Tortugas liberadas DPNG'!$B$1:$O$552,7,FALSE)</f>
        <v>2015</v>
      </c>
      <c r="W234" s="44">
        <f>VLOOKUP($L234,'[1]Tortugas liberadas DPNG'!$B$1:$O$552,11,FALSE)</f>
        <v>30.4</v>
      </c>
      <c r="X234" s="44">
        <f>VLOOKUP($L234,'[1]Tortugas liberadas DPNG'!$B$1:$O$552,14,FALSE)/1000</f>
        <v>2.2999999999999998</v>
      </c>
      <c r="Y234" s="44">
        <f>VLOOKUP($L234,'[1]Tortugas liberadas DPNG'!$B$1:$O$552,5,FALSE) -0.5</f>
        <v>6.5</v>
      </c>
      <c r="Z234" s="44">
        <f>Y234+(F234-VLOOKUP($L234,'[1]Tortugas liberadas DPNG'!$B$1:$O$552,7,FALSE))</f>
        <v>7.5</v>
      </c>
      <c r="AB234" s="45" t="str">
        <f t="shared" si="3"/>
        <v>Small</v>
      </c>
      <c r="AC234" s="9"/>
    </row>
    <row r="235" spans="1:29" x14ac:dyDescent="0.25">
      <c r="A235" s="42">
        <v>275</v>
      </c>
      <c r="B235" s="9" t="s">
        <v>28</v>
      </c>
      <c r="C235" s="9" t="s">
        <v>32</v>
      </c>
      <c r="D235" s="9">
        <v>3</v>
      </c>
      <c r="E235" s="9">
        <v>204</v>
      </c>
      <c r="F235" s="31">
        <v>2016</v>
      </c>
      <c r="G235" s="9">
        <v>6</v>
      </c>
      <c r="H235" s="9">
        <v>29</v>
      </c>
      <c r="I235" s="9">
        <v>-0.82094599999999995</v>
      </c>
      <c r="J235" s="9">
        <v>-90.059629999999999</v>
      </c>
      <c r="K235" s="30">
        <v>48098623</v>
      </c>
      <c r="L235" s="26">
        <v>48098623</v>
      </c>
      <c r="M235" s="26">
        <v>48098623</v>
      </c>
      <c r="N235" s="27">
        <v>2262</v>
      </c>
      <c r="O235" s="28">
        <v>30.8</v>
      </c>
      <c r="P235" s="28">
        <v>31.1</v>
      </c>
      <c r="Q235" s="28">
        <v>22.1</v>
      </c>
      <c r="R235" s="28"/>
      <c r="S235" s="28">
        <v>2.9</v>
      </c>
      <c r="T235" s="28">
        <v>1</v>
      </c>
      <c r="U235" s="28">
        <v>1</v>
      </c>
      <c r="V235" s="44">
        <f>VLOOKUP($L235,'[1]Tortugas liberadas DPNG'!$B$1:$O$552,7,FALSE)</f>
        <v>2015</v>
      </c>
      <c r="W235" s="44">
        <f>VLOOKUP($L235,'[1]Tortugas liberadas DPNG'!$B$1:$O$552,11,FALSE)</f>
        <v>26.6</v>
      </c>
      <c r="X235" s="44">
        <f>VLOOKUP($L235,'[1]Tortugas liberadas DPNG'!$B$1:$O$552,14,FALSE)/1000</f>
        <v>1.6</v>
      </c>
      <c r="Y235" s="44">
        <f>VLOOKUP($L235,'[1]Tortugas liberadas DPNG'!$B$1:$O$552,5,FALSE) -0.5</f>
        <v>4.5</v>
      </c>
      <c r="Z235" s="44">
        <f>Y235+(F235-VLOOKUP($L235,'[1]Tortugas liberadas DPNG'!$B$1:$O$552,7,FALSE))</f>
        <v>5.5</v>
      </c>
      <c r="AB235" s="45" t="str">
        <f t="shared" si="3"/>
        <v>Small</v>
      </c>
      <c r="AC235" s="9"/>
    </row>
    <row r="236" spans="1:29" x14ac:dyDescent="0.25">
      <c r="A236" s="42">
        <v>276</v>
      </c>
      <c r="B236" s="9" t="s">
        <v>28</v>
      </c>
      <c r="C236" s="9" t="s">
        <v>32</v>
      </c>
      <c r="D236" s="9">
        <v>3</v>
      </c>
      <c r="E236" s="9">
        <v>205</v>
      </c>
      <c r="F236" s="31">
        <v>2016</v>
      </c>
      <c r="G236" s="9">
        <v>6</v>
      </c>
      <c r="H236" s="9">
        <v>29</v>
      </c>
      <c r="I236" s="9">
        <v>-0.82095200000000002</v>
      </c>
      <c r="J236" s="9">
        <v>-90.059638000000007</v>
      </c>
      <c r="K236" s="26">
        <v>48285553</v>
      </c>
      <c r="L236" s="26">
        <v>48285553</v>
      </c>
      <c r="M236" s="26">
        <v>48285553</v>
      </c>
      <c r="N236" s="27">
        <v>2119</v>
      </c>
      <c r="O236" s="28">
        <v>36.4</v>
      </c>
      <c r="P236" s="28">
        <v>37.200000000000003</v>
      </c>
      <c r="Q236" s="28">
        <v>27.2</v>
      </c>
      <c r="R236" s="28"/>
      <c r="S236" s="28">
        <v>4.45</v>
      </c>
      <c r="T236" s="28">
        <v>1</v>
      </c>
      <c r="U236" s="28">
        <v>0</v>
      </c>
      <c r="V236" s="44">
        <f>VLOOKUP($L236,'[1]Tortugas liberadas DPNG'!$B$1:$O$552,7,FALSE)</f>
        <v>2015</v>
      </c>
      <c r="W236" s="44">
        <f>VLOOKUP($L236,'[1]Tortugas liberadas DPNG'!$B$1:$O$552,11,FALSE)</f>
        <v>32.299999999999997</v>
      </c>
      <c r="X236" s="44">
        <f>VLOOKUP($L236,'[1]Tortugas liberadas DPNG'!$B$1:$O$552,14,FALSE)/1000</f>
        <v>2.6</v>
      </c>
      <c r="Y236" s="44">
        <f>VLOOKUP($L236,'[1]Tortugas liberadas DPNG'!$B$1:$O$552,5,FALSE) -0.5</f>
        <v>7.5</v>
      </c>
      <c r="Z236" s="44">
        <f>Y236+(F236-VLOOKUP($L236,'[1]Tortugas liberadas DPNG'!$B$1:$O$552,7,FALSE))</f>
        <v>8.5</v>
      </c>
      <c r="AB236" s="45" t="str">
        <f t="shared" si="3"/>
        <v>Small</v>
      </c>
      <c r="AC236" s="9" t="s">
        <v>82</v>
      </c>
    </row>
    <row r="237" spans="1:29" x14ac:dyDescent="0.25">
      <c r="A237" s="42">
        <v>277</v>
      </c>
      <c r="B237" s="9" t="s">
        <v>28</v>
      </c>
      <c r="C237" s="9" t="s">
        <v>32</v>
      </c>
      <c r="D237" s="9">
        <v>3</v>
      </c>
      <c r="E237" s="9">
        <v>206</v>
      </c>
      <c r="F237" s="31">
        <v>2016</v>
      </c>
      <c r="G237" s="9">
        <v>6</v>
      </c>
      <c r="H237" s="9">
        <v>29</v>
      </c>
      <c r="I237" s="9">
        <v>-0.82094299999999998</v>
      </c>
      <c r="J237" s="9">
        <v>-90.059605000000005</v>
      </c>
      <c r="K237" s="26">
        <v>48095875</v>
      </c>
      <c r="L237" s="26">
        <v>48095875</v>
      </c>
      <c r="M237" s="26">
        <v>48095875</v>
      </c>
      <c r="N237" s="27">
        <v>2272</v>
      </c>
      <c r="O237" s="28">
        <v>28.1</v>
      </c>
      <c r="P237" s="28">
        <v>29</v>
      </c>
      <c r="Q237" s="28">
        <v>19.899999999999999</v>
      </c>
      <c r="R237" s="28"/>
      <c r="S237" s="28">
        <v>2.2000000000000002</v>
      </c>
      <c r="T237" s="28">
        <v>1</v>
      </c>
      <c r="U237" s="28">
        <v>0</v>
      </c>
      <c r="V237" s="44">
        <f>VLOOKUP($L237,'[1]Tortugas liberadas DPNG'!$B$1:$O$552,7,FALSE)</f>
        <v>2015</v>
      </c>
      <c r="W237" s="44">
        <f>VLOOKUP($L237,'[1]Tortugas liberadas DPNG'!$B$1:$O$552,11,FALSE)</f>
        <v>25.5</v>
      </c>
      <c r="X237" s="44">
        <f>VLOOKUP($L237,'[1]Tortugas liberadas DPNG'!$B$1:$O$552,14,FALSE)/1000</f>
        <v>1.3</v>
      </c>
      <c r="Y237" s="44">
        <f>VLOOKUP($L237,'[1]Tortugas liberadas DPNG'!$B$1:$O$552,5,FALSE) -0.5</f>
        <v>4.5</v>
      </c>
      <c r="Z237" s="44">
        <f>Y237+(F237-VLOOKUP($L237,'[1]Tortugas liberadas DPNG'!$B$1:$O$552,7,FALSE))</f>
        <v>5.5</v>
      </c>
      <c r="AB237" s="45" t="str">
        <f t="shared" si="3"/>
        <v>Small</v>
      </c>
      <c r="AC237" s="9"/>
    </row>
    <row r="238" spans="1:29" x14ac:dyDescent="0.25">
      <c r="A238" s="42">
        <v>278</v>
      </c>
      <c r="B238" s="9" t="s">
        <v>28</v>
      </c>
      <c r="C238" s="9" t="s">
        <v>32</v>
      </c>
      <c r="D238" s="9">
        <v>3</v>
      </c>
      <c r="E238" s="9">
        <v>207</v>
      </c>
      <c r="F238" s="31">
        <v>2016</v>
      </c>
      <c r="G238" s="9">
        <v>6</v>
      </c>
      <c r="H238" s="9">
        <v>29</v>
      </c>
      <c r="I238" s="9">
        <v>-0.82095600000000002</v>
      </c>
      <c r="J238" s="9">
        <v>-90.059668000000002</v>
      </c>
      <c r="K238" s="26">
        <v>48118305</v>
      </c>
      <c r="L238" s="26">
        <v>48118305</v>
      </c>
      <c r="M238" s="26">
        <v>48118305</v>
      </c>
      <c r="N238" s="27">
        <v>2246</v>
      </c>
      <c r="O238" s="28">
        <v>31</v>
      </c>
      <c r="P238" s="28">
        <v>32.6</v>
      </c>
      <c r="Q238" s="28">
        <v>22.5</v>
      </c>
      <c r="R238" s="28"/>
      <c r="S238" s="28">
        <v>3.2</v>
      </c>
      <c r="T238" s="28">
        <v>1</v>
      </c>
      <c r="U238" s="28">
        <v>0</v>
      </c>
      <c r="V238" s="44">
        <f>VLOOKUP($L238,'[1]Tortugas liberadas DPNG'!$B$1:$O$552,7,FALSE)</f>
        <v>2015</v>
      </c>
      <c r="W238" s="44">
        <f>VLOOKUP($L238,'[1]Tortugas liberadas DPNG'!$B$1:$O$552,11,FALSE)</f>
        <v>25.9</v>
      </c>
      <c r="X238" s="44">
        <f>VLOOKUP($L238,'[1]Tortugas liberadas DPNG'!$B$1:$O$552,14,FALSE)/1000</f>
        <v>1.65</v>
      </c>
      <c r="Y238" s="44">
        <f>VLOOKUP($L238,'[1]Tortugas liberadas DPNG'!$B$1:$O$552,5,FALSE) -0.5</f>
        <v>5.5</v>
      </c>
      <c r="Z238" s="44">
        <f>Y238+(F238-VLOOKUP($L238,'[1]Tortugas liberadas DPNG'!$B$1:$O$552,7,FALSE))</f>
        <v>6.5</v>
      </c>
      <c r="AB238" s="45" t="str">
        <f t="shared" si="3"/>
        <v>Small</v>
      </c>
      <c r="AC238" s="9" t="s">
        <v>83</v>
      </c>
    </row>
    <row r="239" spans="1:29" x14ac:dyDescent="0.25">
      <c r="A239" s="42">
        <v>279</v>
      </c>
      <c r="B239" s="9" t="s">
        <v>28</v>
      </c>
      <c r="C239" s="9" t="s">
        <v>32</v>
      </c>
      <c r="D239" s="9">
        <v>3</v>
      </c>
      <c r="E239" s="9">
        <v>208</v>
      </c>
      <c r="F239" s="31">
        <v>2016</v>
      </c>
      <c r="G239" s="9">
        <v>6</v>
      </c>
      <c r="H239" s="9">
        <v>29</v>
      </c>
      <c r="I239" s="9">
        <v>-0.820932</v>
      </c>
      <c r="J239" s="9">
        <v>-90.059606000000002</v>
      </c>
      <c r="K239" s="26">
        <v>48289854</v>
      </c>
      <c r="L239" s="26">
        <v>48289854</v>
      </c>
      <c r="M239" s="26">
        <v>48289854</v>
      </c>
      <c r="N239" s="27">
        <v>2121</v>
      </c>
      <c r="O239" s="28">
        <v>34.5</v>
      </c>
      <c r="P239" s="28">
        <v>35.299999999999997</v>
      </c>
      <c r="Q239" s="28">
        <v>25.7</v>
      </c>
      <c r="R239" s="28"/>
      <c r="S239" s="28">
        <v>4</v>
      </c>
      <c r="T239" s="28">
        <v>1</v>
      </c>
      <c r="U239" s="28">
        <v>0</v>
      </c>
      <c r="V239" s="44">
        <f>VLOOKUP($L239,'[1]Tortugas liberadas DPNG'!$B$1:$O$552,7,FALSE)</f>
        <v>2015</v>
      </c>
      <c r="W239" s="44">
        <f>VLOOKUP($L239,'[1]Tortugas liberadas DPNG'!$B$1:$O$552,11,FALSE)</f>
        <v>31.7</v>
      </c>
      <c r="X239" s="44">
        <f>VLOOKUP($L239,'[1]Tortugas liberadas DPNG'!$B$1:$O$552,14,FALSE)/1000</f>
        <v>2.7</v>
      </c>
      <c r="Y239" s="44">
        <f>VLOOKUP($L239,'[1]Tortugas liberadas DPNG'!$B$1:$O$552,5,FALSE) -0.5</f>
        <v>7.5</v>
      </c>
      <c r="Z239" s="44">
        <f>Y239+(F239-VLOOKUP($L239,'[1]Tortugas liberadas DPNG'!$B$1:$O$552,7,FALSE))</f>
        <v>8.5</v>
      </c>
      <c r="AB239" s="45" t="str">
        <f t="shared" si="3"/>
        <v>Small</v>
      </c>
      <c r="AC239" s="9"/>
    </row>
    <row r="240" spans="1:29" x14ac:dyDescent="0.25">
      <c r="A240" s="42">
        <v>280</v>
      </c>
      <c r="B240" s="9" t="s">
        <v>28</v>
      </c>
      <c r="C240" s="9" t="s">
        <v>32</v>
      </c>
      <c r="D240" s="9">
        <v>3</v>
      </c>
      <c r="E240" s="9">
        <v>209</v>
      </c>
      <c r="F240" s="31">
        <v>2016</v>
      </c>
      <c r="G240" s="9">
        <v>6</v>
      </c>
      <c r="H240" s="9">
        <v>29</v>
      </c>
      <c r="I240" s="9">
        <v>-0.82066899999999998</v>
      </c>
      <c r="J240" s="9">
        <v>-90.059541999999993</v>
      </c>
      <c r="K240" s="26">
        <v>48076003</v>
      </c>
      <c r="L240" s="26">
        <v>48076003</v>
      </c>
      <c r="M240" s="26">
        <v>48076003</v>
      </c>
      <c r="N240" s="27">
        <v>2200</v>
      </c>
      <c r="O240" s="28">
        <v>32.200000000000003</v>
      </c>
      <c r="P240" s="28">
        <v>32.299999999999997</v>
      </c>
      <c r="Q240" s="28">
        <v>23.2</v>
      </c>
      <c r="R240" s="28"/>
      <c r="S240" s="28">
        <v>3.2</v>
      </c>
      <c r="T240" s="28">
        <v>1</v>
      </c>
      <c r="U240" s="28">
        <v>1</v>
      </c>
      <c r="V240" s="44">
        <f>VLOOKUP($L240,'[1]Tortugas liberadas DPNG'!$B$1:$O$552,7,FALSE)</f>
        <v>2015</v>
      </c>
      <c r="W240" s="44">
        <f>VLOOKUP($L240,'[1]Tortugas liberadas DPNG'!$B$1:$O$552,11,FALSE)</f>
        <v>27.8</v>
      </c>
      <c r="X240" s="44">
        <f>VLOOKUP($L240,'[1]Tortugas liberadas DPNG'!$B$1:$O$552,14,FALSE)/1000</f>
        <v>2</v>
      </c>
      <c r="Y240" s="44">
        <f>VLOOKUP($L240,'[1]Tortugas liberadas DPNG'!$B$1:$O$552,5,FALSE) -0.5</f>
        <v>6.5</v>
      </c>
      <c r="Z240" s="44">
        <f>Y240+(F240-VLOOKUP($L240,'[1]Tortugas liberadas DPNG'!$B$1:$O$552,7,FALSE))</f>
        <v>7.5</v>
      </c>
      <c r="AB240" s="45" t="str">
        <f t="shared" si="3"/>
        <v>Small</v>
      </c>
      <c r="AC240" s="9" t="s">
        <v>84</v>
      </c>
    </row>
    <row r="241" spans="1:29" x14ac:dyDescent="0.25">
      <c r="A241" s="42">
        <v>281</v>
      </c>
      <c r="B241" s="9" t="s">
        <v>28</v>
      </c>
      <c r="C241" s="9" t="s">
        <v>32</v>
      </c>
      <c r="D241" s="9">
        <v>3</v>
      </c>
      <c r="E241" s="9">
        <v>210</v>
      </c>
      <c r="F241" s="31">
        <v>2016</v>
      </c>
      <c r="G241" s="9">
        <v>6</v>
      </c>
      <c r="H241" s="9">
        <v>29</v>
      </c>
      <c r="I241" s="9">
        <v>-0.820573</v>
      </c>
      <c r="J241" s="9">
        <v>-90.059368000000006</v>
      </c>
      <c r="K241" s="26">
        <v>48375264</v>
      </c>
      <c r="L241" s="26">
        <v>48375264</v>
      </c>
      <c r="M241" s="26">
        <v>48375264</v>
      </c>
      <c r="N241" s="27">
        <v>2267</v>
      </c>
      <c r="O241" s="28">
        <v>27.8</v>
      </c>
      <c r="P241" s="28">
        <v>28.7</v>
      </c>
      <c r="Q241" s="28">
        <v>19.899999999999999</v>
      </c>
      <c r="R241" s="28"/>
      <c r="S241" s="28">
        <v>2.1</v>
      </c>
      <c r="T241" s="28">
        <v>1</v>
      </c>
      <c r="U241" s="28">
        <v>0</v>
      </c>
      <c r="V241" s="44">
        <f>VLOOKUP($L241,'[1]Tortugas liberadas DPNG'!$B$1:$O$552,7,FALSE)</f>
        <v>2015</v>
      </c>
      <c r="W241" s="44">
        <f>VLOOKUP($L241,'[1]Tortugas liberadas DPNG'!$B$1:$O$552,11,FALSE)</f>
        <v>24</v>
      </c>
      <c r="X241" s="44">
        <f>VLOOKUP($L241,'[1]Tortugas liberadas DPNG'!$B$1:$O$552,14,FALSE)/1000</f>
        <v>1.1000000000000001</v>
      </c>
      <c r="Y241" s="44">
        <f>VLOOKUP($L241,'[1]Tortugas liberadas DPNG'!$B$1:$O$552,5,FALSE) -0.5</f>
        <v>4.5</v>
      </c>
      <c r="Z241" s="44">
        <f>Y241+(F241-VLOOKUP($L241,'[1]Tortugas liberadas DPNG'!$B$1:$O$552,7,FALSE))</f>
        <v>5.5</v>
      </c>
      <c r="AB241" s="45" t="str">
        <f t="shared" si="3"/>
        <v>Small</v>
      </c>
      <c r="AC241" s="9"/>
    </row>
    <row r="242" spans="1:29" x14ac:dyDescent="0.25">
      <c r="A242" s="42">
        <v>282</v>
      </c>
      <c r="B242" s="9" t="s">
        <v>28</v>
      </c>
      <c r="C242" s="9" t="s">
        <v>32</v>
      </c>
      <c r="D242" s="9">
        <v>3</v>
      </c>
      <c r="E242" s="9">
        <v>211</v>
      </c>
      <c r="F242" s="31">
        <v>2016</v>
      </c>
      <c r="G242" s="9">
        <v>6</v>
      </c>
      <c r="H242" s="9">
        <v>29</v>
      </c>
      <c r="I242" s="9">
        <v>-0.82054099999999996</v>
      </c>
      <c r="J242" s="9">
        <v>-90.059363000000005</v>
      </c>
      <c r="K242" s="26">
        <v>48075799</v>
      </c>
      <c r="L242" s="26">
        <v>48075799</v>
      </c>
      <c r="M242" s="26">
        <v>48075799</v>
      </c>
      <c r="N242" s="27">
        <v>2163</v>
      </c>
      <c r="O242" s="28">
        <v>28.2</v>
      </c>
      <c r="P242" s="28">
        <v>29.2</v>
      </c>
      <c r="Q242" s="28">
        <v>19.8</v>
      </c>
      <c r="R242" s="28"/>
      <c r="S242" s="28">
        <v>2.25</v>
      </c>
      <c r="T242" s="28">
        <v>1</v>
      </c>
      <c r="U242" s="28">
        <v>0</v>
      </c>
      <c r="V242" s="44">
        <f>VLOOKUP($L242,'[1]Tortugas liberadas DPNG'!$B$1:$O$552,7,FALSE)</f>
        <v>2015</v>
      </c>
      <c r="W242" s="44">
        <f>VLOOKUP($L242,'[1]Tortugas liberadas DPNG'!$B$1:$O$552,11,FALSE)</f>
        <v>24.8</v>
      </c>
      <c r="X242" s="44">
        <f>VLOOKUP($L242,'[1]Tortugas liberadas DPNG'!$B$1:$O$552,14,FALSE)/1000</f>
        <v>1.3</v>
      </c>
      <c r="Y242" s="44">
        <f>VLOOKUP($L242,'[1]Tortugas liberadas DPNG'!$B$1:$O$552,5,FALSE) -0.5</f>
        <v>7.5</v>
      </c>
      <c r="Z242" s="44">
        <f>Y242+(F242-VLOOKUP($L242,'[1]Tortugas liberadas DPNG'!$B$1:$O$552,7,FALSE))</f>
        <v>8.5</v>
      </c>
      <c r="AB242" s="45" t="str">
        <f t="shared" si="3"/>
        <v>Small</v>
      </c>
      <c r="AC242" s="9"/>
    </row>
    <row r="243" spans="1:29" x14ac:dyDescent="0.25">
      <c r="A243" s="42">
        <v>283</v>
      </c>
      <c r="B243" s="9" t="s">
        <v>28</v>
      </c>
      <c r="C243" s="9" t="s">
        <v>32</v>
      </c>
      <c r="D243" s="9">
        <v>3</v>
      </c>
      <c r="E243" s="9">
        <v>212</v>
      </c>
      <c r="F243" s="31">
        <v>2016</v>
      </c>
      <c r="G243" s="9">
        <v>6</v>
      </c>
      <c r="H243" s="9">
        <v>29</v>
      </c>
      <c r="I243" s="9">
        <v>-0.82056099999999998</v>
      </c>
      <c r="J243" s="9">
        <v>-90.059361999999993</v>
      </c>
      <c r="K243" s="26">
        <v>48311521</v>
      </c>
      <c r="L243" s="26">
        <v>48311521</v>
      </c>
      <c r="M243" s="26">
        <v>48311521</v>
      </c>
      <c r="N243" s="27">
        <v>2189</v>
      </c>
      <c r="O243" s="28">
        <v>30</v>
      </c>
      <c r="P243" s="28">
        <v>31</v>
      </c>
      <c r="Q243" s="28">
        <v>20.8</v>
      </c>
      <c r="R243" s="28"/>
      <c r="S243" s="28">
        <v>2.4</v>
      </c>
      <c r="T243" s="28">
        <v>1</v>
      </c>
      <c r="U243" s="28">
        <v>1</v>
      </c>
      <c r="V243" s="44">
        <f>VLOOKUP($L243,'[1]Tortugas liberadas DPNG'!$B$1:$O$552,7,FALSE)</f>
        <v>2015</v>
      </c>
      <c r="W243" s="44">
        <f>VLOOKUP($L243,'[1]Tortugas liberadas DPNG'!$B$1:$O$552,11,FALSE)</f>
        <v>27</v>
      </c>
      <c r="X243" s="44">
        <f>VLOOKUP($L243,'[1]Tortugas liberadas DPNG'!$B$1:$O$552,14,FALSE)/1000</f>
        <v>1.7</v>
      </c>
      <c r="Y243" s="44">
        <f>VLOOKUP($L243,'[1]Tortugas liberadas DPNG'!$B$1:$O$552,5,FALSE) -0.5</f>
        <v>6.5</v>
      </c>
      <c r="Z243" s="44">
        <f>Y243+(F243-VLOOKUP($L243,'[1]Tortugas liberadas DPNG'!$B$1:$O$552,7,FALSE))</f>
        <v>7.5</v>
      </c>
      <c r="AB243" s="45" t="str">
        <f t="shared" si="3"/>
        <v>Small</v>
      </c>
      <c r="AC243" s="9"/>
    </row>
    <row r="244" spans="1:29" x14ac:dyDescent="0.25">
      <c r="A244" s="42">
        <v>284</v>
      </c>
      <c r="B244" s="9" t="s">
        <v>28</v>
      </c>
      <c r="C244" s="9" t="s">
        <v>32</v>
      </c>
      <c r="D244" s="9">
        <v>3</v>
      </c>
      <c r="E244" s="9">
        <v>213</v>
      </c>
      <c r="F244" s="31">
        <v>2016</v>
      </c>
      <c r="G244" s="9">
        <v>6</v>
      </c>
      <c r="H244" s="9">
        <v>29</v>
      </c>
      <c r="I244" s="9">
        <v>-0.81971700000000003</v>
      </c>
      <c r="J244" s="9">
        <v>-90.059051999999994</v>
      </c>
      <c r="K244" s="26">
        <v>48078001</v>
      </c>
      <c r="L244" s="26">
        <v>48078001</v>
      </c>
      <c r="M244" s="26">
        <v>48078001</v>
      </c>
      <c r="N244" s="27">
        <v>2172</v>
      </c>
      <c r="O244" s="28">
        <v>30.2</v>
      </c>
      <c r="P244" s="28">
        <v>30.4</v>
      </c>
      <c r="Q244" s="28">
        <v>21.1</v>
      </c>
      <c r="R244" s="28"/>
      <c r="S244" s="28">
        <v>2.8</v>
      </c>
      <c r="T244" s="28">
        <v>1</v>
      </c>
      <c r="U244" s="28">
        <v>1</v>
      </c>
      <c r="V244" s="44">
        <f>VLOOKUP($L244,'[1]Tortugas liberadas DPNG'!$B$1:$O$552,7,FALSE)</f>
        <v>2015</v>
      </c>
      <c r="W244" s="44">
        <f>VLOOKUP($L244,'[1]Tortugas liberadas DPNG'!$B$1:$O$552,11,FALSE)</f>
        <v>26.2</v>
      </c>
      <c r="X244" s="44">
        <f>VLOOKUP($L244,'[1]Tortugas liberadas DPNG'!$B$1:$O$552,14,FALSE)/1000</f>
        <v>1.5</v>
      </c>
      <c r="Y244" s="44">
        <f>VLOOKUP($L244,'[1]Tortugas liberadas DPNG'!$B$1:$O$552,5,FALSE) -0.5</f>
        <v>6.5</v>
      </c>
      <c r="Z244" s="44">
        <f>Y244+(F244-VLOOKUP($L244,'[1]Tortugas liberadas DPNG'!$B$1:$O$552,7,FALSE))</f>
        <v>7.5</v>
      </c>
      <c r="AB244" s="45" t="str">
        <f t="shared" si="3"/>
        <v>Small</v>
      </c>
      <c r="AC244" s="9" t="s">
        <v>85</v>
      </c>
    </row>
    <row r="245" spans="1:29" x14ac:dyDescent="0.25">
      <c r="A245" s="42">
        <v>285</v>
      </c>
      <c r="B245" s="9" t="s">
        <v>28</v>
      </c>
      <c r="C245" s="9" t="s">
        <v>32</v>
      </c>
      <c r="D245" s="9">
        <v>3</v>
      </c>
      <c r="E245" s="9">
        <v>214</v>
      </c>
      <c r="F245" s="31">
        <v>2016</v>
      </c>
      <c r="G245" s="9">
        <v>6</v>
      </c>
      <c r="H245" s="9">
        <v>29</v>
      </c>
      <c r="I245" s="9">
        <v>-0.81969499999999995</v>
      </c>
      <c r="J245" s="9">
        <v>-90.059055000000001</v>
      </c>
      <c r="K245" s="26">
        <v>48066586</v>
      </c>
      <c r="L245" s="26">
        <v>48066586</v>
      </c>
      <c r="M245" s="26">
        <v>48066586</v>
      </c>
      <c r="N245" s="27">
        <v>2169</v>
      </c>
      <c r="O245" s="28">
        <v>32.5</v>
      </c>
      <c r="P245" s="28">
        <v>34.4</v>
      </c>
      <c r="Q245" s="28">
        <v>24.3</v>
      </c>
      <c r="R245" s="28"/>
      <c r="S245" s="28">
        <v>3.8</v>
      </c>
      <c r="T245" s="28">
        <v>1</v>
      </c>
      <c r="U245" s="28">
        <v>0</v>
      </c>
      <c r="V245" s="44">
        <f>VLOOKUP($L245,'[1]Tortugas liberadas DPNG'!$B$1:$O$552,7,FALSE)</f>
        <v>2015</v>
      </c>
      <c r="W245" s="44">
        <f>VLOOKUP($L245,'[1]Tortugas liberadas DPNG'!$B$1:$O$552,11,FALSE)</f>
        <v>27.5</v>
      </c>
      <c r="X245" s="44">
        <f>VLOOKUP($L245,'[1]Tortugas liberadas DPNG'!$B$1:$O$552,14,FALSE)/1000</f>
        <v>2.1</v>
      </c>
      <c r="Y245" s="44">
        <f>VLOOKUP($L245,'[1]Tortugas liberadas DPNG'!$B$1:$O$552,5,FALSE) -0.5</f>
        <v>6.5</v>
      </c>
      <c r="Z245" s="44">
        <f>Y245+(F245-VLOOKUP($L245,'[1]Tortugas liberadas DPNG'!$B$1:$O$552,7,FALSE))</f>
        <v>7.5</v>
      </c>
      <c r="AB245" s="45" t="str">
        <f t="shared" si="3"/>
        <v>Small</v>
      </c>
      <c r="AC245" s="9"/>
    </row>
    <row r="246" spans="1:29" x14ac:dyDescent="0.25">
      <c r="A246" s="42">
        <v>286</v>
      </c>
      <c r="B246" s="9" t="s">
        <v>28</v>
      </c>
      <c r="C246" s="9" t="s">
        <v>32</v>
      </c>
      <c r="D246" s="9">
        <v>3</v>
      </c>
      <c r="E246" s="9">
        <v>215</v>
      </c>
      <c r="F246" s="31">
        <v>2016</v>
      </c>
      <c r="G246" s="9">
        <v>6</v>
      </c>
      <c r="H246" s="9">
        <v>29</v>
      </c>
      <c r="I246" s="9">
        <v>-0.81968300000000005</v>
      </c>
      <c r="J246" s="9">
        <v>-90.059036000000006</v>
      </c>
      <c r="K246" s="26">
        <v>48280023</v>
      </c>
      <c r="L246" s="26">
        <v>48280023</v>
      </c>
      <c r="M246" s="26">
        <v>48280023</v>
      </c>
      <c r="N246" s="27">
        <v>2208</v>
      </c>
      <c r="O246" s="28">
        <v>35.5</v>
      </c>
      <c r="P246" s="28">
        <v>36.5</v>
      </c>
      <c r="Q246" s="28">
        <v>26.6</v>
      </c>
      <c r="R246" s="28"/>
      <c r="S246" s="28">
        <v>4.45</v>
      </c>
      <c r="T246" s="28">
        <v>1</v>
      </c>
      <c r="U246" s="28">
        <v>1</v>
      </c>
      <c r="V246" s="44">
        <f>VLOOKUP($L246,'[1]Tortugas liberadas DPNG'!$B$1:$O$552,7,FALSE)</f>
        <v>2015</v>
      </c>
      <c r="W246" s="44">
        <f>VLOOKUP($L246,'[1]Tortugas liberadas DPNG'!$B$1:$O$552,11,FALSE)</f>
        <v>31</v>
      </c>
      <c r="X246" s="44">
        <f>VLOOKUP($L246,'[1]Tortugas liberadas DPNG'!$B$1:$O$552,14,FALSE)/1000</f>
        <v>2.7</v>
      </c>
      <c r="Y246" s="44">
        <f>VLOOKUP($L246,'[1]Tortugas liberadas DPNG'!$B$1:$O$552,5,FALSE) -0.5</f>
        <v>6.5</v>
      </c>
      <c r="Z246" s="44">
        <f>Y246+(F246-VLOOKUP($L246,'[1]Tortugas liberadas DPNG'!$B$1:$O$552,7,FALSE))</f>
        <v>7.5</v>
      </c>
      <c r="AB246" s="45" t="str">
        <f t="shared" si="3"/>
        <v>Small</v>
      </c>
      <c r="AC246" s="9" t="s">
        <v>86</v>
      </c>
    </row>
    <row r="247" spans="1:29" x14ac:dyDescent="0.25">
      <c r="A247" s="42">
        <v>287</v>
      </c>
      <c r="B247" s="9" t="s">
        <v>28</v>
      </c>
      <c r="C247" s="9" t="s">
        <v>32</v>
      </c>
      <c r="D247" s="9">
        <v>3</v>
      </c>
      <c r="E247" s="9">
        <v>216</v>
      </c>
      <c r="F247" s="31">
        <v>2016</v>
      </c>
      <c r="G247" s="9">
        <v>6</v>
      </c>
      <c r="H247" s="9">
        <v>29</v>
      </c>
      <c r="I247" s="9">
        <v>-0.81943900000000003</v>
      </c>
      <c r="J247" s="9">
        <v>-90.059228000000004</v>
      </c>
      <c r="K247" s="26">
        <v>48319523</v>
      </c>
      <c r="L247" s="26">
        <v>48319523</v>
      </c>
      <c r="M247" s="26">
        <v>48319523</v>
      </c>
      <c r="N247" s="27">
        <v>2324</v>
      </c>
      <c r="O247" s="28">
        <v>26.5</v>
      </c>
      <c r="P247" s="28">
        <v>26.4</v>
      </c>
      <c r="Q247" s="28">
        <v>18.600000000000001</v>
      </c>
      <c r="R247" s="28"/>
      <c r="S247" s="28">
        <v>1.85</v>
      </c>
      <c r="T247" s="28">
        <v>1</v>
      </c>
      <c r="U247" s="28">
        <v>0</v>
      </c>
      <c r="V247" s="44">
        <f>VLOOKUP($L247,'[1]Tortugas liberadas DPNG'!$B$1:$O$552,7,FALSE)</f>
        <v>2015</v>
      </c>
      <c r="W247" s="44">
        <f>VLOOKUP($L247,'[1]Tortugas liberadas DPNG'!$B$1:$O$552,11,FALSE)</f>
        <v>29.9</v>
      </c>
      <c r="X247" s="44">
        <f>VLOOKUP($L247,'[1]Tortugas liberadas DPNG'!$B$1:$O$552,14,FALSE)/1000</f>
        <v>0.9</v>
      </c>
      <c r="Y247" s="44">
        <f>VLOOKUP($L247,'[1]Tortugas liberadas DPNG'!$B$1:$O$552,5,FALSE) -0.5</f>
        <v>5.5</v>
      </c>
      <c r="Z247" s="44">
        <f>Y247+(F247-VLOOKUP($L247,'[1]Tortugas liberadas DPNG'!$B$1:$O$552,7,FALSE))</f>
        <v>6.5</v>
      </c>
      <c r="AB247" s="45" t="str">
        <f t="shared" si="3"/>
        <v>Small</v>
      </c>
      <c r="AC247" s="9" t="s">
        <v>87</v>
      </c>
    </row>
    <row r="248" spans="1:29" x14ac:dyDescent="0.25">
      <c r="A248" s="42">
        <v>288</v>
      </c>
      <c r="B248" s="9" t="s">
        <v>28</v>
      </c>
      <c r="C248" s="9" t="s">
        <v>32</v>
      </c>
      <c r="D248" s="9">
        <v>3</v>
      </c>
      <c r="E248" s="9">
        <v>217</v>
      </c>
      <c r="F248" s="31">
        <v>2016</v>
      </c>
      <c r="G248" s="9">
        <v>6</v>
      </c>
      <c r="H248" s="9">
        <v>29</v>
      </c>
      <c r="I248" s="9">
        <v>-0.82086800000000004</v>
      </c>
      <c r="J248" s="9">
        <v>-90.058243000000004</v>
      </c>
      <c r="K248" s="26">
        <v>48367631</v>
      </c>
      <c r="L248" s="26">
        <v>48367631</v>
      </c>
      <c r="M248" s="26">
        <v>48367631</v>
      </c>
      <c r="N248" s="27">
        <v>2241</v>
      </c>
      <c r="O248" s="28">
        <v>28.7</v>
      </c>
      <c r="P248" s="28">
        <v>29.8</v>
      </c>
      <c r="Q248" s="28">
        <v>20.5</v>
      </c>
      <c r="R248" s="28"/>
      <c r="S248" s="28">
        <v>2.5</v>
      </c>
      <c r="T248" s="28">
        <v>1</v>
      </c>
      <c r="U248" s="28">
        <v>0</v>
      </c>
      <c r="V248" s="44">
        <f>VLOOKUP($L248,'[1]Tortugas liberadas DPNG'!$B$1:$O$552,7,FALSE)</f>
        <v>2015</v>
      </c>
      <c r="W248" s="44">
        <f>VLOOKUP($L248,'[1]Tortugas liberadas DPNG'!$B$1:$O$552,11,FALSE)</f>
        <v>25.5</v>
      </c>
      <c r="X248" s="44">
        <f>VLOOKUP($L248,'[1]Tortugas liberadas DPNG'!$B$1:$O$552,14,FALSE)/1000</f>
        <v>1.5</v>
      </c>
      <c r="Y248" s="44">
        <f>VLOOKUP($L248,'[1]Tortugas liberadas DPNG'!$B$1:$O$552,5,FALSE) -0.5</f>
        <v>5.5</v>
      </c>
      <c r="Z248" s="44">
        <f>Y248+(F248-VLOOKUP($L248,'[1]Tortugas liberadas DPNG'!$B$1:$O$552,7,FALSE))</f>
        <v>6.5</v>
      </c>
      <c r="AB248" s="45" t="str">
        <f t="shared" si="3"/>
        <v>Small</v>
      </c>
      <c r="AC248" s="9"/>
    </row>
    <row r="249" spans="1:29" x14ac:dyDescent="0.25">
      <c r="A249" s="42">
        <v>289</v>
      </c>
      <c r="B249" s="9" t="s">
        <v>28</v>
      </c>
      <c r="C249" s="9" t="s">
        <v>32</v>
      </c>
      <c r="D249" s="9">
        <v>3</v>
      </c>
      <c r="E249" s="9">
        <v>218</v>
      </c>
      <c r="F249" s="31">
        <v>2016</v>
      </c>
      <c r="G249" s="9">
        <v>6</v>
      </c>
      <c r="H249" s="9">
        <v>29</v>
      </c>
      <c r="I249" s="9">
        <v>-0.82070399999999999</v>
      </c>
      <c r="J249" s="9">
        <v>-90.061814999999996</v>
      </c>
      <c r="K249" s="26">
        <v>48319625</v>
      </c>
      <c r="L249" s="26">
        <v>48319625</v>
      </c>
      <c r="M249" s="26">
        <v>48319625</v>
      </c>
      <c r="N249" s="27">
        <v>2270</v>
      </c>
      <c r="O249" s="28">
        <v>29</v>
      </c>
      <c r="P249" s="28">
        <v>30</v>
      </c>
      <c r="Q249" s="28">
        <v>21</v>
      </c>
      <c r="R249" s="28"/>
      <c r="S249" s="28">
        <v>2.4500000000000002</v>
      </c>
      <c r="T249" s="28">
        <v>1</v>
      </c>
      <c r="U249" s="28">
        <v>0</v>
      </c>
      <c r="V249" s="44">
        <f>VLOOKUP($L249,'[1]Tortugas liberadas DPNG'!$B$1:$O$552,7,FALSE)</f>
        <v>2015</v>
      </c>
      <c r="W249" s="44">
        <f>VLOOKUP($L249,'[1]Tortugas liberadas DPNG'!$B$1:$O$552,11,FALSE)</f>
        <v>26.1</v>
      </c>
      <c r="X249" s="44">
        <f>VLOOKUP($L249,'[1]Tortugas liberadas DPNG'!$B$1:$O$552,14,FALSE)/1000</f>
        <v>1.5</v>
      </c>
      <c r="Y249" s="44">
        <f>VLOOKUP($L249,'[1]Tortugas liberadas DPNG'!$B$1:$O$552,5,FALSE) -0.5</f>
        <v>4.5</v>
      </c>
      <c r="Z249" s="44">
        <f>Y249+(F249-VLOOKUP($L249,'[1]Tortugas liberadas DPNG'!$B$1:$O$552,7,FALSE))</f>
        <v>5.5</v>
      </c>
      <c r="AB249" s="45" t="str">
        <f t="shared" si="3"/>
        <v>Small</v>
      </c>
      <c r="AC249" s="9"/>
    </row>
    <row r="250" spans="1:29" x14ac:dyDescent="0.25">
      <c r="A250" s="42">
        <v>290</v>
      </c>
      <c r="B250" s="9" t="s">
        <v>28</v>
      </c>
      <c r="C250" s="9" t="s">
        <v>32</v>
      </c>
      <c r="D250" s="9">
        <v>3</v>
      </c>
      <c r="E250" s="9">
        <v>219</v>
      </c>
      <c r="F250" s="31">
        <v>2016</v>
      </c>
      <c r="G250" s="9">
        <v>6</v>
      </c>
      <c r="H250" s="9">
        <v>29</v>
      </c>
      <c r="I250" s="9">
        <v>-0.82186999999999999</v>
      </c>
      <c r="J250" s="9">
        <v>-90.063479000000001</v>
      </c>
      <c r="K250" s="26">
        <v>48066110</v>
      </c>
      <c r="L250" s="26">
        <v>48066110</v>
      </c>
      <c r="M250" s="26">
        <v>48066110</v>
      </c>
      <c r="N250" s="27">
        <v>2221</v>
      </c>
      <c r="O250" s="28">
        <v>29.3</v>
      </c>
      <c r="P250" s="28">
        <v>30.7</v>
      </c>
      <c r="Q250" s="28">
        <v>20.8</v>
      </c>
      <c r="R250" s="28"/>
      <c r="S250" s="28">
        <v>2.6</v>
      </c>
      <c r="T250" s="28">
        <v>1</v>
      </c>
      <c r="U250" s="28">
        <v>0</v>
      </c>
      <c r="V250" s="44">
        <f>VLOOKUP($L250,'[1]Tortugas liberadas DPNG'!$B$1:$O$552,7,FALSE)</f>
        <v>2015</v>
      </c>
      <c r="W250" s="44">
        <f>VLOOKUP($L250,'[1]Tortugas liberadas DPNG'!$B$1:$O$552,11,FALSE)</f>
        <v>25.1</v>
      </c>
      <c r="X250" s="44">
        <f>VLOOKUP($L250,'[1]Tortugas liberadas DPNG'!$B$1:$O$552,14,FALSE)/1000</f>
        <v>1.1499999999999999</v>
      </c>
      <c r="Y250" s="44">
        <f>VLOOKUP($L250,'[1]Tortugas liberadas DPNG'!$B$1:$O$552,5,FALSE) -0.5</f>
        <v>5.5</v>
      </c>
      <c r="Z250" s="44">
        <f>Y250+(F250-VLOOKUP($L250,'[1]Tortugas liberadas DPNG'!$B$1:$O$552,7,FALSE))</f>
        <v>6.5</v>
      </c>
      <c r="AB250" s="45" t="str">
        <f t="shared" si="3"/>
        <v>Small</v>
      </c>
      <c r="AC250" s="9"/>
    </row>
    <row r="251" spans="1:29" x14ac:dyDescent="0.25">
      <c r="A251" s="42">
        <v>291</v>
      </c>
      <c r="B251" s="9" t="s">
        <v>28</v>
      </c>
      <c r="C251" s="9" t="s">
        <v>32</v>
      </c>
      <c r="D251" s="9">
        <v>3</v>
      </c>
      <c r="E251" s="9">
        <v>220</v>
      </c>
      <c r="F251" s="31">
        <v>2016</v>
      </c>
      <c r="G251" s="9">
        <v>6</v>
      </c>
      <c r="H251" s="9">
        <v>29</v>
      </c>
      <c r="I251" s="9">
        <v>-0.82191199999999998</v>
      </c>
      <c r="J251" s="9">
        <v>-90.063469999999995</v>
      </c>
      <c r="K251" s="26">
        <v>48345636</v>
      </c>
      <c r="L251" s="26">
        <v>48345636</v>
      </c>
      <c r="M251" s="26">
        <v>48345636</v>
      </c>
      <c r="N251" s="27">
        <v>2208</v>
      </c>
      <c r="O251" s="28">
        <v>34.700000000000003</v>
      </c>
      <c r="P251" s="28">
        <v>36.5</v>
      </c>
      <c r="Q251" s="28">
        <v>35.200000000000003</v>
      </c>
      <c r="R251" s="28"/>
      <c r="S251" s="28">
        <v>4.5999999999999996</v>
      </c>
      <c r="T251" s="28">
        <v>1</v>
      </c>
      <c r="U251" s="28">
        <v>0</v>
      </c>
      <c r="V251" s="44">
        <f>VLOOKUP($L251,'[1]Tortugas liberadas DPNG'!$B$1:$O$552,7,FALSE)</f>
        <v>2015</v>
      </c>
      <c r="W251" s="44">
        <f>VLOOKUP($L251,'[1]Tortugas liberadas DPNG'!$B$1:$O$552,11,FALSE)</f>
        <v>31.1</v>
      </c>
      <c r="X251" s="44">
        <f>VLOOKUP($L251,'[1]Tortugas liberadas DPNG'!$B$1:$O$552,14,FALSE)/1000</f>
        <v>2.75</v>
      </c>
      <c r="Y251" s="44">
        <f>VLOOKUP($L251,'[1]Tortugas liberadas DPNG'!$B$1:$O$552,5,FALSE) -0.5</f>
        <v>6.5</v>
      </c>
      <c r="Z251" s="44">
        <f>Y251+(F251-VLOOKUP($L251,'[1]Tortugas liberadas DPNG'!$B$1:$O$552,7,FALSE))</f>
        <v>7.5</v>
      </c>
      <c r="AB251" s="45" t="str">
        <f t="shared" si="3"/>
        <v>Small</v>
      </c>
      <c r="AC251" s="9"/>
    </row>
    <row r="252" spans="1:29" x14ac:dyDescent="0.25">
      <c r="A252" s="42">
        <v>292</v>
      </c>
      <c r="B252" s="9" t="s">
        <v>28</v>
      </c>
      <c r="C252" s="9" t="s">
        <v>32</v>
      </c>
      <c r="D252" s="9">
        <v>3</v>
      </c>
      <c r="E252" s="9">
        <v>221</v>
      </c>
      <c r="F252" s="31">
        <v>2016</v>
      </c>
      <c r="G252" s="9">
        <v>6</v>
      </c>
      <c r="H252" s="9">
        <v>29</v>
      </c>
      <c r="I252" s="9">
        <v>-0.81932300000000002</v>
      </c>
      <c r="J252" s="9">
        <v>-90.062100999999998</v>
      </c>
      <c r="K252" s="26">
        <v>48319032</v>
      </c>
      <c r="L252" s="26">
        <v>48319032</v>
      </c>
      <c r="M252" s="26">
        <v>48319032</v>
      </c>
      <c r="N252" s="27">
        <v>2257</v>
      </c>
      <c r="O252" s="28">
        <v>33</v>
      </c>
      <c r="P252" s="28">
        <v>33.6</v>
      </c>
      <c r="Q252" s="28">
        <v>24.1</v>
      </c>
      <c r="R252" s="28"/>
      <c r="S252" s="28">
        <v>3.95</v>
      </c>
      <c r="T252" s="28">
        <v>1</v>
      </c>
      <c r="U252" s="28">
        <v>0</v>
      </c>
      <c r="V252" s="44">
        <f>VLOOKUP($L252,'[1]Tortugas liberadas DPNG'!$B$1:$O$552,7,FALSE)</f>
        <v>2015</v>
      </c>
      <c r="W252" s="44">
        <f>VLOOKUP($L252,'[1]Tortugas liberadas DPNG'!$B$1:$O$552,11,FALSE)</f>
        <v>28.1</v>
      </c>
      <c r="X252" s="44">
        <f>VLOOKUP($L252,'[1]Tortugas liberadas DPNG'!$B$1:$O$552,14,FALSE)/1000</f>
        <v>2.2000000000000002</v>
      </c>
      <c r="Y252" s="44">
        <f>VLOOKUP($L252,'[1]Tortugas liberadas DPNG'!$B$1:$O$552,5,FALSE) -0.5</f>
        <v>5.5</v>
      </c>
      <c r="Z252" s="44">
        <f>Y252+(F252-VLOOKUP($L252,'[1]Tortugas liberadas DPNG'!$B$1:$O$552,7,FALSE))</f>
        <v>6.5</v>
      </c>
      <c r="AB252" s="45" t="str">
        <f t="shared" si="3"/>
        <v>Small</v>
      </c>
      <c r="AC252" s="9"/>
    </row>
    <row r="253" spans="1:29" x14ac:dyDescent="0.25">
      <c r="A253" s="42">
        <v>293</v>
      </c>
      <c r="B253" s="9" t="s">
        <v>28</v>
      </c>
      <c r="C253" s="9" t="s">
        <v>32</v>
      </c>
      <c r="D253" s="9">
        <v>3</v>
      </c>
      <c r="E253" s="9">
        <v>222</v>
      </c>
      <c r="F253" s="31">
        <v>2016</v>
      </c>
      <c r="G253" s="9">
        <v>6</v>
      </c>
      <c r="H253" s="9">
        <v>29</v>
      </c>
      <c r="I253" s="9">
        <v>-0.81931600000000004</v>
      </c>
      <c r="J253" s="9">
        <v>-90.062087000000005</v>
      </c>
      <c r="K253" s="26">
        <v>48368050</v>
      </c>
      <c r="L253" s="26">
        <v>48368050</v>
      </c>
      <c r="M253" s="26">
        <v>48368050</v>
      </c>
      <c r="N253" s="27">
        <v>2144</v>
      </c>
      <c r="O253" s="28">
        <v>36.200000000000003</v>
      </c>
      <c r="P253" s="28">
        <v>38.200000000000003</v>
      </c>
      <c r="Q253" s="28">
        <v>37.299999999999997</v>
      </c>
      <c r="R253" s="28"/>
      <c r="S253" s="28">
        <v>5.4</v>
      </c>
      <c r="T253" s="28">
        <v>1</v>
      </c>
      <c r="U253" s="28">
        <v>0</v>
      </c>
      <c r="V253" s="44">
        <f>VLOOKUP($L253,'[1]Tortugas liberadas DPNG'!$B$1:$O$552,7,FALSE)</f>
        <v>2015</v>
      </c>
      <c r="W253" s="44">
        <f>VLOOKUP($L253,'[1]Tortugas liberadas DPNG'!$B$1:$O$552,11,FALSE)</f>
        <v>32</v>
      </c>
      <c r="X253" s="44">
        <f>VLOOKUP($L253,'[1]Tortugas liberadas DPNG'!$B$1:$O$552,14,FALSE)/1000</f>
        <v>3.3</v>
      </c>
      <c r="Y253" s="44">
        <f>VLOOKUP($L253,'[1]Tortugas liberadas DPNG'!$B$1:$O$552,5,FALSE) -0.5</f>
        <v>7.5</v>
      </c>
      <c r="Z253" s="44">
        <f>Y253+(F253-VLOOKUP($L253,'[1]Tortugas liberadas DPNG'!$B$1:$O$552,7,FALSE))</f>
        <v>8.5</v>
      </c>
      <c r="AB253" s="45" t="str">
        <f t="shared" si="3"/>
        <v>Small</v>
      </c>
      <c r="AC253" s="9"/>
    </row>
    <row r="254" spans="1:29" x14ac:dyDescent="0.25">
      <c r="A254" s="42">
        <v>294</v>
      </c>
      <c r="B254" s="9" t="s">
        <v>28</v>
      </c>
      <c r="C254" s="9" t="s">
        <v>32</v>
      </c>
      <c r="D254" s="9">
        <v>3</v>
      </c>
      <c r="E254" s="9">
        <v>223</v>
      </c>
      <c r="F254" s="31">
        <v>2016</v>
      </c>
      <c r="G254" s="9">
        <v>6</v>
      </c>
      <c r="H254" s="9">
        <v>29</v>
      </c>
      <c r="I254" s="9">
        <v>-0.81968099999999999</v>
      </c>
      <c r="J254" s="9">
        <v>-90.061615000000003</v>
      </c>
      <c r="K254" s="26">
        <v>48328355</v>
      </c>
      <c r="L254" s="26">
        <v>48328355</v>
      </c>
      <c r="M254" s="26">
        <v>48328355</v>
      </c>
      <c r="N254" s="27">
        <v>2266</v>
      </c>
      <c r="O254" s="28">
        <v>29.1</v>
      </c>
      <c r="P254" s="28">
        <v>30.5</v>
      </c>
      <c r="Q254" s="28">
        <v>21.1</v>
      </c>
      <c r="R254" s="28"/>
      <c r="S254" s="28">
        <v>2.4500000000000002</v>
      </c>
      <c r="T254" s="28">
        <v>1</v>
      </c>
      <c r="U254" s="28">
        <v>0</v>
      </c>
      <c r="V254" s="44">
        <f>VLOOKUP($L254,'[1]Tortugas liberadas DPNG'!$B$1:$O$552,7,FALSE)</f>
        <v>2015</v>
      </c>
      <c r="W254" s="44">
        <f>VLOOKUP($L254,'[1]Tortugas liberadas DPNG'!$B$1:$O$552,11,FALSE)</f>
        <v>24.9</v>
      </c>
      <c r="X254" s="44">
        <f>VLOOKUP($L254,'[1]Tortugas liberadas DPNG'!$B$1:$O$552,14,FALSE)/1000</f>
        <v>1.5</v>
      </c>
      <c r="Y254" s="44">
        <f>VLOOKUP($L254,'[1]Tortugas liberadas DPNG'!$B$1:$O$552,5,FALSE) -0.5</f>
        <v>4.5</v>
      </c>
      <c r="Z254" s="44">
        <f>Y254+(F254-VLOOKUP($L254,'[1]Tortugas liberadas DPNG'!$B$1:$O$552,7,FALSE))</f>
        <v>5.5</v>
      </c>
      <c r="AB254" s="45" t="str">
        <f t="shared" si="3"/>
        <v>Small</v>
      </c>
      <c r="AC254" s="9"/>
    </row>
    <row r="255" spans="1:29" x14ac:dyDescent="0.25">
      <c r="A255" s="42">
        <v>295</v>
      </c>
      <c r="B255" s="9" t="s">
        <v>28</v>
      </c>
      <c r="C255" s="9" t="s">
        <v>32</v>
      </c>
      <c r="D255" s="9">
        <v>3</v>
      </c>
      <c r="E255" s="9">
        <v>224</v>
      </c>
      <c r="F255" s="31">
        <v>2016</v>
      </c>
      <c r="G255" s="9">
        <v>6</v>
      </c>
      <c r="H255" s="9">
        <v>29</v>
      </c>
      <c r="I255" s="9">
        <v>-0.81968700000000005</v>
      </c>
      <c r="J255" s="9">
        <v>-90.061558000000005</v>
      </c>
      <c r="K255" s="26">
        <v>48036828</v>
      </c>
      <c r="L255" s="26">
        <v>48036828</v>
      </c>
      <c r="M255" s="26">
        <v>48036828</v>
      </c>
      <c r="N255" s="27">
        <v>2131</v>
      </c>
      <c r="O255" s="28">
        <v>38.9</v>
      </c>
      <c r="P255" s="28">
        <v>38.9</v>
      </c>
      <c r="Q255" s="28">
        <v>29</v>
      </c>
      <c r="R255" s="28"/>
      <c r="S255" s="28">
        <v>6</v>
      </c>
      <c r="T255" s="28">
        <v>1</v>
      </c>
      <c r="U255" s="28">
        <v>0</v>
      </c>
      <c r="V255" s="44">
        <f>VLOOKUP($L255,'[1]Tortugas liberadas DPNG'!$B$1:$O$552,7,FALSE)</f>
        <v>2015</v>
      </c>
      <c r="W255" s="44">
        <f>VLOOKUP($L255,'[1]Tortugas liberadas DPNG'!$B$1:$O$552,11,FALSE)</f>
        <v>34.4</v>
      </c>
      <c r="X255" s="44">
        <f>VLOOKUP($L255,'[1]Tortugas liberadas DPNG'!$B$1:$O$552,14,FALSE)/1000</f>
        <v>3.8</v>
      </c>
      <c r="Y255" s="44">
        <f>VLOOKUP($L255,'[1]Tortugas liberadas DPNG'!$B$1:$O$552,5,FALSE) -0.5</f>
        <v>7.5</v>
      </c>
      <c r="Z255" s="44">
        <f>Y255+(F255-VLOOKUP($L255,'[1]Tortugas liberadas DPNG'!$B$1:$O$552,7,FALSE))</f>
        <v>8.5</v>
      </c>
      <c r="AB255" s="45" t="str">
        <f t="shared" si="3"/>
        <v/>
      </c>
      <c r="AC255" s="9"/>
    </row>
    <row r="256" spans="1:29" x14ac:dyDescent="0.25">
      <c r="A256" s="42">
        <v>296</v>
      </c>
      <c r="B256" s="9" t="s">
        <v>28</v>
      </c>
      <c r="C256" s="9" t="s">
        <v>32</v>
      </c>
      <c r="D256" s="9">
        <v>3</v>
      </c>
      <c r="E256" s="9">
        <v>225</v>
      </c>
      <c r="F256" s="31">
        <v>2016</v>
      </c>
      <c r="G256" s="9">
        <v>6</v>
      </c>
      <c r="H256" s="9">
        <v>29</v>
      </c>
      <c r="I256" s="9">
        <v>-0.81925199999999998</v>
      </c>
      <c r="J256" s="9">
        <v>-90.060445999999999</v>
      </c>
      <c r="K256" s="26">
        <v>48337810</v>
      </c>
      <c r="L256" s="26">
        <v>48337810</v>
      </c>
      <c r="M256" s="26">
        <v>48337810</v>
      </c>
      <c r="N256" s="27">
        <v>2393</v>
      </c>
      <c r="O256" s="28">
        <v>28.6</v>
      </c>
      <c r="P256" s="28">
        <v>29.8</v>
      </c>
      <c r="Q256" s="28">
        <v>20.6</v>
      </c>
      <c r="R256" s="28"/>
      <c r="S256" s="28">
        <v>2.2999999999999998</v>
      </c>
      <c r="T256" s="28">
        <v>1</v>
      </c>
      <c r="U256" s="28">
        <v>0</v>
      </c>
      <c r="V256" s="44">
        <f>VLOOKUP($L256,'[1]Tortugas liberadas DPNG'!$B$1:$O$552,7,FALSE)</f>
        <v>2015</v>
      </c>
      <c r="W256" s="44">
        <f>VLOOKUP($L256,'[1]Tortugas liberadas DPNG'!$B$1:$O$552,11,FALSE)</f>
        <v>25.4</v>
      </c>
      <c r="X256" s="44">
        <f>VLOOKUP($L256,'[1]Tortugas liberadas DPNG'!$B$1:$O$552,14,FALSE)/1000</f>
        <v>1.45</v>
      </c>
      <c r="Y256" s="44">
        <f>VLOOKUP($L256,'[1]Tortugas liberadas DPNG'!$B$1:$O$552,5,FALSE) -0.5</f>
        <v>4.5</v>
      </c>
      <c r="Z256" s="44">
        <f>Y256+(F256-VLOOKUP($L256,'[1]Tortugas liberadas DPNG'!$B$1:$O$552,7,FALSE))</f>
        <v>5.5</v>
      </c>
      <c r="AB256" s="45" t="str">
        <f t="shared" si="3"/>
        <v>Small</v>
      </c>
      <c r="AC256" s="9"/>
    </row>
    <row r="257" spans="1:29" x14ac:dyDescent="0.25">
      <c r="A257" s="42">
        <v>297</v>
      </c>
      <c r="B257" s="9" t="s">
        <v>28</v>
      </c>
      <c r="C257" s="9" t="s">
        <v>32</v>
      </c>
      <c r="D257" s="9">
        <v>3</v>
      </c>
      <c r="E257" s="9">
        <v>226</v>
      </c>
      <c r="F257" s="31">
        <v>2016</v>
      </c>
      <c r="G257" s="9">
        <v>6</v>
      </c>
      <c r="H257" s="9">
        <v>29</v>
      </c>
      <c r="I257" s="9">
        <v>-0.81998199999999999</v>
      </c>
      <c r="J257" s="9">
        <v>-90.060291000000007</v>
      </c>
      <c r="K257" s="26">
        <v>48310318</v>
      </c>
      <c r="L257" s="26">
        <v>48310318</v>
      </c>
      <c r="M257" s="26">
        <v>48310318</v>
      </c>
      <c r="N257" s="27">
        <v>2248</v>
      </c>
      <c r="O257" s="28">
        <v>26.2</v>
      </c>
      <c r="P257" s="28">
        <v>27.8</v>
      </c>
      <c r="Q257" s="28">
        <v>18.3</v>
      </c>
      <c r="R257" s="28"/>
      <c r="S257" s="28">
        <v>1.45</v>
      </c>
      <c r="T257" s="28">
        <v>1</v>
      </c>
      <c r="U257" s="28">
        <v>0</v>
      </c>
      <c r="V257" s="44">
        <f>VLOOKUP($L257,'[1]Tortugas liberadas DPNG'!$B$1:$O$552,7,FALSE)</f>
        <v>2015</v>
      </c>
      <c r="W257" s="44">
        <f>VLOOKUP($L257,'[1]Tortugas liberadas DPNG'!$B$1:$O$552,11,FALSE)</f>
        <v>23.9</v>
      </c>
      <c r="X257" s="44">
        <f>VLOOKUP($L257,'[1]Tortugas liberadas DPNG'!$B$1:$O$552,14,FALSE)/1000</f>
        <v>1.2</v>
      </c>
      <c r="Y257" s="44">
        <f>VLOOKUP($L257,'[1]Tortugas liberadas DPNG'!$B$1:$O$552,5,FALSE) -0.5</f>
        <v>5.5</v>
      </c>
      <c r="Z257" s="44">
        <f>Y257+(F257-VLOOKUP($L257,'[1]Tortugas liberadas DPNG'!$B$1:$O$552,7,FALSE))</f>
        <v>6.5</v>
      </c>
      <c r="AB257" s="45" t="str">
        <f t="shared" si="3"/>
        <v>Small</v>
      </c>
      <c r="AC257" s="9" t="s">
        <v>88</v>
      </c>
    </row>
    <row r="258" spans="1:29" x14ac:dyDescent="0.25">
      <c r="A258" s="42">
        <v>298</v>
      </c>
      <c r="B258" s="9" t="s">
        <v>28</v>
      </c>
      <c r="C258" s="9" t="s">
        <v>32</v>
      </c>
      <c r="D258" s="9">
        <v>3</v>
      </c>
      <c r="E258" s="9">
        <v>227</v>
      </c>
      <c r="F258" s="31">
        <v>2016</v>
      </c>
      <c r="G258" s="9">
        <v>6</v>
      </c>
      <c r="H258" s="9">
        <v>29</v>
      </c>
      <c r="I258" s="9">
        <v>-0.81999299999999997</v>
      </c>
      <c r="J258" s="9">
        <v>-90.060266999999996</v>
      </c>
      <c r="K258" s="26">
        <v>48369046</v>
      </c>
      <c r="L258" s="26">
        <v>48369046</v>
      </c>
      <c r="M258" s="26">
        <v>48369046</v>
      </c>
      <c r="N258" s="27">
        <v>2249</v>
      </c>
      <c r="O258" s="28">
        <v>28.2</v>
      </c>
      <c r="P258" s="28">
        <v>28.8</v>
      </c>
      <c r="Q258" s="28">
        <v>20.2</v>
      </c>
      <c r="R258" s="28"/>
      <c r="S258" s="28">
        <v>2.35</v>
      </c>
      <c r="T258" s="28">
        <v>1</v>
      </c>
      <c r="U258" s="28">
        <v>0</v>
      </c>
      <c r="V258" s="44">
        <f>VLOOKUP($L258,'[1]Tortugas liberadas DPNG'!$B$1:$O$552,7,FALSE)</f>
        <v>2015</v>
      </c>
      <c r="W258" s="44">
        <f>VLOOKUP($L258,'[1]Tortugas liberadas DPNG'!$B$1:$O$552,11,FALSE)</f>
        <v>25.2</v>
      </c>
      <c r="X258" s="44">
        <f>VLOOKUP($L258,'[1]Tortugas liberadas DPNG'!$B$1:$O$552,14,FALSE)/1000</f>
        <v>1.5</v>
      </c>
      <c r="Y258" s="44">
        <f>VLOOKUP($L258,'[1]Tortugas liberadas DPNG'!$B$1:$O$552,5,FALSE) -0.5</f>
        <v>5.5</v>
      </c>
      <c r="Z258" s="44">
        <f>Y258+(F258-VLOOKUP($L258,'[1]Tortugas liberadas DPNG'!$B$1:$O$552,7,FALSE))</f>
        <v>6.5</v>
      </c>
      <c r="AB258" s="45" t="str">
        <f t="shared" ref="AB258:AB321" si="4">IF(W258&lt;W$804,"Small","")</f>
        <v>Small</v>
      </c>
      <c r="AC258" s="9"/>
    </row>
    <row r="259" spans="1:29" x14ac:dyDescent="0.25">
      <c r="A259" s="42">
        <v>299</v>
      </c>
      <c r="B259" s="9" t="s">
        <v>28</v>
      </c>
      <c r="C259" s="9" t="s">
        <v>32</v>
      </c>
      <c r="D259" s="9">
        <v>3</v>
      </c>
      <c r="E259" s="9">
        <v>228</v>
      </c>
      <c r="F259" s="31">
        <v>2016</v>
      </c>
      <c r="G259" s="9">
        <v>6</v>
      </c>
      <c r="H259" s="9">
        <v>29</v>
      </c>
      <c r="I259" s="9">
        <v>-0.81973700000000005</v>
      </c>
      <c r="J259" s="9">
        <v>-90.059820000000002</v>
      </c>
      <c r="K259" s="26">
        <v>48279843</v>
      </c>
      <c r="L259" s="26">
        <v>48279843</v>
      </c>
      <c r="M259" s="26">
        <v>48279843</v>
      </c>
      <c r="N259" s="27">
        <v>2227</v>
      </c>
      <c r="O259" s="28">
        <v>26.4</v>
      </c>
      <c r="P259" s="28">
        <v>27.4</v>
      </c>
      <c r="Q259" s="28">
        <v>18.5</v>
      </c>
      <c r="R259" s="28"/>
      <c r="S259" s="28">
        <v>1.7</v>
      </c>
      <c r="T259" s="28">
        <v>1</v>
      </c>
      <c r="U259" s="28">
        <v>1</v>
      </c>
      <c r="V259" s="44">
        <f>VLOOKUP($L259,'[1]Tortugas liberadas DPNG'!$B$1:$O$552,7,FALSE)</f>
        <v>2015</v>
      </c>
      <c r="W259" s="44">
        <f>VLOOKUP($L259,'[1]Tortugas liberadas DPNG'!$B$1:$O$552,11,FALSE)</f>
        <v>23.9</v>
      </c>
      <c r="X259" s="44">
        <f>VLOOKUP($L259,'[1]Tortugas liberadas DPNG'!$B$1:$O$552,14,FALSE)/1000</f>
        <v>1.2</v>
      </c>
      <c r="Y259" s="44">
        <f>VLOOKUP($L259,'[1]Tortugas liberadas DPNG'!$B$1:$O$552,5,FALSE) -0.5</f>
        <v>5.5</v>
      </c>
      <c r="Z259" s="44">
        <f>Y259+(F259-VLOOKUP($L259,'[1]Tortugas liberadas DPNG'!$B$1:$O$552,7,FALSE))</f>
        <v>6.5</v>
      </c>
      <c r="AB259" s="45" t="str">
        <f t="shared" si="4"/>
        <v>Small</v>
      </c>
      <c r="AC259" s="9"/>
    </row>
    <row r="260" spans="1:29" x14ac:dyDescent="0.25">
      <c r="A260" s="42">
        <v>301</v>
      </c>
      <c r="B260" s="9" t="s">
        <v>28</v>
      </c>
      <c r="C260" s="9" t="s">
        <v>32</v>
      </c>
      <c r="D260" s="9">
        <v>3</v>
      </c>
      <c r="E260" s="9">
        <v>230</v>
      </c>
      <c r="F260" s="31">
        <v>2016</v>
      </c>
      <c r="G260" s="9">
        <v>6</v>
      </c>
      <c r="H260" s="9">
        <v>29</v>
      </c>
      <c r="I260" s="9">
        <v>-0.81971499999999997</v>
      </c>
      <c r="J260" s="9">
        <v>-90.059848000000002</v>
      </c>
      <c r="K260" s="26">
        <v>48080117</v>
      </c>
      <c r="L260" s="26">
        <v>48080117</v>
      </c>
      <c r="M260" s="26">
        <v>48080117</v>
      </c>
      <c r="N260" s="27">
        <v>2169</v>
      </c>
      <c r="O260" s="28">
        <v>36.5</v>
      </c>
      <c r="P260" s="28">
        <v>37.799999999999997</v>
      </c>
      <c r="Q260" s="28">
        <v>26</v>
      </c>
      <c r="R260" s="28"/>
      <c r="S260" s="28">
        <v>4.9000000000000004</v>
      </c>
      <c r="T260" s="28">
        <v>1</v>
      </c>
      <c r="U260" s="28">
        <v>0</v>
      </c>
      <c r="V260" s="44">
        <f>VLOOKUP($L260,'[1]Tortugas liberadas DPNG'!$B$1:$O$552,7,FALSE)</f>
        <v>2015</v>
      </c>
      <c r="W260" s="44">
        <f>VLOOKUP($L260,'[1]Tortugas liberadas DPNG'!$B$1:$O$552,11,FALSE)</f>
        <v>32</v>
      </c>
      <c r="X260" s="44">
        <f>VLOOKUP($L260,'[1]Tortugas liberadas DPNG'!$B$1:$O$552,14,FALSE)/1000</f>
        <v>3.05</v>
      </c>
      <c r="Y260" s="44">
        <f>VLOOKUP($L260,'[1]Tortugas liberadas DPNG'!$B$1:$O$552,5,FALSE) -0.5</f>
        <v>6.5</v>
      </c>
      <c r="Z260" s="44">
        <f>Y260+(F260-VLOOKUP($L260,'[1]Tortugas liberadas DPNG'!$B$1:$O$552,7,FALSE))</f>
        <v>7.5</v>
      </c>
      <c r="AB260" s="45" t="str">
        <f t="shared" si="4"/>
        <v>Small</v>
      </c>
      <c r="AC260" s="9"/>
    </row>
    <row r="261" spans="1:29" x14ac:dyDescent="0.25">
      <c r="A261" s="42">
        <v>302</v>
      </c>
      <c r="B261" s="9" t="s">
        <v>28</v>
      </c>
      <c r="C261" s="9" t="s">
        <v>32</v>
      </c>
      <c r="D261" s="9">
        <v>3</v>
      </c>
      <c r="E261" s="9">
        <v>231</v>
      </c>
      <c r="F261" s="31">
        <v>2016</v>
      </c>
      <c r="G261" s="9">
        <v>6</v>
      </c>
      <c r="H261" s="9">
        <v>29</v>
      </c>
      <c r="I261" s="9">
        <v>-0.81971799999999995</v>
      </c>
      <c r="J261" s="9">
        <v>-90.059796000000006</v>
      </c>
      <c r="K261" s="26">
        <v>48311854</v>
      </c>
      <c r="L261" s="26">
        <v>48311854</v>
      </c>
      <c r="M261" s="26">
        <v>48311854</v>
      </c>
      <c r="N261" s="27">
        <v>2129</v>
      </c>
      <c r="O261" s="28">
        <v>39.1</v>
      </c>
      <c r="P261" s="28">
        <v>41</v>
      </c>
      <c r="Q261" s="28">
        <v>29</v>
      </c>
      <c r="R261" s="28"/>
      <c r="S261" s="28">
        <v>6</v>
      </c>
      <c r="T261" s="28">
        <v>1</v>
      </c>
      <c r="U261" s="28">
        <v>1</v>
      </c>
      <c r="V261" s="44">
        <f>VLOOKUP($L261,'[1]Tortugas liberadas DPNG'!$B$1:$O$552,7,FALSE)</f>
        <v>2015</v>
      </c>
      <c r="W261" s="44">
        <f>VLOOKUP($L261,'[1]Tortugas liberadas DPNG'!$B$1:$O$552,11,FALSE)</f>
        <v>34.4</v>
      </c>
      <c r="X261" s="44">
        <f>VLOOKUP($L261,'[1]Tortugas liberadas DPNG'!$B$1:$O$552,14,FALSE)/1000</f>
        <v>3.9</v>
      </c>
      <c r="Y261" s="44">
        <f>VLOOKUP($L261,'[1]Tortugas liberadas DPNG'!$B$1:$O$552,5,FALSE) -0.5</f>
        <v>7.5</v>
      </c>
      <c r="Z261" s="44">
        <f>Y261+(F261-VLOOKUP($L261,'[1]Tortugas liberadas DPNG'!$B$1:$O$552,7,FALSE))</f>
        <v>8.5</v>
      </c>
      <c r="AB261" s="45" t="str">
        <f t="shared" si="4"/>
        <v/>
      </c>
      <c r="AC261" s="9" t="s">
        <v>89</v>
      </c>
    </row>
    <row r="262" spans="1:29" x14ac:dyDescent="0.25">
      <c r="A262" s="42">
        <v>304</v>
      </c>
      <c r="B262" s="9" t="s">
        <v>28</v>
      </c>
      <c r="C262" s="9" t="s">
        <v>32</v>
      </c>
      <c r="D262" s="9">
        <v>3</v>
      </c>
      <c r="E262" s="9">
        <v>233</v>
      </c>
      <c r="F262" s="31">
        <v>2016</v>
      </c>
      <c r="G262" s="9">
        <v>6</v>
      </c>
      <c r="H262" s="9">
        <v>29</v>
      </c>
      <c r="I262" s="9">
        <v>-0.81969199999999998</v>
      </c>
      <c r="J262" s="9">
        <v>-90.059820999999999</v>
      </c>
      <c r="K262" s="26">
        <v>48073790</v>
      </c>
      <c r="L262" s="26">
        <v>48073790</v>
      </c>
      <c r="M262" s="26">
        <v>48073790</v>
      </c>
      <c r="N262" s="27">
        <v>2191</v>
      </c>
      <c r="O262" s="28">
        <v>32</v>
      </c>
      <c r="P262" s="28">
        <v>33.799999999999997</v>
      </c>
      <c r="Q262" s="28">
        <v>23.5</v>
      </c>
      <c r="R262" s="28"/>
      <c r="S262" s="28">
        <v>3.8</v>
      </c>
      <c r="T262" s="28">
        <v>1</v>
      </c>
      <c r="U262" s="28">
        <v>0</v>
      </c>
      <c r="V262" s="44">
        <f>VLOOKUP($L262,'[1]Tortugas liberadas DPNG'!$B$1:$O$552,7,FALSE)</f>
        <v>2015</v>
      </c>
      <c r="W262" s="44">
        <f>VLOOKUP($L262,'[1]Tortugas liberadas DPNG'!$B$1:$O$552,11,FALSE)</f>
        <v>28.4</v>
      </c>
      <c r="X262" s="44">
        <f>VLOOKUP($L262,'[1]Tortugas liberadas DPNG'!$B$1:$O$552,14,FALSE)/1000</f>
        <v>2.4</v>
      </c>
      <c r="Y262" s="44">
        <f>VLOOKUP($L262,'[1]Tortugas liberadas DPNG'!$B$1:$O$552,5,FALSE) -0.5</f>
        <v>6.5</v>
      </c>
      <c r="Z262" s="44">
        <f>Y262+(F262-VLOOKUP($L262,'[1]Tortugas liberadas DPNG'!$B$1:$O$552,7,FALSE))</f>
        <v>7.5</v>
      </c>
      <c r="AB262" s="45" t="str">
        <f t="shared" si="4"/>
        <v>Small</v>
      </c>
      <c r="AC262" s="9" t="s">
        <v>90</v>
      </c>
    </row>
    <row r="263" spans="1:29" x14ac:dyDescent="0.25">
      <c r="A263" s="42">
        <v>305</v>
      </c>
      <c r="B263" s="9" t="s">
        <v>28</v>
      </c>
      <c r="C263" s="9" t="s">
        <v>32</v>
      </c>
      <c r="D263" s="9">
        <v>3</v>
      </c>
      <c r="E263" s="9">
        <v>234</v>
      </c>
      <c r="F263" s="31">
        <v>2016</v>
      </c>
      <c r="G263" s="9">
        <v>6</v>
      </c>
      <c r="H263" s="9">
        <v>29</v>
      </c>
      <c r="I263" s="9">
        <v>-0.82028199999999996</v>
      </c>
      <c r="J263" s="9">
        <v>-90.055597000000006</v>
      </c>
      <c r="K263" s="26">
        <v>48312382</v>
      </c>
      <c r="L263" s="26">
        <v>48312382</v>
      </c>
      <c r="M263" s="26">
        <v>48312382</v>
      </c>
      <c r="N263" s="27">
        <v>2277</v>
      </c>
      <c r="O263" s="28">
        <v>27.2</v>
      </c>
      <c r="P263" s="28">
        <v>28</v>
      </c>
      <c r="Q263" s="28">
        <v>20</v>
      </c>
      <c r="R263" s="28"/>
      <c r="S263" s="28">
        <v>2.15</v>
      </c>
      <c r="T263" s="28">
        <v>1</v>
      </c>
      <c r="U263" s="28">
        <v>0</v>
      </c>
      <c r="V263" s="44">
        <f>VLOOKUP($L263,'[1]Tortugas liberadas DPNG'!$B$1:$O$552,7,FALSE)</f>
        <v>2015</v>
      </c>
      <c r="W263" s="44">
        <f>VLOOKUP($L263,'[1]Tortugas liberadas DPNG'!$B$1:$O$552,11,FALSE)</f>
        <v>24.1</v>
      </c>
      <c r="X263" s="44">
        <f>VLOOKUP($L263,'[1]Tortugas liberadas DPNG'!$B$1:$O$552,14,FALSE)/1000</f>
        <v>1.2</v>
      </c>
      <c r="Y263" s="44">
        <f>VLOOKUP($L263,'[1]Tortugas liberadas DPNG'!$B$1:$O$552,5,FALSE) -0.5</f>
        <v>4.5</v>
      </c>
      <c r="Z263" s="44">
        <f>Y263+(F263-VLOOKUP($L263,'[1]Tortugas liberadas DPNG'!$B$1:$O$552,7,FALSE))</f>
        <v>5.5</v>
      </c>
      <c r="AB263" s="45" t="str">
        <f t="shared" si="4"/>
        <v>Small</v>
      </c>
      <c r="AC263" s="9"/>
    </row>
    <row r="264" spans="1:29" x14ac:dyDescent="0.25">
      <c r="A264" s="42">
        <v>306</v>
      </c>
      <c r="B264" s="9" t="s">
        <v>28</v>
      </c>
      <c r="C264" s="9" t="s">
        <v>32</v>
      </c>
      <c r="D264" s="9">
        <v>3</v>
      </c>
      <c r="E264" s="9">
        <v>235</v>
      </c>
      <c r="F264" s="31">
        <v>2016</v>
      </c>
      <c r="G264" s="9">
        <v>6</v>
      </c>
      <c r="H264" s="9">
        <v>29</v>
      </c>
      <c r="I264" s="9">
        <v>-0.82226299999999997</v>
      </c>
      <c r="J264" s="9">
        <v>-90.058985000000007</v>
      </c>
      <c r="K264" s="26">
        <v>48375092</v>
      </c>
      <c r="L264" s="26">
        <v>48375092</v>
      </c>
      <c r="M264" s="26">
        <v>48375092</v>
      </c>
      <c r="N264" s="27">
        <v>2207</v>
      </c>
      <c r="O264" s="28">
        <v>26.2</v>
      </c>
      <c r="P264" s="28">
        <v>26.9</v>
      </c>
      <c r="Q264" s="28">
        <v>18.100000000000001</v>
      </c>
      <c r="R264" s="28"/>
      <c r="S264" s="28">
        <v>1.7</v>
      </c>
      <c r="T264" s="28">
        <v>1</v>
      </c>
      <c r="U264" s="28">
        <v>0</v>
      </c>
      <c r="V264" s="44">
        <f>VLOOKUP($L264,'[1]Tortugas liberadas DPNG'!$B$1:$O$552,7,FALSE)</f>
        <v>2015</v>
      </c>
      <c r="W264" s="44">
        <f>VLOOKUP($L264,'[1]Tortugas liberadas DPNG'!$B$1:$O$552,11,FALSE)</f>
        <v>23.6</v>
      </c>
      <c r="X264" s="44">
        <f>VLOOKUP($L264,'[1]Tortugas liberadas DPNG'!$B$1:$O$552,14,FALSE)/1000</f>
        <v>1.1499999999999999</v>
      </c>
      <c r="Y264" s="44">
        <f>VLOOKUP($L264,'[1]Tortugas liberadas DPNG'!$B$1:$O$552,5,FALSE) -0.5</f>
        <v>6.5</v>
      </c>
      <c r="Z264" s="44">
        <f>Y264+(F264-VLOOKUP($L264,'[1]Tortugas liberadas DPNG'!$B$1:$O$552,7,FALSE))</f>
        <v>7.5</v>
      </c>
      <c r="AB264" s="45" t="str">
        <f t="shared" si="4"/>
        <v>Small</v>
      </c>
      <c r="AC264" s="9"/>
    </row>
    <row r="265" spans="1:29" x14ac:dyDescent="0.25">
      <c r="A265" s="42">
        <v>307</v>
      </c>
      <c r="B265" s="9" t="s">
        <v>28</v>
      </c>
      <c r="C265" s="9" t="s">
        <v>32</v>
      </c>
      <c r="D265" s="9">
        <v>3</v>
      </c>
      <c r="E265" s="9">
        <v>236</v>
      </c>
      <c r="F265" s="31">
        <v>2016</v>
      </c>
      <c r="G265" s="9">
        <v>6</v>
      </c>
      <c r="H265" s="9">
        <v>29</v>
      </c>
      <c r="I265" s="9">
        <v>-0.82097699999999996</v>
      </c>
      <c r="J265" s="9">
        <v>-90.065534</v>
      </c>
      <c r="K265" s="26">
        <v>48118093</v>
      </c>
      <c r="L265" s="26">
        <v>48118093</v>
      </c>
      <c r="M265" s="26">
        <v>48118093</v>
      </c>
      <c r="N265" s="27">
        <v>2136</v>
      </c>
      <c r="O265" s="28">
        <v>36.799999999999997</v>
      </c>
      <c r="P265" s="28">
        <v>37.200000000000003</v>
      </c>
      <c r="Q265" s="28">
        <v>27.5</v>
      </c>
      <c r="R265" s="28"/>
      <c r="S265" s="28">
        <v>5.4</v>
      </c>
      <c r="T265" s="28">
        <v>1</v>
      </c>
      <c r="U265" s="28">
        <v>0</v>
      </c>
      <c r="V265" s="44">
        <f>VLOOKUP($L265,'[1]Tortugas liberadas DPNG'!$B$1:$O$552,7,FALSE)</f>
        <v>2015</v>
      </c>
      <c r="W265" s="44">
        <f>VLOOKUP($L265,'[1]Tortugas liberadas DPNG'!$B$1:$O$552,11,FALSE)</f>
        <v>33.5</v>
      </c>
      <c r="X265" s="44">
        <f>VLOOKUP($L265,'[1]Tortugas liberadas DPNG'!$B$1:$O$552,14,FALSE)/1000</f>
        <v>2.8</v>
      </c>
      <c r="Y265" s="44">
        <f>VLOOKUP($L265,'[1]Tortugas liberadas DPNG'!$B$1:$O$552,5,FALSE) -0.5</f>
        <v>7.5</v>
      </c>
      <c r="Z265" s="44">
        <f>Y265+(F265-VLOOKUP($L265,'[1]Tortugas liberadas DPNG'!$B$1:$O$552,7,FALSE))</f>
        <v>8.5</v>
      </c>
      <c r="AB265" s="45" t="str">
        <f t="shared" si="4"/>
        <v/>
      </c>
      <c r="AC265" s="9"/>
    </row>
    <row r="266" spans="1:29" x14ac:dyDescent="0.25">
      <c r="A266" s="42">
        <v>308</v>
      </c>
      <c r="B266" s="9" t="s">
        <v>28</v>
      </c>
      <c r="C266" s="9" t="s">
        <v>32</v>
      </c>
      <c r="D266" s="9">
        <v>2</v>
      </c>
      <c r="E266" s="9" t="s">
        <v>91</v>
      </c>
      <c r="F266" s="9">
        <v>2017</v>
      </c>
      <c r="G266" s="9">
        <v>6</v>
      </c>
      <c r="H266" s="9">
        <v>9</v>
      </c>
      <c r="I266" s="9">
        <v>-0.81957000000000002</v>
      </c>
      <c r="J266" s="9">
        <v>-90.061199999999999</v>
      </c>
      <c r="K266" s="26">
        <v>48036828</v>
      </c>
      <c r="L266" s="26">
        <v>48036828</v>
      </c>
      <c r="M266" s="26">
        <v>48036828</v>
      </c>
      <c r="N266" s="27">
        <v>2131</v>
      </c>
      <c r="O266" s="28">
        <v>42.7</v>
      </c>
      <c r="P266" s="28">
        <v>44</v>
      </c>
      <c r="Q266" s="28">
        <v>32.200000000000003</v>
      </c>
      <c r="R266" s="28"/>
      <c r="S266" s="28">
        <v>7.5</v>
      </c>
      <c r="T266" s="28">
        <v>1</v>
      </c>
      <c r="U266" s="28">
        <v>0</v>
      </c>
      <c r="V266" s="44">
        <f>VLOOKUP($L266,'[1]Tortugas liberadas DPNG'!$B$1:$O$552,7,FALSE)</f>
        <v>2015</v>
      </c>
      <c r="W266" s="44">
        <f>VLOOKUP($L266,'[1]Tortugas liberadas DPNG'!$B$1:$O$552,11,FALSE)</f>
        <v>34.4</v>
      </c>
      <c r="X266" s="44">
        <f>VLOOKUP($L266,'[1]Tortugas liberadas DPNG'!$B$1:$O$552,14,FALSE)/1000</f>
        <v>3.8</v>
      </c>
      <c r="Y266" s="44">
        <f>VLOOKUP($L266,'[1]Tortugas liberadas DPNG'!$B$1:$O$552,5,FALSE) -0.5</f>
        <v>7.5</v>
      </c>
      <c r="Z266" s="44">
        <f>Y266+(F266-VLOOKUP($L266,'[1]Tortugas liberadas DPNG'!$B$1:$O$552,7,FALSE))</f>
        <v>9.5</v>
      </c>
      <c r="AB266" s="45" t="str">
        <f t="shared" si="4"/>
        <v/>
      </c>
      <c r="AC266" s="9"/>
    </row>
    <row r="267" spans="1:29" x14ac:dyDescent="0.25">
      <c r="A267" s="42">
        <v>309</v>
      </c>
      <c r="B267" s="9" t="s">
        <v>28</v>
      </c>
      <c r="C267" s="9" t="s">
        <v>32</v>
      </c>
      <c r="D267" s="9">
        <v>3</v>
      </c>
      <c r="E267" s="9">
        <v>21</v>
      </c>
      <c r="F267" s="9">
        <v>2017</v>
      </c>
      <c r="G267" s="9">
        <v>6</v>
      </c>
      <c r="H267" s="9">
        <v>13</v>
      </c>
      <c r="I267" s="9">
        <v>-0.81455999999999995</v>
      </c>
      <c r="J267" s="9">
        <v>-90.070340000000002</v>
      </c>
      <c r="K267" s="26">
        <v>51783790</v>
      </c>
      <c r="L267" s="30">
        <v>48095306</v>
      </c>
      <c r="M267" s="26" t="s">
        <v>46</v>
      </c>
      <c r="N267" s="27">
        <v>2115</v>
      </c>
      <c r="O267" s="28">
        <v>43</v>
      </c>
      <c r="P267" s="28">
        <v>45.9</v>
      </c>
      <c r="Q267" s="28">
        <v>31.8</v>
      </c>
      <c r="R267" s="28"/>
      <c r="S267" s="28">
        <v>10.4</v>
      </c>
      <c r="T267" s="28">
        <v>1</v>
      </c>
      <c r="U267" s="28">
        <v>0</v>
      </c>
      <c r="V267" s="44">
        <f>VLOOKUP($L267,'[1]Tortugas liberadas DPNG'!$B$1:$O$552,7,FALSE)</f>
        <v>2015</v>
      </c>
      <c r="W267" s="44">
        <f>VLOOKUP($L267,'[1]Tortugas liberadas DPNG'!$B$1:$O$552,11,FALSE)</f>
        <v>33.4</v>
      </c>
      <c r="X267" s="44">
        <f>VLOOKUP($L267,'[1]Tortugas liberadas DPNG'!$B$1:$O$552,14,FALSE)/1000</f>
        <v>3.2</v>
      </c>
      <c r="Y267" s="44">
        <f>VLOOKUP($L267,'[1]Tortugas liberadas DPNG'!$B$1:$O$552,5,FALSE) -0.5</f>
        <v>7.5</v>
      </c>
      <c r="Z267" s="44">
        <f>Y267+(F267-VLOOKUP($L267,'[1]Tortugas liberadas DPNG'!$B$1:$O$552,7,FALSE))</f>
        <v>9.5</v>
      </c>
      <c r="AB267" s="45" t="str">
        <f t="shared" si="4"/>
        <v/>
      </c>
      <c r="AC267" s="9" t="s">
        <v>92</v>
      </c>
    </row>
    <row r="268" spans="1:29" x14ac:dyDescent="0.25">
      <c r="A268" s="42">
        <v>310</v>
      </c>
      <c r="B268" s="9" t="s">
        <v>28</v>
      </c>
      <c r="C268" s="9" t="s">
        <v>32</v>
      </c>
      <c r="D268" s="9">
        <v>3</v>
      </c>
      <c r="E268" s="9">
        <v>18</v>
      </c>
      <c r="F268" s="9">
        <v>2017</v>
      </c>
      <c r="G268" s="9">
        <v>6</v>
      </c>
      <c r="H268" s="9">
        <v>13</v>
      </c>
      <c r="I268" s="9">
        <v>-0.81784000000000001</v>
      </c>
      <c r="J268" s="9">
        <v>-90.056510000000003</v>
      </c>
      <c r="K268" s="26">
        <v>48367880</v>
      </c>
      <c r="L268" s="26">
        <v>48367880</v>
      </c>
      <c r="M268" s="26">
        <v>48367880</v>
      </c>
      <c r="N268" s="27">
        <v>2143</v>
      </c>
      <c r="O268" s="28">
        <v>40.1</v>
      </c>
      <c r="P268" s="28">
        <v>43</v>
      </c>
      <c r="Q268" s="28">
        <v>29.5</v>
      </c>
      <c r="R268" s="28"/>
      <c r="S268" s="28">
        <v>7.7</v>
      </c>
      <c r="T268" s="28">
        <v>1</v>
      </c>
      <c r="U268" s="28">
        <v>0</v>
      </c>
      <c r="V268" s="44">
        <f>VLOOKUP($L268,'[1]Tortugas liberadas DPNG'!$B$1:$O$552,7,FALSE)</f>
        <v>2015</v>
      </c>
      <c r="W268" s="44">
        <f>VLOOKUP($L268,'[1]Tortugas liberadas DPNG'!$B$1:$O$552,11,FALSE)</f>
        <v>31.7</v>
      </c>
      <c r="X268" s="44">
        <f>VLOOKUP($L268,'[1]Tortugas liberadas DPNG'!$B$1:$O$552,14,FALSE)/1000</f>
        <v>2.8</v>
      </c>
      <c r="Y268" s="44">
        <f>VLOOKUP($L268,'[1]Tortugas liberadas DPNG'!$B$1:$O$552,5,FALSE) -0.5</f>
        <v>7.5</v>
      </c>
      <c r="Z268" s="44">
        <f>Y268+(F268-VLOOKUP($L268,'[1]Tortugas liberadas DPNG'!$B$1:$O$552,7,FALSE))</f>
        <v>9.5</v>
      </c>
      <c r="AB268" s="45" t="str">
        <f t="shared" si="4"/>
        <v>Small</v>
      </c>
      <c r="AC268" s="9"/>
    </row>
    <row r="269" spans="1:29" x14ac:dyDescent="0.25">
      <c r="A269" s="42">
        <v>312</v>
      </c>
      <c r="B269" s="9" t="s">
        <v>28</v>
      </c>
      <c r="C269" s="9" t="s">
        <v>32</v>
      </c>
      <c r="D269" s="9">
        <v>2</v>
      </c>
      <c r="E269" s="9" t="s">
        <v>93</v>
      </c>
      <c r="F269" s="9">
        <v>2017</v>
      </c>
      <c r="G269" s="9">
        <v>6</v>
      </c>
      <c r="H269" s="9">
        <v>9</v>
      </c>
      <c r="I269" s="9">
        <v>-0.83331</v>
      </c>
      <c r="J269" s="9">
        <v>-90.060550000000006</v>
      </c>
      <c r="K269" s="26">
        <v>48346033</v>
      </c>
      <c r="L269" s="26">
        <v>48346033</v>
      </c>
      <c r="M269" s="26">
        <v>48346033</v>
      </c>
      <c r="N269" s="27">
        <v>2122</v>
      </c>
      <c r="O269" s="28">
        <v>43.3</v>
      </c>
      <c r="P269" s="28">
        <v>46.3</v>
      </c>
      <c r="Q269" s="28">
        <v>32.4</v>
      </c>
      <c r="R269" s="28"/>
      <c r="S269" s="28">
        <v>9.1999999999999993</v>
      </c>
      <c r="T269" s="28">
        <v>1</v>
      </c>
      <c r="U269" s="28">
        <v>0</v>
      </c>
      <c r="V269" s="44">
        <f>VLOOKUP($L269,'[1]Tortugas liberadas DPNG'!$B$1:$O$552,7,FALSE)</f>
        <v>2015</v>
      </c>
      <c r="W269" s="44">
        <f>VLOOKUP($L269,'[1]Tortugas liberadas DPNG'!$B$1:$O$552,11,FALSE)</f>
        <v>33.799999999999997</v>
      </c>
      <c r="X269" s="44">
        <f>VLOOKUP($L269,'[1]Tortugas liberadas DPNG'!$B$1:$O$552,14,FALSE)/1000</f>
        <v>3.2</v>
      </c>
      <c r="Y269" s="44">
        <f>VLOOKUP($L269,'[1]Tortugas liberadas DPNG'!$B$1:$O$552,5,FALSE) -0.5</f>
        <v>7.5</v>
      </c>
      <c r="Z269" s="44">
        <f>Y269+(F269-VLOOKUP($L269,'[1]Tortugas liberadas DPNG'!$B$1:$O$552,7,FALSE))</f>
        <v>9.5</v>
      </c>
      <c r="AB269" s="45" t="str">
        <f t="shared" si="4"/>
        <v/>
      </c>
      <c r="AC269" s="9"/>
    </row>
    <row r="270" spans="1:29" x14ac:dyDescent="0.25">
      <c r="A270" s="42">
        <v>313</v>
      </c>
      <c r="B270" s="9" t="s">
        <v>28</v>
      </c>
      <c r="C270" s="9" t="s">
        <v>32</v>
      </c>
      <c r="D270" s="9">
        <v>3</v>
      </c>
      <c r="E270" s="9">
        <v>5</v>
      </c>
      <c r="F270" s="9">
        <v>2017</v>
      </c>
      <c r="G270" s="9">
        <v>6</v>
      </c>
      <c r="H270" s="9">
        <v>11</v>
      </c>
      <c r="I270" s="9">
        <v>-0.81630999999999998</v>
      </c>
      <c r="J270" s="9">
        <v>-90.059910000000002</v>
      </c>
      <c r="K270" s="26">
        <v>48368071</v>
      </c>
      <c r="L270" s="26">
        <v>48368071</v>
      </c>
      <c r="M270" s="26">
        <v>48368071</v>
      </c>
      <c r="N270" s="27">
        <v>2134</v>
      </c>
      <c r="O270" s="28">
        <v>43.5</v>
      </c>
      <c r="P270" s="28">
        <v>46.6</v>
      </c>
      <c r="Q270" s="28">
        <v>32.9</v>
      </c>
      <c r="R270" s="28"/>
      <c r="S270" s="28">
        <v>9</v>
      </c>
      <c r="T270" s="28">
        <v>1</v>
      </c>
      <c r="U270" s="28">
        <v>0</v>
      </c>
      <c r="V270" s="44">
        <f>VLOOKUP($L270,'[1]Tortugas liberadas DPNG'!$B$1:$O$552,7,FALSE)</f>
        <v>2015</v>
      </c>
      <c r="W270" s="44">
        <f>VLOOKUP($L270,'[1]Tortugas liberadas DPNG'!$B$1:$O$552,11,FALSE)</f>
        <v>34.700000000000003</v>
      </c>
      <c r="X270" s="44">
        <f>VLOOKUP($L270,'[1]Tortugas liberadas DPNG'!$B$1:$O$552,14,FALSE)/1000</f>
        <v>3.5</v>
      </c>
      <c r="Y270" s="44">
        <f>VLOOKUP($L270,'[1]Tortugas liberadas DPNG'!$B$1:$O$552,5,FALSE) -0.5</f>
        <v>7.5</v>
      </c>
      <c r="Z270" s="44">
        <f>Y270+(F270-VLOOKUP($L270,'[1]Tortugas liberadas DPNG'!$B$1:$O$552,7,FALSE))</f>
        <v>9.5</v>
      </c>
      <c r="AB270" s="45" t="str">
        <f t="shared" si="4"/>
        <v/>
      </c>
      <c r="AC270" s="9"/>
    </row>
    <row r="271" spans="1:29" x14ac:dyDescent="0.25">
      <c r="A271" s="42">
        <v>314</v>
      </c>
      <c r="B271" s="9" t="s">
        <v>28</v>
      </c>
      <c r="C271" s="9" t="s">
        <v>32</v>
      </c>
      <c r="D271" s="9">
        <v>3</v>
      </c>
      <c r="E271" s="9">
        <v>7</v>
      </c>
      <c r="F271" s="9">
        <v>2017</v>
      </c>
      <c r="G271" s="9">
        <v>6</v>
      </c>
      <c r="H271" s="9">
        <v>11</v>
      </c>
      <c r="I271" s="9">
        <v>-0.81918999999999997</v>
      </c>
      <c r="J271" s="9">
        <v>-90.056010000000001</v>
      </c>
      <c r="K271" s="26">
        <v>48311854</v>
      </c>
      <c r="L271" s="26">
        <v>48311854</v>
      </c>
      <c r="M271" s="26">
        <v>48311854</v>
      </c>
      <c r="N271" s="27">
        <v>2129</v>
      </c>
      <c r="O271" s="28">
        <v>43</v>
      </c>
      <c r="P271" s="28">
        <v>46</v>
      </c>
      <c r="Q271" s="28">
        <v>31.5</v>
      </c>
      <c r="R271" s="28"/>
      <c r="S271" s="28">
        <v>6.5</v>
      </c>
      <c r="T271" s="28">
        <v>1</v>
      </c>
      <c r="U271" s="28">
        <v>0</v>
      </c>
      <c r="V271" s="44">
        <f>VLOOKUP($L271,'[1]Tortugas liberadas DPNG'!$B$1:$O$552,7,FALSE)</f>
        <v>2015</v>
      </c>
      <c r="W271" s="44">
        <f>VLOOKUP($L271,'[1]Tortugas liberadas DPNG'!$B$1:$O$552,11,FALSE)</f>
        <v>34.4</v>
      </c>
      <c r="X271" s="44">
        <f>VLOOKUP($L271,'[1]Tortugas liberadas DPNG'!$B$1:$O$552,14,FALSE)/1000</f>
        <v>3.9</v>
      </c>
      <c r="Y271" s="44">
        <f>VLOOKUP($L271,'[1]Tortugas liberadas DPNG'!$B$1:$O$552,5,FALSE) -0.5</f>
        <v>7.5</v>
      </c>
      <c r="Z271" s="44">
        <f>Y271+(F271-VLOOKUP($L271,'[1]Tortugas liberadas DPNG'!$B$1:$O$552,7,FALSE))</f>
        <v>9.5</v>
      </c>
      <c r="AB271" s="45" t="str">
        <f t="shared" si="4"/>
        <v/>
      </c>
      <c r="AC271" s="9"/>
    </row>
    <row r="272" spans="1:29" x14ac:dyDescent="0.25">
      <c r="A272" s="42">
        <v>315</v>
      </c>
      <c r="B272" s="9" t="s">
        <v>28</v>
      </c>
      <c r="C272" s="9" t="s">
        <v>32</v>
      </c>
      <c r="D272" s="9">
        <v>3</v>
      </c>
      <c r="E272" s="9">
        <v>23</v>
      </c>
      <c r="F272" s="9">
        <v>2017</v>
      </c>
      <c r="G272" s="9">
        <v>6</v>
      </c>
      <c r="H272" s="9">
        <v>13</v>
      </c>
      <c r="I272" s="9">
        <v>-0.81659000000000004</v>
      </c>
      <c r="J272" s="9">
        <v>-90.066940000000002</v>
      </c>
      <c r="K272" s="26">
        <v>48328355</v>
      </c>
      <c r="L272" s="26">
        <v>48328355</v>
      </c>
      <c r="M272" s="26">
        <v>48328355</v>
      </c>
      <c r="N272" s="27">
        <v>2266</v>
      </c>
      <c r="O272" s="28">
        <v>33.700000000000003</v>
      </c>
      <c r="P272" s="28">
        <v>36.4</v>
      </c>
      <c r="Q272" s="28">
        <v>24.6</v>
      </c>
      <c r="R272" s="28"/>
      <c r="S272" s="28">
        <v>3.7</v>
      </c>
      <c r="T272" s="28">
        <v>1</v>
      </c>
      <c r="U272" s="28">
        <v>0</v>
      </c>
      <c r="V272" s="44">
        <f>VLOOKUP($L272,'[1]Tortugas liberadas DPNG'!$B$1:$O$552,7,FALSE)</f>
        <v>2015</v>
      </c>
      <c r="W272" s="44">
        <f>VLOOKUP($L272,'[1]Tortugas liberadas DPNG'!$B$1:$O$552,11,FALSE)</f>
        <v>24.9</v>
      </c>
      <c r="X272" s="44">
        <f>VLOOKUP($L272,'[1]Tortugas liberadas DPNG'!$B$1:$O$552,14,FALSE)/1000</f>
        <v>1.5</v>
      </c>
      <c r="Y272" s="44">
        <f>VLOOKUP($L272,'[1]Tortugas liberadas DPNG'!$B$1:$O$552,5,FALSE) -0.5</f>
        <v>4.5</v>
      </c>
      <c r="Z272" s="44">
        <f>Y272+(F272-VLOOKUP($L272,'[1]Tortugas liberadas DPNG'!$B$1:$O$552,7,FALSE))</f>
        <v>6.5</v>
      </c>
      <c r="AB272" s="45" t="str">
        <f t="shared" si="4"/>
        <v>Small</v>
      </c>
      <c r="AC272" s="9"/>
    </row>
    <row r="273" spans="1:29" x14ac:dyDescent="0.25">
      <c r="A273" s="42">
        <v>316</v>
      </c>
      <c r="B273" s="9" t="s">
        <v>28</v>
      </c>
      <c r="C273" s="9" t="s">
        <v>32</v>
      </c>
      <c r="D273" s="9">
        <v>3</v>
      </c>
      <c r="E273" s="9">
        <v>0</v>
      </c>
      <c r="F273" s="9">
        <v>2017</v>
      </c>
      <c r="G273" s="9">
        <v>6</v>
      </c>
      <c r="H273" s="9">
        <v>13</v>
      </c>
      <c r="I273" s="9">
        <v>-0.81144000000000005</v>
      </c>
      <c r="J273" s="9">
        <v>-90.066860000000005</v>
      </c>
      <c r="K273" s="26">
        <v>48075313</v>
      </c>
      <c r="L273" s="26">
        <v>48075313</v>
      </c>
      <c r="M273" s="26">
        <v>48075313</v>
      </c>
      <c r="N273" s="27">
        <v>2104</v>
      </c>
      <c r="O273" s="28">
        <v>39.4</v>
      </c>
      <c r="P273" s="28">
        <v>42</v>
      </c>
      <c r="Q273" s="28">
        <v>28.2</v>
      </c>
      <c r="R273" s="28"/>
      <c r="S273" s="28">
        <v>7.2</v>
      </c>
      <c r="T273" s="28">
        <v>1</v>
      </c>
      <c r="U273" s="28">
        <v>0</v>
      </c>
      <c r="V273" s="44">
        <f>VLOOKUP($L273,'[1]Tortugas liberadas DPNG'!$B$1:$O$552,7,FALSE)</f>
        <v>2015</v>
      </c>
      <c r="W273" s="44">
        <f>VLOOKUP($L273,'[1]Tortugas liberadas DPNG'!$B$1:$O$552,11,FALSE)</f>
        <v>32</v>
      </c>
      <c r="X273" s="44">
        <f>VLOOKUP($L273,'[1]Tortugas liberadas DPNG'!$B$1:$O$552,14,FALSE)/1000</f>
        <v>2.8</v>
      </c>
      <c r="Y273" s="44">
        <f>VLOOKUP($L273,'[1]Tortugas liberadas DPNG'!$B$1:$O$552,5,FALSE) -0.5</f>
        <v>7.5</v>
      </c>
      <c r="Z273" s="44">
        <f>Y273+(F273-VLOOKUP($L273,'[1]Tortugas liberadas DPNG'!$B$1:$O$552,7,FALSE))</f>
        <v>9.5</v>
      </c>
      <c r="AB273" s="45" t="str">
        <f t="shared" si="4"/>
        <v>Small</v>
      </c>
      <c r="AC273" s="9"/>
    </row>
    <row r="274" spans="1:29" x14ac:dyDescent="0.25">
      <c r="A274" s="42">
        <v>317</v>
      </c>
      <c r="B274" s="9" t="s">
        <v>28</v>
      </c>
      <c r="C274" s="9" t="s">
        <v>32</v>
      </c>
      <c r="D274" s="9">
        <v>3</v>
      </c>
      <c r="E274" s="9" t="s">
        <v>94</v>
      </c>
      <c r="F274" s="9">
        <v>2017</v>
      </c>
      <c r="G274" s="9">
        <v>6</v>
      </c>
      <c r="H274" s="9">
        <v>13</v>
      </c>
      <c r="I274" s="9">
        <v>-0.81386000000000003</v>
      </c>
      <c r="J274" s="9">
        <v>-90.069209999999998</v>
      </c>
      <c r="K274" s="26">
        <v>48037325</v>
      </c>
      <c r="L274" s="26">
        <v>48037325</v>
      </c>
      <c r="M274" s="26">
        <v>48037325</v>
      </c>
      <c r="N274" s="27">
        <v>2188</v>
      </c>
      <c r="O274" s="28">
        <v>40.700000000000003</v>
      </c>
      <c r="P274" s="28">
        <v>42.9</v>
      </c>
      <c r="Q274" s="28">
        <v>30.4</v>
      </c>
      <c r="R274" s="28"/>
      <c r="S274" s="28">
        <v>7.8</v>
      </c>
      <c r="T274" s="28">
        <v>1</v>
      </c>
      <c r="U274" s="28">
        <v>1</v>
      </c>
      <c r="V274" s="44">
        <f>VLOOKUP($L274,'[1]Tortugas liberadas DPNG'!$B$1:$O$552,7,FALSE)</f>
        <v>2015</v>
      </c>
      <c r="W274" s="44">
        <f>VLOOKUP($L274,'[1]Tortugas liberadas DPNG'!$B$1:$O$552,11,FALSE)</f>
        <v>31.9</v>
      </c>
      <c r="X274" s="44">
        <f>VLOOKUP($L274,'[1]Tortugas liberadas DPNG'!$B$1:$O$552,14,FALSE)/1000</f>
        <v>3.2</v>
      </c>
      <c r="Y274" s="44">
        <f>VLOOKUP($L274,'[1]Tortugas liberadas DPNG'!$B$1:$O$552,5,FALSE) -0.5</f>
        <v>6.5</v>
      </c>
      <c r="Z274" s="44">
        <f>Y274+(F274-VLOOKUP($L274,'[1]Tortugas liberadas DPNG'!$B$1:$O$552,7,FALSE))</f>
        <v>8.5</v>
      </c>
      <c r="AB274" s="45" t="str">
        <f t="shared" si="4"/>
        <v>Small</v>
      </c>
      <c r="AC274" s="9"/>
    </row>
    <row r="275" spans="1:29" x14ac:dyDescent="0.25">
      <c r="A275" s="42">
        <v>318</v>
      </c>
      <c r="B275" s="9" t="s">
        <v>28</v>
      </c>
      <c r="C275" s="9" t="s">
        <v>32</v>
      </c>
      <c r="D275" s="9">
        <v>2</v>
      </c>
      <c r="E275" s="9" t="s">
        <v>95</v>
      </c>
      <c r="F275" s="9">
        <v>2017</v>
      </c>
      <c r="G275" s="9">
        <v>6</v>
      </c>
      <c r="H275" s="9">
        <v>9</v>
      </c>
      <c r="I275" s="9">
        <v>-0.82694999999999996</v>
      </c>
      <c r="J275" s="9">
        <v>-90.06362</v>
      </c>
      <c r="K275" s="26">
        <v>48280264</v>
      </c>
      <c r="L275" s="26">
        <v>48280264</v>
      </c>
      <c r="M275" s="26">
        <v>48280264</v>
      </c>
      <c r="N275" s="27"/>
      <c r="O275" s="28">
        <v>42.4</v>
      </c>
      <c r="P275" s="28">
        <v>45.2</v>
      </c>
      <c r="Q275" s="28">
        <v>32</v>
      </c>
      <c r="R275" s="28"/>
      <c r="S275" s="28">
        <v>8.6</v>
      </c>
      <c r="T275" s="28">
        <v>1</v>
      </c>
      <c r="U275" s="28">
        <v>0</v>
      </c>
      <c r="V275" s="44">
        <f>VLOOKUP($L275,'[1]Tortugas liberadas DPNG'!$B$1:$O$552,7,FALSE)</f>
        <v>2015</v>
      </c>
      <c r="W275" s="44">
        <f>VLOOKUP($L275,'[1]Tortugas liberadas DPNG'!$B$1:$O$552,11,FALSE)</f>
        <v>33.4</v>
      </c>
      <c r="X275" s="44">
        <f>VLOOKUP($L275,'[1]Tortugas liberadas DPNG'!$B$1:$O$552,14,FALSE)/1000</f>
        <v>3.3</v>
      </c>
      <c r="Y275" s="44">
        <f>VLOOKUP($L275,'[1]Tortugas liberadas DPNG'!$B$1:$O$552,5,FALSE) -0.5</f>
        <v>7.5</v>
      </c>
      <c r="Z275" s="44">
        <f>Y275+(F275-VLOOKUP($L275,'[1]Tortugas liberadas DPNG'!$B$1:$O$552,7,FALSE))</f>
        <v>9.5</v>
      </c>
      <c r="AB275" s="45" t="str">
        <f t="shared" si="4"/>
        <v/>
      </c>
      <c r="AC275" s="9"/>
    </row>
    <row r="276" spans="1:29" x14ac:dyDescent="0.25">
      <c r="A276" s="42">
        <v>319</v>
      </c>
      <c r="B276" s="9" t="s">
        <v>28</v>
      </c>
      <c r="C276" s="9" t="s">
        <v>32</v>
      </c>
      <c r="D276" s="9">
        <v>3</v>
      </c>
      <c r="E276" s="9">
        <v>22</v>
      </c>
      <c r="F276" s="9">
        <v>2017</v>
      </c>
      <c r="G276" s="9">
        <v>6</v>
      </c>
      <c r="H276" s="9">
        <v>13</v>
      </c>
      <c r="I276" s="9">
        <v>-0.81528</v>
      </c>
      <c r="J276" s="9">
        <v>-90.071079999999995</v>
      </c>
      <c r="K276" s="26">
        <v>48300349</v>
      </c>
      <c r="L276" s="26">
        <v>48300349</v>
      </c>
      <c r="M276" s="26">
        <v>48300349</v>
      </c>
      <c r="N276" s="27">
        <v>2117</v>
      </c>
      <c r="O276" s="28">
        <v>41.2</v>
      </c>
      <c r="P276" s="28">
        <v>42.1</v>
      </c>
      <c r="Q276" s="28">
        <v>29.6</v>
      </c>
      <c r="R276" s="28"/>
      <c r="S276" s="28">
        <v>7.5</v>
      </c>
      <c r="T276" s="28">
        <v>1</v>
      </c>
      <c r="U276" s="28">
        <v>0</v>
      </c>
      <c r="V276" s="44">
        <f>VLOOKUP($L276,'[1]Tortugas liberadas DPNG'!$B$1:$O$552,7,FALSE)</f>
        <v>2015</v>
      </c>
      <c r="W276" s="44">
        <f>VLOOKUP($L276,'[1]Tortugas liberadas DPNG'!$B$1:$O$552,11,FALSE)</f>
        <v>32.700000000000003</v>
      </c>
      <c r="X276" s="44">
        <f>VLOOKUP($L276,'[1]Tortugas liberadas DPNG'!$B$1:$O$552,14,FALSE)/1000</f>
        <v>2.7</v>
      </c>
      <c r="Y276" s="44">
        <f>VLOOKUP($L276,'[1]Tortugas liberadas DPNG'!$B$1:$O$552,5,FALSE) -0.5</f>
        <v>7.5</v>
      </c>
      <c r="Z276" s="44">
        <f>Y276+(F276-VLOOKUP($L276,'[1]Tortugas liberadas DPNG'!$B$1:$O$552,7,FALSE))</f>
        <v>9.5</v>
      </c>
      <c r="AB276" s="45" t="str">
        <f t="shared" si="4"/>
        <v>Small</v>
      </c>
      <c r="AC276" s="9"/>
    </row>
    <row r="277" spans="1:29" x14ac:dyDescent="0.25">
      <c r="A277" s="42">
        <v>320</v>
      </c>
      <c r="B277" s="9" t="s">
        <v>28</v>
      </c>
      <c r="C277" s="9" t="s">
        <v>45</v>
      </c>
      <c r="D277" s="9">
        <v>4</v>
      </c>
      <c r="E277" s="9">
        <v>1</v>
      </c>
      <c r="F277" s="9">
        <v>2017</v>
      </c>
      <c r="G277" s="9">
        <v>6</v>
      </c>
      <c r="H277" s="9">
        <v>10</v>
      </c>
      <c r="I277" s="9">
        <v>-0.82060999999999995</v>
      </c>
      <c r="J277" s="9">
        <v>-90.056529999999995</v>
      </c>
      <c r="K277" s="26">
        <v>48054807</v>
      </c>
      <c r="L277" s="26">
        <v>48054807</v>
      </c>
      <c r="M277" s="26">
        <v>48054807</v>
      </c>
      <c r="N277" s="27">
        <v>2119</v>
      </c>
      <c r="O277" s="28">
        <v>42.3</v>
      </c>
      <c r="P277" s="28">
        <v>45</v>
      </c>
      <c r="Q277" s="28">
        <v>31.4</v>
      </c>
      <c r="R277" s="28"/>
      <c r="S277" s="28">
        <v>7.6</v>
      </c>
      <c r="T277" s="28">
        <v>1</v>
      </c>
      <c r="U277" s="28">
        <v>0</v>
      </c>
      <c r="V277" s="44">
        <f>VLOOKUP($L277,'[1]Tortugas liberadas DPNG'!$B$1:$O$552,7,FALSE)</f>
        <v>2015</v>
      </c>
      <c r="W277" s="44">
        <f>VLOOKUP($L277,'[1]Tortugas liberadas DPNG'!$B$1:$O$552,11,FALSE)</f>
        <v>33.1</v>
      </c>
      <c r="X277" s="44">
        <f>VLOOKUP($L277,'[1]Tortugas liberadas DPNG'!$B$1:$O$552,14,FALSE)/1000</f>
        <v>3.3</v>
      </c>
      <c r="Y277" s="44">
        <f>VLOOKUP($L277,'[1]Tortugas liberadas DPNG'!$B$1:$O$552,5,FALSE) -0.5</f>
        <v>7.5</v>
      </c>
      <c r="Z277" s="44">
        <f>Y277+(F277-VLOOKUP($L277,'[1]Tortugas liberadas DPNG'!$B$1:$O$552,7,FALSE))</f>
        <v>9.5</v>
      </c>
      <c r="AB277" s="45" t="str">
        <f t="shared" si="4"/>
        <v>Small</v>
      </c>
      <c r="AC277" s="9" t="s">
        <v>96</v>
      </c>
    </row>
    <row r="278" spans="1:29" x14ac:dyDescent="0.25">
      <c r="A278" s="42">
        <v>321</v>
      </c>
      <c r="B278" s="9" t="s">
        <v>28</v>
      </c>
      <c r="C278" s="9" t="s">
        <v>45</v>
      </c>
      <c r="D278" s="9">
        <v>4</v>
      </c>
      <c r="E278" s="9">
        <v>2</v>
      </c>
      <c r="F278" s="9">
        <v>2017</v>
      </c>
      <c r="G278" s="9">
        <v>6</v>
      </c>
      <c r="H278" s="9">
        <v>10</v>
      </c>
      <c r="I278" s="9">
        <v>-0.82003000000000004</v>
      </c>
      <c r="J278" s="9">
        <v>-90.051640000000006</v>
      </c>
      <c r="K278" s="26">
        <v>91103820</v>
      </c>
      <c r="L278" s="26">
        <v>91103820</v>
      </c>
      <c r="M278" s="26">
        <v>91103820</v>
      </c>
      <c r="N278" s="27">
        <v>2444</v>
      </c>
      <c r="O278" s="28">
        <v>27.1</v>
      </c>
      <c r="P278" s="28">
        <v>28.6</v>
      </c>
      <c r="Q278" s="28">
        <v>29</v>
      </c>
      <c r="R278" s="28"/>
      <c r="S278" s="28">
        <v>2</v>
      </c>
      <c r="T278" s="28">
        <v>1</v>
      </c>
      <c r="U278" s="28">
        <v>0</v>
      </c>
      <c r="V278" s="44">
        <f>VLOOKUP($L278,'[1]Tortugas liberadas DPNG'!$B$1:$O$552,7,FALSE)</f>
        <v>2017</v>
      </c>
      <c r="W278" s="44">
        <f>VLOOKUP($L278,'[1]Tortugas liberadas DPNG'!$B$1:$O$552,11,FALSE)</f>
        <v>25.9</v>
      </c>
      <c r="X278" s="44">
        <f>VLOOKUP($L278,'[1]Tortugas liberadas DPNG'!$B$1:$O$552,14,FALSE)/1000</f>
        <v>1.633</v>
      </c>
      <c r="Y278" s="44">
        <f>VLOOKUP($L278,'[1]Tortugas liberadas DPNG'!$B$1:$O$552,5,FALSE) -0.5</f>
        <v>5.5</v>
      </c>
      <c r="Z278" s="44">
        <f>Y278+(F278-VLOOKUP($L278,'[1]Tortugas liberadas DPNG'!$B$1:$O$552,7,FALSE))</f>
        <v>5.5</v>
      </c>
      <c r="AB278" s="45" t="str">
        <f t="shared" si="4"/>
        <v>Small</v>
      </c>
      <c r="AC278" s="9"/>
    </row>
    <row r="279" spans="1:29" x14ac:dyDescent="0.25">
      <c r="A279" s="42">
        <v>322</v>
      </c>
      <c r="B279" s="9" t="s">
        <v>28</v>
      </c>
      <c r="C279" s="9" t="s">
        <v>45</v>
      </c>
      <c r="D279" s="9">
        <v>4</v>
      </c>
      <c r="E279" s="9">
        <v>3</v>
      </c>
      <c r="F279" s="9">
        <v>2017</v>
      </c>
      <c r="G279" s="9">
        <v>6</v>
      </c>
      <c r="H279" s="9">
        <v>10</v>
      </c>
      <c r="I279" s="9">
        <v>-0.82238999999999995</v>
      </c>
      <c r="J279" s="9">
        <v>-90.057649999999995</v>
      </c>
      <c r="K279" s="26">
        <v>91285006</v>
      </c>
      <c r="L279" s="26">
        <v>91285006</v>
      </c>
      <c r="M279" s="26">
        <v>91285006</v>
      </c>
      <c r="N279" s="27">
        <v>2423</v>
      </c>
      <c r="O279" s="28">
        <v>29.9</v>
      </c>
      <c r="P279" s="28">
        <v>32</v>
      </c>
      <c r="Q279" s="28">
        <v>21.5</v>
      </c>
      <c r="R279" s="28"/>
      <c r="S279" s="28">
        <v>2.4</v>
      </c>
      <c r="T279" s="28">
        <v>1</v>
      </c>
      <c r="U279" s="28">
        <v>0</v>
      </c>
      <c r="V279" s="44">
        <f>VLOOKUP($L279,'[1]Tortugas liberadas DPNG'!$B$1:$O$552,7,FALSE)</f>
        <v>2017</v>
      </c>
      <c r="W279" s="44">
        <f>VLOOKUP($L279,'[1]Tortugas liberadas DPNG'!$B$1:$O$552,11,FALSE)</f>
        <v>28.5</v>
      </c>
      <c r="X279" s="44">
        <f>VLOOKUP($L279,'[1]Tortugas liberadas DPNG'!$B$1:$O$552,14,FALSE)/1000</f>
        <v>2.0670000000000002</v>
      </c>
      <c r="Y279" s="44">
        <f>VLOOKUP($L279,'[1]Tortugas liberadas DPNG'!$B$1:$O$552,5,FALSE) -0.5</f>
        <v>5.5</v>
      </c>
      <c r="Z279" s="44">
        <f>Y279+(F279-VLOOKUP($L279,'[1]Tortugas liberadas DPNG'!$B$1:$O$552,7,FALSE))</f>
        <v>5.5</v>
      </c>
      <c r="AB279" s="45" t="str">
        <f t="shared" si="4"/>
        <v>Small</v>
      </c>
      <c r="AC279" s="9"/>
    </row>
    <row r="280" spans="1:29" x14ac:dyDescent="0.25">
      <c r="A280" s="42">
        <v>323</v>
      </c>
      <c r="B280" s="9" t="s">
        <v>28</v>
      </c>
      <c r="C280" s="9" t="s">
        <v>45</v>
      </c>
      <c r="D280" s="9">
        <v>4</v>
      </c>
      <c r="E280" s="9">
        <v>4</v>
      </c>
      <c r="F280" s="9">
        <v>2017</v>
      </c>
      <c r="G280" s="9">
        <v>6</v>
      </c>
      <c r="H280" s="9">
        <v>10</v>
      </c>
      <c r="I280" s="9">
        <v>-0.82216999999999996</v>
      </c>
      <c r="J280" s="9">
        <v>-90.057980000000001</v>
      </c>
      <c r="K280" s="26">
        <v>48368271</v>
      </c>
      <c r="L280" s="26">
        <v>48368271</v>
      </c>
      <c r="M280" s="26">
        <v>48368271</v>
      </c>
      <c r="N280" s="27">
        <v>2804</v>
      </c>
      <c r="O280" s="28">
        <v>29.1</v>
      </c>
      <c r="P280" s="28">
        <v>30.4</v>
      </c>
      <c r="Q280" s="28">
        <v>21.1</v>
      </c>
      <c r="R280" s="28"/>
      <c r="S280" s="28">
        <v>2.4</v>
      </c>
      <c r="T280" s="28">
        <v>1</v>
      </c>
      <c r="U280" s="28">
        <v>1</v>
      </c>
      <c r="V280" s="44">
        <f>VLOOKUP($L280,'[1]Tortugas liberadas DPNG'!$B$1:$O$552,7,FALSE)</f>
        <v>2015</v>
      </c>
      <c r="W280" s="44">
        <f>VLOOKUP($L280,'[1]Tortugas liberadas DPNG'!$B$1:$O$552,11,FALSE)</f>
        <v>23.8</v>
      </c>
      <c r="X280" s="44">
        <f>VLOOKUP($L280,'[1]Tortugas liberadas DPNG'!$B$1:$O$552,14,FALSE)/1000</f>
        <v>1.3</v>
      </c>
      <c r="Y280" s="44">
        <f>VLOOKUP($L280,'[1]Tortugas liberadas DPNG'!$B$1:$O$552,5,FALSE) -0.5</f>
        <v>4.5</v>
      </c>
      <c r="Z280" s="44">
        <f>Y280+(F280-VLOOKUP($L280,'[1]Tortugas liberadas DPNG'!$B$1:$O$552,7,FALSE))</f>
        <v>6.5</v>
      </c>
      <c r="AB280" s="45" t="str">
        <f t="shared" si="4"/>
        <v>Small</v>
      </c>
      <c r="AC280" s="9"/>
    </row>
    <row r="281" spans="1:29" x14ac:dyDescent="0.25">
      <c r="A281" s="42">
        <v>324</v>
      </c>
      <c r="B281" s="9" t="s">
        <v>28</v>
      </c>
      <c r="C281" s="9" t="s">
        <v>45</v>
      </c>
      <c r="D281" s="9">
        <v>4</v>
      </c>
      <c r="E281" s="9">
        <v>5</v>
      </c>
      <c r="F281" s="9">
        <v>2017</v>
      </c>
      <c r="G281" s="9">
        <v>6</v>
      </c>
      <c r="H281" s="9">
        <v>10</v>
      </c>
      <c r="I281" s="9">
        <v>-0.82132000000000005</v>
      </c>
      <c r="J281" s="9">
        <v>-90.058239999999998</v>
      </c>
      <c r="K281" s="26">
        <v>48073351</v>
      </c>
      <c r="L281" s="26">
        <v>48073351</v>
      </c>
      <c r="M281" s="26">
        <v>48073351</v>
      </c>
      <c r="N281" s="27">
        <v>2399</v>
      </c>
      <c r="O281" s="28">
        <v>27.4</v>
      </c>
      <c r="P281" s="28">
        <v>28.5</v>
      </c>
      <c r="Q281" s="28">
        <v>19.5</v>
      </c>
      <c r="R281" s="28"/>
      <c r="S281" s="28">
        <v>1.8</v>
      </c>
      <c r="T281" s="28">
        <v>1</v>
      </c>
      <c r="U281" s="28">
        <v>1</v>
      </c>
      <c r="V281" s="44">
        <f>VLOOKUP($L281,'[1]Tortugas liberadas DPNG'!$B$1:$O$552,7,FALSE)</f>
        <v>2017</v>
      </c>
      <c r="W281" s="44">
        <f>VLOOKUP($L281,'[1]Tortugas liberadas DPNG'!$B$1:$O$552,11,FALSE)</f>
        <v>26.5</v>
      </c>
      <c r="X281" s="44">
        <f>VLOOKUP($L281,'[1]Tortugas liberadas DPNG'!$B$1:$O$552,14,FALSE)/1000</f>
        <v>1.75</v>
      </c>
      <c r="Y281" s="44">
        <f>VLOOKUP($L281,'[1]Tortugas liberadas DPNG'!$B$1:$O$552,5,FALSE) -0.5</f>
        <v>5.5</v>
      </c>
      <c r="Z281" s="44">
        <f>Y281+(F281-VLOOKUP($L281,'[1]Tortugas liberadas DPNG'!$B$1:$O$552,7,FALSE))</f>
        <v>5.5</v>
      </c>
      <c r="AB281" s="45" t="str">
        <f t="shared" si="4"/>
        <v>Small</v>
      </c>
      <c r="AC281" s="9"/>
    </row>
    <row r="282" spans="1:29" x14ac:dyDescent="0.25">
      <c r="A282" s="42">
        <v>325</v>
      </c>
      <c r="B282" s="9" t="s">
        <v>28</v>
      </c>
      <c r="C282" s="9" t="s">
        <v>45</v>
      </c>
      <c r="D282" s="9">
        <v>4</v>
      </c>
      <c r="E282" s="9">
        <v>6</v>
      </c>
      <c r="F282" s="9">
        <v>2017</v>
      </c>
      <c r="G282" s="9">
        <v>6</v>
      </c>
      <c r="H282" s="9">
        <v>10</v>
      </c>
      <c r="I282" s="9">
        <v>-0.82121999999999995</v>
      </c>
      <c r="J282" s="9">
        <v>-90.058009999999996</v>
      </c>
      <c r="K282" s="26">
        <v>51617082</v>
      </c>
      <c r="L282" s="26">
        <v>51617082</v>
      </c>
      <c r="M282" s="26">
        <v>51617082</v>
      </c>
      <c r="N282" s="27">
        <v>2368</v>
      </c>
      <c r="O282" s="28">
        <v>25.1</v>
      </c>
      <c r="P282" s="28">
        <v>26.9</v>
      </c>
      <c r="Q282" s="28">
        <v>18</v>
      </c>
      <c r="R282" s="28"/>
      <c r="S282" s="28">
        <v>1.4</v>
      </c>
      <c r="T282" s="28">
        <v>1</v>
      </c>
      <c r="U282" s="28">
        <v>0</v>
      </c>
      <c r="V282" s="44">
        <f>VLOOKUP($L282,'[1]Tortugas liberadas DPNG'!$B$1:$O$552,7,FALSE)</f>
        <v>2017</v>
      </c>
      <c r="W282" s="44">
        <f>VLOOKUP($L282,'[1]Tortugas liberadas DPNG'!$B$1:$O$552,11,FALSE)</f>
        <v>24.4</v>
      </c>
      <c r="X282" s="44">
        <f>VLOOKUP($L282,'[1]Tortugas liberadas DPNG'!$B$1:$O$552,14,FALSE)/1000</f>
        <v>1.4</v>
      </c>
      <c r="Y282" s="44">
        <f>VLOOKUP($L282,'[1]Tortugas liberadas DPNG'!$B$1:$O$552,5,FALSE) -0.5</f>
        <v>6.5</v>
      </c>
      <c r="Z282" s="44">
        <f>Y282+(F282-VLOOKUP($L282,'[1]Tortugas liberadas DPNG'!$B$1:$O$552,7,FALSE))</f>
        <v>6.5</v>
      </c>
      <c r="AB282" s="45" t="str">
        <f t="shared" si="4"/>
        <v>Small</v>
      </c>
      <c r="AC282" s="9"/>
    </row>
    <row r="283" spans="1:29" x14ac:dyDescent="0.25">
      <c r="A283" s="42">
        <v>327</v>
      </c>
      <c r="B283" s="9" t="s">
        <v>28</v>
      </c>
      <c r="C283" s="9" t="s">
        <v>45</v>
      </c>
      <c r="D283" s="9">
        <v>4</v>
      </c>
      <c r="E283" s="9">
        <v>8</v>
      </c>
      <c r="F283" s="9">
        <v>2017</v>
      </c>
      <c r="G283" s="9">
        <v>6</v>
      </c>
      <c r="H283" s="9">
        <v>10</v>
      </c>
      <c r="I283" s="9">
        <v>-0.8206</v>
      </c>
      <c r="J283" s="9">
        <v>-90.058139999999995</v>
      </c>
      <c r="K283" s="26">
        <v>48367631</v>
      </c>
      <c r="L283" s="26">
        <v>48367631</v>
      </c>
      <c r="M283" s="26">
        <v>48367631</v>
      </c>
      <c r="N283" s="27">
        <v>2241</v>
      </c>
      <c r="O283" s="28">
        <v>33.4</v>
      </c>
      <c r="P283" s="28">
        <v>35.6</v>
      </c>
      <c r="Q283" s="28">
        <v>24</v>
      </c>
      <c r="R283" s="28"/>
      <c r="S283" s="28">
        <v>4</v>
      </c>
      <c r="T283" s="28">
        <v>1</v>
      </c>
      <c r="U283" s="28">
        <v>1</v>
      </c>
      <c r="V283" s="44">
        <f>VLOOKUP($L283,'[1]Tortugas liberadas DPNG'!$B$1:$O$552,7,FALSE)</f>
        <v>2015</v>
      </c>
      <c r="W283" s="44">
        <f>VLOOKUP($L283,'[1]Tortugas liberadas DPNG'!$B$1:$O$552,11,FALSE)</f>
        <v>25.5</v>
      </c>
      <c r="X283" s="44">
        <f>VLOOKUP($L283,'[1]Tortugas liberadas DPNG'!$B$1:$O$552,14,FALSE)/1000</f>
        <v>1.5</v>
      </c>
      <c r="Y283" s="44">
        <f>VLOOKUP($L283,'[1]Tortugas liberadas DPNG'!$B$1:$O$552,5,FALSE) -0.5</f>
        <v>5.5</v>
      </c>
      <c r="Z283" s="44">
        <f>Y283+(F283-VLOOKUP($L283,'[1]Tortugas liberadas DPNG'!$B$1:$O$552,7,FALSE))</f>
        <v>7.5</v>
      </c>
      <c r="AB283" s="45" t="str">
        <f t="shared" si="4"/>
        <v>Small</v>
      </c>
      <c r="AC283" s="9"/>
    </row>
    <row r="284" spans="1:29" x14ac:dyDescent="0.25">
      <c r="A284" s="42">
        <v>328</v>
      </c>
      <c r="B284" s="9" t="s">
        <v>28</v>
      </c>
      <c r="C284" s="9" t="s">
        <v>45</v>
      </c>
      <c r="D284" s="9">
        <v>4</v>
      </c>
      <c r="E284" s="9">
        <v>9</v>
      </c>
      <c r="F284" s="9">
        <v>2017</v>
      </c>
      <c r="G284" s="9">
        <v>6</v>
      </c>
      <c r="H284" s="9">
        <v>10</v>
      </c>
      <c r="I284" s="9">
        <v>-0.82067999999999997</v>
      </c>
      <c r="J284" s="9">
        <v>-90.058589999999995</v>
      </c>
      <c r="K284" s="26">
        <v>48376547</v>
      </c>
      <c r="L284" s="26">
        <v>48376547</v>
      </c>
      <c r="M284" s="26">
        <v>48376547</v>
      </c>
      <c r="N284" s="27">
        <v>2185</v>
      </c>
      <c r="O284" s="28">
        <v>40.5</v>
      </c>
      <c r="P284" s="28">
        <v>41.6</v>
      </c>
      <c r="Q284" s="28">
        <v>23.3</v>
      </c>
      <c r="R284" s="28"/>
      <c r="S284" s="28">
        <v>4.8</v>
      </c>
      <c r="T284" s="28">
        <v>1</v>
      </c>
      <c r="U284" s="28">
        <v>1</v>
      </c>
      <c r="V284" s="44">
        <f>VLOOKUP($L284,'[1]Tortugas liberadas DPNG'!$B$1:$O$552,7,FALSE)</f>
        <v>2015</v>
      </c>
      <c r="W284" s="44">
        <f>VLOOKUP($L284,'[1]Tortugas liberadas DPNG'!$B$1:$O$552,11,FALSE)</f>
        <v>30.4</v>
      </c>
      <c r="X284" s="44">
        <f>VLOOKUP($L284,'[1]Tortugas liberadas DPNG'!$B$1:$O$552,14,FALSE)/1000</f>
        <v>2.2999999999999998</v>
      </c>
      <c r="Y284" s="44">
        <f>VLOOKUP($L284,'[1]Tortugas liberadas DPNG'!$B$1:$O$552,5,FALSE) -0.5</f>
        <v>6.5</v>
      </c>
      <c r="Z284" s="44">
        <f>Y284+(F284-VLOOKUP($L284,'[1]Tortugas liberadas DPNG'!$B$1:$O$552,7,FALSE))</f>
        <v>8.5</v>
      </c>
      <c r="AB284" s="45" t="str">
        <f t="shared" si="4"/>
        <v>Small</v>
      </c>
      <c r="AC284" s="9"/>
    </row>
    <row r="285" spans="1:29" x14ac:dyDescent="0.25">
      <c r="A285" s="42">
        <v>329</v>
      </c>
      <c r="B285" s="9" t="s">
        <v>28</v>
      </c>
      <c r="C285" s="9" t="s">
        <v>45</v>
      </c>
      <c r="D285" s="9">
        <v>4</v>
      </c>
      <c r="E285" s="9">
        <v>10</v>
      </c>
      <c r="F285" s="9">
        <v>2017</v>
      </c>
      <c r="G285" s="9">
        <v>6</v>
      </c>
      <c r="H285" s="9">
        <v>10</v>
      </c>
      <c r="I285" s="9">
        <v>-0.82072000000000001</v>
      </c>
      <c r="J285" s="9">
        <v>-90.058779999999999</v>
      </c>
      <c r="K285" s="26">
        <v>48375264</v>
      </c>
      <c r="L285" s="26">
        <v>48375264</v>
      </c>
      <c r="M285" s="26">
        <v>48375264</v>
      </c>
      <c r="N285" s="27">
        <v>2207</v>
      </c>
      <c r="O285" s="28">
        <v>33</v>
      </c>
      <c r="P285" s="28">
        <v>35</v>
      </c>
      <c r="Q285" s="28">
        <v>24.3</v>
      </c>
      <c r="R285" s="28"/>
      <c r="S285" s="28"/>
      <c r="T285" s="28">
        <v>1</v>
      </c>
      <c r="U285" s="28">
        <v>0</v>
      </c>
      <c r="V285" s="44">
        <f>VLOOKUP($L285,'[1]Tortugas liberadas DPNG'!$B$1:$O$552,7,FALSE)</f>
        <v>2015</v>
      </c>
      <c r="W285" s="44">
        <f>VLOOKUP($L285,'[1]Tortugas liberadas DPNG'!$B$1:$O$552,11,FALSE)</f>
        <v>24</v>
      </c>
      <c r="X285" s="44">
        <f>VLOOKUP($L285,'[1]Tortugas liberadas DPNG'!$B$1:$O$552,14,FALSE)/1000</f>
        <v>1.1000000000000001</v>
      </c>
      <c r="Y285" s="44">
        <f>VLOOKUP($L285,'[1]Tortugas liberadas DPNG'!$B$1:$O$552,5,FALSE) -0.5</f>
        <v>4.5</v>
      </c>
      <c r="Z285" s="44">
        <f>Y285+(F285-VLOOKUP($L285,'[1]Tortugas liberadas DPNG'!$B$1:$O$552,7,FALSE))</f>
        <v>6.5</v>
      </c>
      <c r="AB285" s="45" t="str">
        <f t="shared" si="4"/>
        <v>Small</v>
      </c>
      <c r="AC285" s="9"/>
    </row>
    <row r="286" spans="1:29" x14ac:dyDescent="0.25">
      <c r="A286" s="42">
        <v>330</v>
      </c>
      <c r="B286" s="9" t="s">
        <v>28</v>
      </c>
      <c r="C286" s="9" t="s">
        <v>45</v>
      </c>
      <c r="D286" s="9">
        <v>4</v>
      </c>
      <c r="E286" s="9">
        <v>11</v>
      </c>
      <c r="F286" s="9">
        <v>2017</v>
      </c>
      <c r="G286" s="9">
        <v>6</v>
      </c>
      <c r="H286" s="9">
        <v>10</v>
      </c>
      <c r="I286" s="9">
        <v>-0.82081999999999999</v>
      </c>
      <c r="J286" s="9">
        <v>-90.058909999999997</v>
      </c>
      <c r="K286" s="26">
        <v>48060611</v>
      </c>
      <c r="L286" s="26">
        <v>48060611</v>
      </c>
      <c r="M286" s="26">
        <v>48060611</v>
      </c>
      <c r="N286" s="27">
        <v>2249</v>
      </c>
      <c r="O286" s="28">
        <v>32.4</v>
      </c>
      <c r="P286" s="28">
        <v>34</v>
      </c>
      <c r="Q286" s="28">
        <v>23.3</v>
      </c>
      <c r="R286" s="28"/>
      <c r="S286" s="28"/>
      <c r="T286" s="28">
        <v>1</v>
      </c>
      <c r="U286" s="28">
        <v>0</v>
      </c>
      <c r="V286" s="44">
        <f>VLOOKUP($L286,'[1]Tortugas liberadas DPNG'!$B$1:$O$552,7,FALSE)</f>
        <v>2015</v>
      </c>
      <c r="W286" s="44">
        <f>VLOOKUP($L286,'[1]Tortugas liberadas DPNG'!$B$1:$O$552,11,FALSE)</f>
        <v>26.1</v>
      </c>
      <c r="X286" s="44">
        <f>VLOOKUP($L286,'[1]Tortugas liberadas DPNG'!$B$1:$O$552,14,FALSE)/1000</f>
        <v>1.5</v>
      </c>
      <c r="Y286" s="44">
        <f>VLOOKUP($L286,'[1]Tortugas liberadas DPNG'!$B$1:$O$552,5,FALSE) -0.5</f>
        <v>4.5</v>
      </c>
      <c r="Z286" s="44">
        <f>Y286+(F286-VLOOKUP($L286,'[1]Tortugas liberadas DPNG'!$B$1:$O$552,7,FALSE))</f>
        <v>6.5</v>
      </c>
      <c r="AB286" s="45" t="str">
        <f t="shared" si="4"/>
        <v>Small</v>
      </c>
      <c r="AC286" s="9"/>
    </row>
    <row r="287" spans="1:29" x14ac:dyDescent="0.25">
      <c r="A287" s="42">
        <v>331</v>
      </c>
      <c r="B287" s="9" t="s">
        <v>28</v>
      </c>
      <c r="C287" s="9" t="s">
        <v>45</v>
      </c>
      <c r="D287" s="9">
        <v>4</v>
      </c>
      <c r="E287" s="9">
        <v>12</v>
      </c>
      <c r="F287" s="9">
        <v>2017</v>
      </c>
      <c r="G287" s="9">
        <v>6</v>
      </c>
      <c r="H287" s="9">
        <v>10</v>
      </c>
      <c r="I287" s="9">
        <v>-0.82089999999999996</v>
      </c>
      <c r="J287" s="9">
        <v>-90.059039999999996</v>
      </c>
      <c r="K287" s="26">
        <v>48356869</v>
      </c>
      <c r="L287" s="26">
        <v>48356869</v>
      </c>
      <c r="M287" s="26">
        <v>48356869</v>
      </c>
      <c r="N287" s="27">
        <v>2311</v>
      </c>
      <c r="O287" s="28">
        <v>41</v>
      </c>
      <c r="P287" s="28">
        <v>42.3</v>
      </c>
      <c r="Q287" s="28">
        <v>29.2</v>
      </c>
      <c r="R287" s="28"/>
      <c r="S287" s="28">
        <v>7.2</v>
      </c>
      <c r="T287" s="28">
        <v>1</v>
      </c>
      <c r="U287" s="28">
        <v>1</v>
      </c>
      <c r="V287" s="44">
        <f>VLOOKUP($L287,'[1]Tortugas liberadas DPNG'!$B$1:$O$552,7,FALSE)</f>
        <v>2015</v>
      </c>
      <c r="W287" s="44">
        <f>VLOOKUP($L287,'[1]Tortugas liberadas DPNG'!$B$1:$O$552,11,FALSE)</f>
        <v>31.5</v>
      </c>
      <c r="X287" s="44">
        <f>VLOOKUP($L287,'[1]Tortugas liberadas DPNG'!$B$1:$O$552,14,FALSE)/1000</f>
        <v>2.9</v>
      </c>
      <c r="Y287" s="44">
        <f>VLOOKUP($L287,'[1]Tortugas liberadas DPNG'!$B$1:$O$552,5,FALSE) -0.5</f>
        <v>6.5</v>
      </c>
      <c r="Z287" s="44">
        <f>Y287+(F287-VLOOKUP($L287,'[1]Tortugas liberadas DPNG'!$B$1:$O$552,7,FALSE))</f>
        <v>8.5</v>
      </c>
      <c r="AB287" s="45" t="str">
        <f t="shared" si="4"/>
        <v>Small</v>
      </c>
      <c r="AC287" s="9"/>
    </row>
    <row r="288" spans="1:29" x14ac:dyDescent="0.25">
      <c r="A288" s="42">
        <v>332</v>
      </c>
      <c r="B288" s="9" t="s">
        <v>28</v>
      </c>
      <c r="C288" s="9" t="s">
        <v>45</v>
      </c>
      <c r="D288" s="9">
        <v>4</v>
      </c>
      <c r="E288" s="9">
        <v>13</v>
      </c>
      <c r="F288" s="9">
        <v>2017</v>
      </c>
      <c r="G288" s="9">
        <v>6</v>
      </c>
      <c r="H288" s="9">
        <v>10</v>
      </c>
      <c r="I288" s="9">
        <v>-0.82018000000000002</v>
      </c>
      <c r="J288" s="9">
        <v>-90.058850000000007</v>
      </c>
      <c r="K288" s="26">
        <v>52368047</v>
      </c>
      <c r="L288" s="26">
        <v>52368047</v>
      </c>
      <c r="M288" s="26">
        <v>52368047</v>
      </c>
      <c r="N288" s="27">
        <v>2374</v>
      </c>
      <c r="O288" s="28">
        <v>26.4</v>
      </c>
      <c r="P288" s="28">
        <v>28.5</v>
      </c>
      <c r="Q288" s="28">
        <v>19.3</v>
      </c>
      <c r="R288" s="28"/>
      <c r="S288" s="28"/>
      <c r="T288" s="28">
        <v>1</v>
      </c>
      <c r="U288" s="28">
        <v>0</v>
      </c>
      <c r="V288" s="44">
        <f>VLOOKUP($L288,'[1]Tortugas liberadas DPNG'!$B$1:$O$552,7,FALSE)</f>
        <v>2017</v>
      </c>
      <c r="W288" s="44">
        <f>VLOOKUP($L288,'[1]Tortugas liberadas DPNG'!$B$1:$O$552,11,FALSE)</f>
        <v>26.3</v>
      </c>
      <c r="X288" s="44">
        <f>VLOOKUP($L288,'[1]Tortugas liberadas DPNG'!$B$1:$O$552,14,FALSE)/1000</f>
        <v>1.4790000000000001</v>
      </c>
      <c r="Y288" s="44">
        <f>VLOOKUP($L288,'[1]Tortugas liberadas DPNG'!$B$1:$O$552,5,FALSE) -0.5</f>
        <v>5.5</v>
      </c>
      <c r="Z288" s="44">
        <f>Y288+(F288-VLOOKUP($L288,'[1]Tortugas liberadas DPNG'!$B$1:$O$552,7,FALSE))</f>
        <v>5.5</v>
      </c>
      <c r="AB288" s="45" t="str">
        <f t="shared" si="4"/>
        <v>Small</v>
      </c>
      <c r="AC288" s="9"/>
    </row>
    <row r="289" spans="1:29" x14ac:dyDescent="0.25">
      <c r="A289" s="42">
        <v>333</v>
      </c>
      <c r="B289" s="9" t="s">
        <v>28</v>
      </c>
      <c r="C289" s="9" t="s">
        <v>45</v>
      </c>
      <c r="D289" s="9">
        <v>4</v>
      </c>
      <c r="E289" s="9">
        <v>14</v>
      </c>
      <c r="F289" s="9">
        <v>2017</v>
      </c>
      <c r="G289" s="9">
        <v>6</v>
      </c>
      <c r="H289" s="9">
        <v>10</v>
      </c>
      <c r="I289" s="9">
        <v>-0.81967000000000001</v>
      </c>
      <c r="J289" s="9">
        <v>-90.059020000000004</v>
      </c>
      <c r="K289" s="26">
        <v>48067031</v>
      </c>
      <c r="L289" s="26">
        <v>48067031</v>
      </c>
      <c r="M289" s="26">
        <v>48067031</v>
      </c>
      <c r="N289" s="27">
        <v>2193</v>
      </c>
      <c r="O289" s="28">
        <v>33.200000000000003</v>
      </c>
      <c r="P289" s="28">
        <v>35.1</v>
      </c>
      <c r="Q289" s="28">
        <v>24.8</v>
      </c>
      <c r="R289" s="28"/>
      <c r="S289" s="28">
        <v>4.2</v>
      </c>
      <c r="T289" s="28">
        <v>1</v>
      </c>
      <c r="U289" s="28">
        <v>1</v>
      </c>
      <c r="V289" s="44">
        <f>VLOOKUP($L289,'[1]Tortugas liberadas DPNG'!$B$1:$O$552,7,FALSE)</f>
        <v>2015</v>
      </c>
      <c r="W289" s="44">
        <f>VLOOKUP($L289,'[1]Tortugas liberadas DPNG'!$B$1:$O$552,11,FALSE)</f>
        <v>24.9</v>
      </c>
      <c r="X289" s="44">
        <f>VLOOKUP($L289,'[1]Tortugas liberadas DPNG'!$B$1:$O$552,14,FALSE)/1000</f>
        <v>1.4</v>
      </c>
      <c r="Y289" s="44">
        <f>VLOOKUP($L289,'[1]Tortugas liberadas DPNG'!$B$1:$O$552,5,FALSE) -0.5</f>
        <v>6.5</v>
      </c>
      <c r="Z289" s="44">
        <f>Y289+(F289-VLOOKUP($L289,'[1]Tortugas liberadas DPNG'!$B$1:$O$552,7,FALSE))</f>
        <v>8.5</v>
      </c>
      <c r="AB289" s="45" t="str">
        <f t="shared" si="4"/>
        <v>Small</v>
      </c>
      <c r="AC289" s="9"/>
    </row>
    <row r="290" spans="1:29" x14ac:dyDescent="0.25">
      <c r="A290" s="42">
        <v>334</v>
      </c>
      <c r="B290" s="9" t="s">
        <v>28</v>
      </c>
      <c r="C290" s="9" t="s">
        <v>45</v>
      </c>
      <c r="D290" s="9">
        <v>4</v>
      </c>
      <c r="E290" s="9">
        <v>15</v>
      </c>
      <c r="F290" s="9">
        <v>2017</v>
      </c>
      <c r="G290" s="9">
        <v>6</v>
      </c>
      <c r="H290" s="9">
        <v>10</v>
      </c>
      <c r="I290" s="9">
        <v>-0.81969000000000003</v>
      </c>
      <c r="J290" s="9">
        <v>-90.059389999999993</v>
      </c>
      <c r="K290" s="26">
        <v>48073378</v>
      </c>
      <c r="L290" s="26">
        <v>48073378</v>
      </c>
      <c r="M290" s="26">
        <v>48073378</v>
      </c>
      <c r="N290" s="27">
        <v>2147</v>
      </c>
      <c r="O290" s="28">
        <v>39.9</v>
      </c>
      <c r="P290" s="28">
        <v>47.6</v>
      </c>
      <c r="Q290" s="28">
        <v>33.1</v>
      </c>
      <c r="R290" s="28"/>
      <c r="S290" s="28"/>
      <c r="T290" s="28">
        <v>1</v>
      </c>
      <c r="U290" s="28">
        <v>0</v>
      </c>
      <c r="V290" s="44">
        <f>VLOOKUP($L290,'[1]Tortugas liberadas DPNG'!$B$1:$O$552,7,FALSE)</f>
        <v>2015</v>
      </c>
      <c r="W290" s="44">
        <f>VLOOKUP($L290,'[1]Tortugas liberadas DPNG'!$B$1:$O$552,11,FALSE)</f>
        <v>34.1</v>
      </c>
      <c r="X290" s="44">
        <f>VLOOKUP($L290,'[1]Tortugas liberadas DPNG'!$B$1:$O$552,14,FALSE)/1000</f>
        <v>3.6</v>
      </c>
      <c r="Y290" s="44">
        <f>VLOOKUP($L290,'[1]Tortugas liberadas DPNG'!$B$1:$O$552,5,FALSE) -0.5</f>
        <v>7.5</v>
      </c>
      <c r="Z290" s="44">
        <f>Y290+(F290-VLOOKUP($L290,'[1]Tortugas liberadas DPNG'!$B$1:$O$552,7,FALSE))</f>
        <v>9.5</v>
      </c>
      <c r="AB290" s="45" t="str">
        <f t="shared" si="4"/>
        <v/>
      </c>
      <c r="AC290" s="9" t="s">
        <v>97</v>
      </c>
    </row>
    <row r="291" spans="1:29" x14ac:dyDescent="0.25">
      <c r="A291" s="42">
        <v>335</v>
      </c>
      <c r="B291" s="9" t="s">
        <v>28</v>
      </c>
      <c r="C291" s="9" t="s">
        <v>45</v>
      </c>
      <c r="D291" s="9">
        <v>4</v>
      </c>
      <c r="E291" s="9">
        <v>15</v>
      </c>
      <c r="F291" s="9">
        <v>2017</v>
      </c>
      <c r="G291" s="9">
        <v>6</v>
      </c>
      <c r="H291" s="9">
        <v>10</v>
      </c>
      <c r="I291" s="9">
        <v>-0.81969000000000003</v>
      </c>
      <c r="J291" s="9">
        <v>-90.059389999999993</v>
      </c>
      <c r="K291" s="26">
        <v>48319523</v>
      </c>
      <c r="L291" s="26">
        <v>48319523</v>
      </c>
      <c r="M291" s="26">
        <v>48319523</v>
      </c>
      <c r="N291" s="27">
        <v>2224</v>
      </c>
      <c r="O291" s="28">
        <v>31</v>
      </c>
      <c r="P291" s="28">
        <v>32.5</v>
      </c>
      <c r="Q291" s="28">
        <v>22.1</v>
      </c>
      <c r="R291" s="28"/>
      <c r="S291" s="28">
        <v>3.1</v>
      </c>
      <c r="T291" s="28">
        <v>1</v>
      </c>
      <c r="U291" s="28">
        <v>1</v>
      </c>
      <c r="V291" s="44">
        <f>VLOOKUP($L291,'[1]Tortugas liberadas DPNG'!$B$1:$O$552,7,FALSE)</f>
        <v>2015</v>
      </c>
      <c r="W291" s="44">
        <f>VLOOKUP($L291,'[1]Tortugas liberadas DPNG'!$B$1:$O$552,11,FALSE)</f>
        <v>29.9</v>
      </c>
      <c r="X291" s="44">
        <f>VLOOKUP($L291,'[1]Tortugas liberadas DPNG'!$B$1:$O$552,14,FALSE)/1000</f>
        <v>0.9</v>
      </c>
      <c r="Y291" s="44">
        <f>VLOOKUP($L291,'[1]Tortugas liberadas DPNG'!$B$1:$O$552,5,FALSE) -0.5</f>
        <v>5.5</v>
      </c>
      <c r="Z291" s="44">
        <f>Y291+(F291-VLOOKUP($L291,'[1]Tortugas liberadas DPNG'!$B$1:$O$552,7,FALSE))</f>
        <v>7.5</v>
      </c>
      <c r="AB291" s="45" t="str">
        <f t="shared" si="4"/>
        <v>Small</v>
      </c>
      <c r="AC291" s="9"/>
    </row>
    <row r="292" spans="1:29" x14ac:dyDescent="0.25">
      <c r="A292" s="42">
        <v>336</v>
      </c>
      <c r="B292" s="9" t="s">
        <v>28</v>
      </c>
      <c r="C292" s="9" t="s">
        <v>45</v>
      </c>
      <c r="D292" s="9">
        <v>4</v>
      </c>
      <c r="E292" s="9">
        <v>16</v>
      </c>
      <c r="F292" s="9">
        <v>2017</v>
      </c>
      <c r="G292" s="9">
        <v>6</v>
      </c>
      <c r="H292" s="9">
        <v>10</v>
      </c>
      <c r="I292" s="9">
        <v>-0.81969999999999998</v>
      </c>
      <c r="J292" s="9">
        <v>-90.059439999999995</v>
      </c>
      <c r="K292" s="26">
        <v>52299026</v>
      </c>
      <c r="L292" s="26">
        <v>52299026</v>
      </c>
      <c r="M292" s="26">
        <v>52299026</v>
      </c>
      <c r="N292" s="27">
        <v>2439</v>
      </c>
      <c r="O292" s="28">
        <v>27.7</v>
      </c>
      <c r="P292" s="28">
        <v>28.6</v>
      </c>
      <c r="Q292" s="28">
        <v>19.7</v>
      </c>
      <c r="R292" s="28"/>
      <c r="S292" s="28"/>
      <c r="T292" s="28">
        <v>1</v>
      </c>
      <c r="U292" s="28">
        <v>0</v>
      </c>
      <c r="V292" s="44">
        <f>VLOOKUP($L292,'[1]Tortugas liberadas DPNG'!$B$1:$O$552,7,FALSE)</f>
        <v>2017</v>
      </c>
      <c r="W292" s="44">
        <f>VLOOKUP($L292,'[1]Tortugas liberadas DPNG'!$B$1:$O$552,11,FALSE)</f>
        <v>27</v>
      </c>
      <c r="X292" s="44">
        <f>VLOOKUP($L292,'[1]Tortugas liberadas DPNG'!$B$1:$O$552,14,FALSE)/1000</f>
        <v>1.718</v>
      </c>
      <c r="Y292" s="44">
        <f>VLOOKUP($L292,'[1]Tortugas liberadas DPNG'!$B$1:$O$552,5,FALSE) -0.5</f>
        <v>5.5</v>
      </c>
      <c r="Z292" s="44">
        <f>Y292+(F292-VLOOKUP($L292,'[1]Tortugas liberadas DPNG'!$B$1:$O$552,7,FALSE))</f>
        <v>5.5</v>
      </c>
      <c r="AB292" s="45" t="str">
        <f t="shared" si="4"/>
        <v>Small</v>
      </c>
      <c r="AC292" s="9"/>
    </row>
    <row r="293" spans="1:29" x14ac:dyDescent="0.25">
      <c r="A293" s="42">
        <v>337</v>
      </c>
      <c r="B293" s="9" t="s">
        <v>28</v>
      </c>
      <c r="C293" s="9" t="s">
        <v>45</v>
      </c>
      <c r="D293" s="9">
        <v>4</v>
      </c>
      <c r="E293" s="9">
        <v>16</v>
      </c>
      <c r="F293" s="9">
        <v>2017</v>
      </c>
      <c r="G293" s="9">
        <v>6</v>
      </c>
      <c r="H293" s="9">
        <v>10</v>
      </c>
      <c r="I293" s="9">
        <v>-0.81969999999999998</v>
      </c>
      <c r="J293" s="9">
        <v>-90.059439999999995</v>
      </c>
      <c r="K293" s="26">
        <v>91519558</v>
      </c>
      <c r="L293" s="26">
        <v>91519558</v>
      </c>
      <c r="M293" s="26">
        <v>91519558</v>
      </c>
      <c r="N293" s="27">
        <v>2453</v>
      </c>
      <c r="O293" s="28">
        <v>27.1</v>
      </c>
      <c r="P293" s="28">
        <v>27.7</v>
      </c>
      <c r="Q293" s="28">
        <v>18.7</v>
      </c>
      <c r="R293" s="28"/>
      <c r="S293" s="28">
        <v>1.7</v>
      </c>
      <c r="T293" s="28">
        <v>1</v>
      </c>
      <c r="U293" s="28">
        <v>1</v>
      </c>
      <c r="V293" s="44">
        <f>VLOOKUP($L293,'[1]Tortugas liberadas DPNG'!$B$1:$O$552,7,FALSE)</f>
        <v>2017</v>
      </c>
      <c r="W293" s="44">
        <f>VLOOKUP($L293,'[1]Tortugas liberadas DPNG'!$B$1:$O$552,11,FALSE)</f>
        <v>26.5</v>
      </c>
      <c r="X293" s="44">
        <f>VLOOKUP($L293,'[1]Tortugas liberadas DPNG'!$B$1:$O$552,14,FALSE)/1000</f>
        <v>1.5840000000000001</v>
      </c>
      <c r="Y293" s="44">
        <f>VLOOKUP($L293,'[1]Tortugas liberadas DPNG'!$B$1:$O$552,5,FALSE) -0.5</f>
        <v>5.5</v>
      </c>
      <c r="Z293" s="44">
        <f>Y293+(F293-VLOOKUP($L293,'[1]Tortugas liberadas DPNG'!$B$1:$O$552,7,FALSE))</f>
        <v>5.5</v>
      </c>
      <c r="AB293" s="45" t="str">
        <f t="shared" si="4"/>
        <v>Small</v>
      </c>
      <c r="AC293" s="9"/>
    </row>
    <row r="294" spans="1:29" x14ac:dyDescent="0.25">
      <c r="A294" s="42">
        <v>338</v>
      </c>
      <c r="B294" s="9" t="s">
        <v>28</v>
      </c>
      <c r="C294" s="9" t="s">
        <v>45</v>
      </c>
      <c r="D294" s="9">
        <v>4</v>
      </c>
      <c r="E294" s="9">
        <v>17</v>
      </c>
      <c r="F294" s="9">
        <v>2017</v>
      </c>
      <c r="G294" s="9">
        <v>6</v>
      </c>
      <c r="H294" s="9">
        <v>10</v>
      </c>
      <c r="I294" s="9">
        <v>-0.81979999999999997</v>
      </c>
      <c r="J294" s="9">
        <v>-90.059370000000001</v>
      </c>
      <c r="K294" s="26">
        <v>48075799</v>
      </c>
      <c r="L294" s="26">
        <v>48075799</v>
      </c>
      <c r="M294" s="26">
        <v>48075799</v>
      </c>
      <c r="N294" s="27">
        <v>2160</v>
      </c>
      <c r="O294" s="28">
        <v>33.200000000000003</v>
      </c>
      <c r="P294" s="28">
        <v>34.6</v>
      </c>
      <c r="Q294" s="28">
        <v>23.4</v>
      </c>
      <c r="R294" s="28"/>
      <c r="S294" s="28">
        <v>3.8</v>
      </c>
      <c r="T294" s="28">
        <v>1</v>
      </c>
      <c r="U294" s="28">
        <v>1</v>
      </c>
      <c r="V294" s="44">
        <f>VLOOKUP($L294,'[1]Tortugas liberadas DPNG'!$B$1:$O$552,7,FALSE)</f>
        <v>2015</v>
      </c>
      <c r="W294" s="44">
        <f>VLOOKUP($L294,'[1]Tortugas liberadas DPNG'!$B$1:$O$552,11,FALSE)</f>
        <v>24.8</v>
      </c>
      <c r="X294" s="44">
        <f>VLOOKUP($L294,'[1]Tortugas liberadas DPNG'!$B$1:$O$552,14,FALSE)/1000</f>
        <v>1.3</v>
      </c>
      <c r="Y294" s="44">
        <f>VLOOKUP($L294,'[1]Tortugas liberadas DPNG'!$B$1:$O$552,5,FALSE) -0.5</f>
        <v>7.5</v>
      </c>
      <c r="Z294" s="44">
        <f>Y294+(F294-VLOOKUP($L294,'[1]Tortugas liberadas DPNG'!$B$1:$O$552,7,FALSE))</f>
        <v>9.5</v>
      </c>
      <c r="AB294" s="45" t="str">
        <f t="shared" si="4"/>
        <v>Small</v>
      </c>
      <c r="AC294" s="9" t="s">
        <v>29</v>
      </c>
    </row>
    <row r="295" spans="1:29" x14ac:dyDescent="0.25">
      <c r="A295" s="42">
        <v>339</v>
      </c>
      <c r="B295" s="9" t="s">
        <v>28</v>
      </c>
      <c r="C295" s="9" t="s">
        <v>45</v>
      </c>
      <c r="D295" s="9">
        <v>4</v>
      </c>
      <c r="E295" s="9">
        <v>18</v>
      </c>
      <c r="F295" s="9">
        <v>2017</v>
      </c>
      <c r="G295" s="9">
        <v>6</v>
      </c>
      <c r="H295" s="9">
        <v>10</v>
      </c>
      <c r="I295" s="9">
        <v>-0.81977999999999995</v>
      </c>
      <c r="J295" s="9">
        <v>-90.059179999999998</v>
      </c>
      <c r="K295" s="26">
        <v>48345639</v>
      </c>
      <c r="L295" s="26">
        <v>48345639</v>
      </c>
      <c r="M295" s="26">
        <v>48345639</v>
      </c>
      <c r="N295" s="27">
        <v>2150</v>
      </c>
      <c r="O295" s="28">
        <v>43.7</v>
      </c>
      <c r="P295" s="28">
        <v>46</v>
      </c>
      <c r="Q295" s="28">
        <v>32.799999999999997</v>
      </c>
      <c r="R295" s="28"/>
      <c r="S295" s="28"/>
      <c r="T295" s="28">
        <v>1</v>
      </c>
      <c r="U295" s="28">
        <v>0</v>
      </c>
      <c r="V295" s="44">
        <f>VLOOKUP($L295,'[1]Tortugas liberadas DPNG'!$B$1:$O$552,7,FALSE)</f>
        <v>2015</v>
      </c>
      <c r="W295" s="44">
        <f>VLOOKUP($L295,'[1]Tortugas liberadas DPNG'!$B$1:$O$552,11,FALSE)</f>
        <v>34.6</v>
      </c>
      <c r="X295" s="44">
        <f>VLOOKUP($L295,'[1]Tortugas liberadas DPNG'!$B$1:$O$552,14,FALSE)/1000</f>
        <v>3.6</v>
      </c>
      <c r="Y295" s="44">
        <f>VLOOKUP($L295,'[1]Tortugas liberadas DPNG'!$B$1:$O$552,5,FALSE) -0.5</f>
        <v>7.5</v>
      </c>
      <c r="Z295" s="44">
        <f>Y295+(F295-VLOOKUP($L295,'[1]Tortugas liberadas DPNG'!$B$1:$O$552,7,FALSE))</f>
        <v>9.5</v>
      </c>
      <c r="AB295" s="45" t="str">
        <f t="shared" si="4"/>
        <v/>
      </c>
      <c r="AC295" s="9" t="s">
        <v>34</v>
      </c>
    </row>
    <row r="296" spans="1:29" x14ac:dyDescent="0.25">
      <c r="A296" s="42">
        <v>340</v>
      </c>
      <c r="B296" s="9" t="s">
        <v>28</v>
      </c>
      <c r="C296" s="9" t="s">
        <v>45</v>
      </c>
      <c r="D296" s="9">
        <v>4</v>
      </c>
      <c r="E296" s="9">
        <v>19</v>
      </c>
      <c r="F296" s="9">
        <v>2017</v>
      </c>
      <c r="G296" s="9">
        <v>6</v>
      </c>
      <c r="H296" s="9">
        <v>10</v>
      </c>
      <c r="I296" s="9">
        <v>-0.82018999999999997</v>
      </c>
      <c r="J296" s="9">
        <v>-90.059179999999998</v>
      </c>
      <c r="K296" s="26">
        <v>48320275</v>
      </c>
      <c r="L296" s="26">
        <v>48320275</v>
      </c>
      <c r="M296" s="26">
        <v>48320275</v>
      </c>
      <c r="N296" s="27">
        <v>2101</v>
      </c>
      <c r="O296" s="28">
        <v>40</v>
      </c>
      <c r="P296" s="28">
        <v>41.6</v>
      </c>
      <c r="Q296" s="28">
        <v>29.4</v>
      </c>
      <c r="R296" s="28"/>
      <c r="S296" s="28">
        <v>5.7</v>
      </c>
      <c r="T296" s="28">
        <v>1</v>
      </c>
      <c r="U296" s="28">
        <v>1</v>
      </c>
      <c r="V296" s="44">
        <f>VLOOKUP($L296,'[1]Tortugas liberadas DPNG'!$B$1:$O$552,7,FALSE)</f>
        <v>2015</v>
      </c>
      <c r="W296" s="44">
        <f>VLOOKUP($L296,'[1]Tortugas liberadas DPNG'!$B$1:$O$552,11,FALSE)</f>
        <v>30.3</v>
      </c>
      <c r="X296" s="44">
        <f>VLOOKUP($L296,'[1]Tortugas liberadas DPNG'!$B$1:$O$552,14,FALSE)/1000</f>
        <v>2.4</v>
      </c>
      <c r="Y296" s="44">
        <f>VLOOKUP($L296,'[1]Tortugas liberadas DPNG'!$B$1:$O$552,5,FALSE) -0.5</f>
        <v>7.5</v>
      </c>
      <c r="Z296" s="44">
        <f>Y296+(F296-VLOOKUP($L296,'[1]Tortugas liberadas DPNG'!$B$1:$O$552,7,FALSE))</f>
        <v>9.5</v>
      </c>
      <c r="AB296" s="45" t="str">
        <f t="shared" si="4"/>
        <v>Small</v>
      </c>
      <c r="AC296" s="9"/>
    </row>
    <row r="297" spans="1:29" x14ac:dyDescent="0.25">
      <c r="A297" s="42">
        <v>341</v>
      </c>
      <c r="B297" s="9" t="s">
        <v>28</v>
      </c>
      <c r="C297" s="9" t="s">
        <v>45</v>
      </c>
      <c r="D297" s="9">
        <v>4</v>
      </c>
      <c r="E297" s="9">
        <v>20</v>
      </c>
      <c r="F297" s="9">
        <v>2017</v>
      </c>
      <c r="G297" s="9">
        <v>6</v>
      </c>
      <c r="H297" s="9">
        <v>10</v>
      </c>
      <c r="I297" s="9">
        <v>-0.82020000000000004</v>
      </c>
      <c r="J297" s="9">
        <v>-90.059100000000001</v>
      </c>
      <c r="K297" s="26">
        <v>52062883</v>
      </c>
      <c r="L297" s="26">
        <v>52062883</v>
      </c>
      <c r="M297" s="26">
        <v>52062883</v>
      </c>
      <c r="N297" s="27">
        <v>2385</v>
      </c>
      <c r="O297" s="28">
        <v>26.6</v>
      </c>
      <c r="P297" s="28">
        <v>27.4</v>
      </c>
      <c r="Q297" s="28">
        <v>18.600000000000001</v>
      </c>
      <c r="R297" s="28"/>
      <c r="S297" s="28"/>
      <c r="T297" s="28">
        <v>1</v>
      </c>
      <c r="U297" s="28">
        <v>0</v>
      </c>
      <c r="V297" s="44">
        <f>VLOOKUP($L297,'[1]Tortugas liberadas DPNG'!$B$1:$O$552,7,FALSE)</f>
        <v>2017</v>
      </c>
      <c r="W297" s="44">
        <f>VLOOKUP($L297,'[1]Tortugas liberadas DPNG'!$B$1:$O$552,11,FALSE)</f>
        <v>25.7</v>
      </c>
      <c r="X297" s="44">
        <f>VLOOKUP($L297,'[1]Tortugas liberadas DPNG'!$B$1:$O$552,14,FALSE)/1000</f>
        <v>1.343</v>
      </c>
      <c r="Y297" s="44">
        <f>VLOOKUP($L297,'[1]Tortugas liberadas DPNG'!$B$1:$O$552,5,FALSE) -0.5</f>
        <v>5.5</v>
      </c>
      <c r="Z297" s="44">
        <f>Y297+(F297-VLOOKUP($L297,'[1]Tortugas liberadas DPNG'!$B$1:$O$552,7,FALSE))</f>
        <v>5.5</v>
      </c>
      <c r="AB297" s="45" t="str">
        <f t="shared" si="4"/>
        <v>Small</v>
      </c>
      <c r="AC297" s="9" t="s">
        <v>29</v>
      </c>
    </row>
    <row r="298" spans="1:29" x14ac:dyDescent="0.25">
      <c r="A298" s="42">
        <v>342</v>
      </c>
      <c r="B298" s="9" t="s">
        <v>28</v>
      </c>
      <c r="C298" s="9" t="s">
        <v>45</v>
      </c>
      <c r="D298" s="9">
        <v>4</v>
      </c>
      <c r="E298" s="9">
        <v>21</v>
      </c>
      <c r="F298" s="9">
        <v>2017</v>
      </c>
      <c r="G298" s="9">
        <v>6</v>
      </c>
      <c r="H298" s="9">
        <v>10</v>
      </c>
      <c r="I298" s="9">
        <v>-0.82020000000000004</v>
      </c>
      <c r="J298" s="9">
        <v>-90.059089999999998</v>
      </c>
      <c r="K298" s="26">
        <v>48066279</v>
      </c>
      <c r="L298" s="26">
        <v>48066279</v>
      </c>
      <c r="M298" s="26">
        <v>48066279</v>
      </c>
      <c r="N298" s="27">
        <v>2231</v>
      </c>
      <c r="O298" s="28">
        <v>32</v>
      </c>
      <c r="P298" s="28">
        <v>33.5</v>
      </c>
      <c r="Q298" s="28">
        <v>24.4</v>
      </c>
      <c r="R298" s="28"/>
      <c r="S298" s="28">
        <v>3.7</v>
      </c>
      <c r="T298" s="28">
        <v>1</v>
      </c>
      <c r="U298" s="28">
        <v>1</v>
      </c>
      <c r="V298" s="44">
        <f>VLOOKUP($L298,'[1]Tortugas liberadas DPNG'!$B$1:$O$552,7,FALSE)</f>
        <v>2015</v>
      </c>
      <c r="W298" s="44">
        <f>VLOOKUP($L298,'[1]Tortugas liberadas DPNG'!$B$1:$O$552,11,FALSE)</f>
        <v>24</v>
      </c>
      <c r="X298" s="44">
        <f>VLOOKUP($L298,'[1]Tortugas liberadas DPNG'!$B$1:$O$552,14,FALSE)/1000</f>
        <v>1.3</v>
      </c>
      <c r="Y298" s="44">
        <f>VLOOKUP($L298,'[1]Tortugas liberadas DPNG'!$B$1:$O$552,5,FALSE) -0.5</f>
        <v>5.5</v>
      </c>
      <c r="Z298" s="44">
        <f>Y298+(F298-VLOOKUP($L298,'[1]Tortugas liberadas DPNG'!$B$1:$O$552,7,FALSE))</f>
        <v>7.5</v>
      </c>
      <c r="AB298" s="45" t="str">
        <f t="shared" si="4"/>
        <v>Small</v>
      </c>
      <c r="AC298" s="9"/>
    </row>
    <row r="299" spans="1:29" x14ac:dyDescent="0.25">
      <c r="A299" s="42">
        <v>343</v>
      </c>
      <c r="B299" s="9" t="s">
        <v>28</v>
      </c>
      <c r="C299" s="9" t="s">
        <v>45</v>
      </c>
      <c r="D299" s="9">
        <v>4</v>
      </c>
      <c r="E299" s="9">
        <v>22</v>
      </c>
      <c r="F299" s="9">
        <v>2017</v>
      </c>
      <c r="G299" s="9">
        <v>6</v>
      </c>
      <c r="H299" s="9">
        <v>10</v>
      </c>
      <c r="I299" s="9">
        <v>-0.82032000000000005</v>
      </c>
      <c r="J299" s="9">
        <v>-90.058909999999997</v>
      </c>
      <c r="K299" s="26">
        <v>48368002</v>
      </c>
      <c r="L299" s="26">
        <v>48368002</v>
      </c>
      <c r="M299" s="26">
        <v>48368002</v>
      </c>
      <c r="N299" s="27">
        <v>2273</v>
      </c>
      <c r="O299" s="28">
        <v>28.5</v>
      </c>
      <c r="P299" s="28">
        <v>29.5</v>
      </c>
      <c r="Q299" s="28">
        <v>19.600000000000001</v>
      </c>
      <c r="R299" s="28"/>
      <c r="S299" s="28">
        <v>2.2000000000000002</v>
      </c>
      <c r="T299" s="28">
        <v>1</v>
      </c>
      <c r="U299" s="28">
        <v>1</v>
      </c>
      <c r="V299" s="44">
        <f>VLOOKUP($L299,'[1]Tortugas liberadas DPNG'!$B$1:$O$552,7,FALSE)</f>
        <v>2015</v>
      </c>
      <c r="W299" s="44">
        <f>VLOOKUP($L299,'[1]Tortugas liberadas DPNG'!$B$1:$O$552,11,FALSE)</f>
        <v>23.7</v>
      </c>
      <c r="X299" s="44">
        <f>VLOOKUP($L299,'[1]Tortugas liberadas DPNG'!$B$1:$O$552,14,FALSE)/1000</f>
        <v>1.05</v>
      </c>
      <c r="Y299" s="44">
        <f>VLOOKUP($L299,'[1]Tortugas liberadas DPNG'!$B$1:$O$552,5,FALSE) -0.5</f>
        <v>4.5</v>
      </c>
      <c r="Z299" s="44">
        <f>Y299+(F299-VLOOKUP($L299,'[1]Tortugas liberadas DPNG'!$B$1:$O$552,7,FALSE))</f>
        <v>6.5</v>
      </c>
      <c r="AB299" s="45" t="str">
        <f t="shared" si="4"/>
        <v>Small</v>
      </c>
      <c r="AC299" s="9"/>
    </row>
    <row r="300" spans="1:29" x14ac:dyDescent="0.25">
      <c r="A300" s="42">
        <v>344</v>
      </c>
      <c r="B300" s="9" t="s">
        <v>28</v>
      </c>
      <c r="C300" s="9" t="s">
        <v>45</v>
      </c>
      <c r="D300" s="9">
        <v>4</v>
      </c>
      <c r="E300" s="9">
        <v>23</v>
      </c>
      <c r="F300" s="9">
        <v>2017</v>
      </c>
      <c r="G300" s="9">
        <v>6</v>
      </c>
      <c r="H300" s="9">
        <v>10</v>
      </c>
      <c r="I300" s="9">
        <v>-0.82065999999999995</v>
      </c>
      <c r="J300" s="9">
        <v>-90.059179999999998</v>
      </c>
      <c r="K300" s="26">
        <v>48311035</v>
      </c>
      <c r="L300" s="26">
        <v>48311035</v>
      </c>
      <c r="M300" s="26">
        <v>48311035</v>
      </c>
      <c r="N300" s="27">
        <v>2261</v>
      </c>
      <c r="O300" s="28">
        <v>32.9</v>
      </c>
      <c r="P300" s="28">
        <v>34.799999999999997</v>
      </c>
      <c r="Q300" s="28">
        <v>23.7</v>
      </c>
      <c r="R300" s="28"/>
      <c r="S300" s="28">
        <v>3.6</v>
      </c>
      <c r="T300" s="28">
        <v>1</v>
      </c>
      <c r="U300" s="28">
        <v>1</v>
      </c>
      <c r="V300" s="44">
        <f>VLOOKUP($L300,'[1]Tortugas liberadas DPNG'!$B$1:$O$552,7,FALSE)</f>
        <v>2015</v>
      </c>
      <c r="W300" s="44">
        <f>VLOOKUP($L300,'[1]Tortugas liberadas DPNG'!$B$1:$O$552,11,FALSE)</f>
        <v>25.4</v>
      </c>
      <c r="X300" s="44">
        <f>VLOOKUP($L300,'[1]Tortugas liberadas DPNG'!$B$1:$O$552,14,FALSE)/1000</f>
        <v>1.5</v>
      </c>
      <c r="Y300" s="44">
        <f>VLOOKUP($L300,'[1]Tortugas liberadas DPNG'!$B$1:$O$552,5,FALSE) -0.5</f>
        <v>4.5</v>
      </c>
      <c r="Z300" s="44">
        <f>Y300+(F300-VLOOKUP($L300,'[1]Tortugas liberadas DPNG'!$B$1:$O$552,7,FALSE))</f>
        <v>6.5</v>
      </c>
      <c r="AB300" s="45" t="str">
        <f t="shared" si="4"/>
        <v>Small</v>
      </c>
      <c r="AC300" s="9"/>
    </row>
    <row r="301" spans="1:29" x14ac:dyDescent="0.25">
      <c r="A301" s="42">
        <v>345</v>
      </c>
      <c r="B301" s="9" t="s">
        <v>28</v>
      </c>
      <c r="C301" s="9" t="s">
        <v>45</v>
      </c>
      <c r="D301" s="9">
        <v>4</v>
      </c>
      <c r="E301" s="9">
        <v>24</v>
      </c>
      <c r="F301" s="9">
        <v>2017</v>
      </c>
      <c r="G301" s="9">
        <v>6</v>
      </c>
      <c r="H301" s="9">
        <v>10</v>
      </c>
      <c r="I301" s="9">
        <v>-0.82055</v>
      </c>
      <c r="J301" s="9">
        <v>-90.059309999999996</v>
      </c>
      <c r="K301" s="26">
        <v>48068374</v>
      </c>
      <c r="L301" s="26">
        <v>48068374</v>
      </c>
      <c r="M301" s="26">
        <v>48068374</v>
      </c>
      <c r="N301" s="27">
        <v>2222</v>
      </c>
      <c r="O301" s="28">
        <v>34.299999999999997</v>
      </c>
      <c r="P301" s="28">
        <v>36.5</v>
      </c>
      <c r="Q301" s="28">
        <v>24.9</v>
      </c>
      <c r="R301" s="28"/>
      <c r="S301" s="28">
        <v>4.5999999999999996</v>
      </c>
      <c r="T301" s="28">
        <v>1</v>
      </c>
      <c r="U301" s="28">
        <v>1</v>
      </c>
      <c r="V301" s="44">
        <f>VLOOKUP($L301,'[1]Tortugas liberadas DPNG'!$B$1:$O$552,7,FALSE)</f>
        <v>2015</v>
      </c>
      <c r="W301" s="44">
        <f>VLOOKUP($L301,'[1]Tortugas liberadas DPNG'!$B$1:$O$552,11,FALSE)</f>
        <v>25.3</v>
      </c>
      <c r="X301" s="44">
        <f>VLOOKUP($L301,'[1]Tortugas liberadas DPNG'!$B$1:$O$552,14,FALSE)/1000</f>
        <v>1.5</v>
      </c>
      <c r="Y301" s="44">
        <f>VLOOKUP($L301,'[1]Tortugas liberadas DPNG'!$B$1:$O$552,5,FALSE) -0.5</f>
        <v>5.5</v>
      </c>
      <c r="Z301" s="44">
        <f>Y301+(F301-VLOOKUP($L301,'[1]Tortugas liberadas DPNG'!$B$1:$O$552,7,FALSE))</f>
        <v>7.5</v>
      </c>
      <c r="AB301" s="45" t="str">
        <f t="shared" si="4"/>
        <v>Small</v>
      </c>
      <c r="AC301" s="9"/>
    </row>
    <row r="302" spans="1:29" x14ac:dyDescent="0.25">
      <c r="A302" s="42">
        <v>346</v>
      </c>
      <c r="B302" s="9" t="s">
        <v>28</v>
      </c>
      <c r="C302" s="9" t="s">
        <v>45</v>
      </c>
      <c r="D302" s="9">
        <v>4</v>
      </c>
      <c r="E302" s="9">
        <v>25</v>
      </c>
      <c r="F302" s="9">
        <v>2017</v>
      </c>
      <c r="G302" s="9">
        <v>6</v>
      </c>
      <c r="H302" s="9">
        <v>10</v>
      </c>
      <c r="I302" s="9">
        <v>-0.82084000000000001</v>
      </c>
      <c r="J302" s="9">
        <v>-90.059340000000006</v>
      </c>
      <c r="K302" s="26">
        <v>51610841</v>
      </c>
      <c r="L302" s="26">
        <v>51610841</v>
      </c>
      <c r="M302" s="26">
        <v>51610841</v>
      </c>
      <c r="N302" s="27">
        <v>2419</v>
      </c>
      <c r="O302" s="28">
        <v>26.8</v>
      </c>
      <c r="P302" s="28">
        <v>28.1</v>
      </c>
      <c r="Q302" s="28">
        <v>18.399999999999999</v>
      </c>
      <c r="R302" s="28"/>
      <c r="S302" s="28"/>
      <c r="T302" s="28">
        <v>1</v>
      </c>
      <c r="U302" s="28">
        <v>0</v>
      </c>
      <c r="V302" s="44">
        <f>VLOOKUP($L302,'[1]Tortugas liberadas DPNG'!$B$1:$O$552,7,FALSE)</f>
        <v>2017</v>
      </c>
      <c r="W302" s="44">
        <f>VLOOKUP($L302,'[1]Tortugas liberadas DPNG'!$B$1:$O$552,11,FALSE)</f>
        <v>26.4</v>
      </c>
      <c r="X302" s="44">
        <f>VLOOKUP($L302,'[1]Tortugas liberadas DPNG'!$B$1:$O$552,14,FALSE)/1000</f>
        <v>1.554</v>
      </c>
      <c r="Y302" s="44">
        <f>VLOOKUP($L302,'[1]Tortugas liberadas DPNG'!$B$1:$O$552,5,FALSE) -0.5</f>
        <v>5.5</v>
      </c>
      <c r="Z302" s="44">
        <f>Y302+(F302-VLOOKUP($L302,'[1]Tortugas liberadas DPNG'!$B$1:$O$552,7,FALSE))</f>
        <v>5.5</v>
      </c>
      <c r="AB302" s="45" t="str">
        <f t="shared" si="4"/>
        <v>Small</v>
      </c>
      <c r="AC302" s="9"/>
    </row>
    <row r="303" spans="1:29" x14ac:dyDescent="0.25">
      <c r="A303" s="42">
        <v>347</v>
      </c>
      <c r="B303" s="9" t="s">
        <v>28</v>
      </c>
      <c r="C303" s="9" t="s">
        <v>45</v>
      </c>
      <c r="D303" s="9">
        <v>4</v>
      </c>
      <c r="E303" s="9">
        <v>26</v>
      </c>
      <c r="F303" s="9">
        <v>2017</v>
      </c>
      <c r="G303" s="9">
        <v>6</v>
      </c>
      <c r="H303" s="9">
        <v>10</v>
      </c>
      <c r="I303" s="9">
        <v>-0.82094</v>
      </c>
      <c r="J303" s="9">
        <v>-90.059420000000003</v>
      </c>
      <c r="K303" s="26">
        <v>52543074</v>
      </c>
      <c r="L303" s="26">
        <v>52543074</v>
      </c>
      <c r="M303" s="26">
        <v>52543074</v>
      </c>
      <c r="N303" s="27">
        <v>2405</v>
      </c>
      <c r="O303" s="28">
        <v>24.1</v>
      </c>
      <c r="P303" s="28">
        <v>25.2</v>
      </c>
      <c r="Q303" s="28">
        <v>17.600000000000001</v>
      </c>
      <c r="R303" s="28"/>
      <c r="S303" s="28"/>
      <c r="T303" s="28">
        <v>1</v>
      </c>
      <c r="U303" s="28">
        <v>0</v>
      </c>
      <c r="V303" s="44">
        <f>VLOOKUP($L303,'[1]Tortugas liberadas DPNG'!$B$1:$O$552,7,FALSE)</f>
        <v>2017</v>
      </c>
      <c r="W303" s="44">
        <f>VLOOKUP($L303,'[1]Tortugas liberadas DPNG'!$B$1:$O$552,11,FALSE)</f>
        <v>24</v>
      </c>
      <c r="X303" s="44">
        <f>VLOOKUP($L303,'[1]Tortugas liberadas DPNG'!$B$1:$O$552,14,FALSE)/1000</f>
        <v>1.153</v>
      </c>
      <c r="Y303" s="44">
        <f>VLOOKUP($L303,'[1]Tortugas liberadas DPNG'!$B$1:$O$552,5,FALSE) -0.5</f>
        <v>5.5</v>
      </c>
      <c r="Z303" s="44">
        <f>Y303+(F303-VLOOKUP($L303,'[1]Tortugas liberadas DPNG'!$B$1:$O$552,7,FALSE))</f>
        <v>5.5</v>
      </c>
      <c r="AB303" s="45" t="str">
        <f t="shared" si="4"/>
        <v>Small</v>
      </c>
      <c r="AC303" s="9" t="s">
        <v>98</v>
      </c>
    </row>
    <row r="304" spans="1:29" x14ac:dyDescent="0.25">
      <c r="A304" s="42">
        <v>348</v>
      </c>
      <c r="B304" s="9" t="s">
        <v>28</v>
      </c>
      <c r="C304" s="9" t="s">
        <v>45</v>
      </c>
      <c r="D304" s="9">
        <v>4</v>
      </c>
      <c r="E304" s="9">
        <v>27</v>
      </c>
      <c r="F304" s="9">
        <v>2017</v>
      </c>
      <c r="G304" s="9">
        <v>6</v>
      </c>
      <c r="H304" s="9">
        <v>10</v>
      </c>
      <c r="I304" s="9">
        <v>-0.82086999999999999</v>
      </c>
      <c r="J304" s="9">
        <v>-90.059179999999998</v>
      </c>
      <c r="K304" s="26">
        <v>52256284</v>
      </c>
      <c r="L304" s="26">
        <v>52256284</v>
      </c>
      <c r="M304" s="26">
        <v>52256284</v>
      </c>
      <c r="N304" s="27">
        <v>2344</v>
      </c>
      <c r="O304" s="28">
        <v>27.6</v>
      </c>
      <c r="P304" s="28">
        <v>29</v>
      </c>
      <c r="Q304" s="28">
        <v>18.5</v>
      </c>
      <c r="R304" s="28"/>
      <c r="S304" s="28">
        <v>2.2000000000000002</v>
      </c>
      <c r="T304" s="28">
        <v>1</v>
      </c>
      <c r="U304" s="28">
        <v>1</v>
      </c>
      <c r="V304" s="44">
        <f>VLOOKUP($L304,'[1]Tortugas liberadas DPNG'!$B$1:$O$552,7,FALSE)</f>
        <v>2017</v>
      </c>
      <c r="W304" s="44">
        <f>VLOOKUP($L304,'[1]Tortugas liberadas DPNG'!$B$1:$O$552,11,FALSE)</f>
        <v>26.5</v>
      </c>
      <c r="X304" s="44">
        <f>VLOOKUP($L304,'[1]Tortugas liberadas DPNG'!$B$1:$O$552,14,FALSE)/1000</f>
        <v>1.6</v>
      </c>
      <c r="Y304" s="44">
        <f>VLOOKUP($L304,'[1]Tortugas liberadas DPNG'!$B$1:$O$552,5,FALSE) -0.5</f>
        <v>6.5</v>
      </c>
      <c r="Z304" s="44">
        <f>Y304+(F304-VLOOKUP($L304,'[1]Tortugas liberadas DPNG'!$B$1:$O$552,7,FALSE))</f>
        <v>6.5</v>
      </c>
      <c r="AB304" s="45" t="str">
        <f t="shared" si="4"/>
        <v>Small</v>
      </c>
      <c r="AC304" s="9"/>
    </row>
    <row r="305" spans="1:29" x14ac:dyDescent="0.25">
      <c r="A305" s="42">
        <v>349</v>
      </c>
      <c r="B305" s="9" t="s">
        <v>28</v>
      </c>
      <c r="C305" s="9" t="s">
        <v>45</v>
      </c>
      <c r="D305" s="9">
        <v>4</v>
      </c>
      <c r="E305" s="9">
        <v>28</v>
      </c>
      <c r="F305" s="9">
        <v>2017</v>
      </c>
      <c r="G305" s="9">
        <v>6</v>
      </c>
      <c r="H305" s="9">
        <v>10</v>
      </c>
      <c r="I305" s="9">
        <v>-0.82094</v>
      </c>
      <c r="J305" s="9">
        <v>-90.059139999999999</v>
      </c>
      <c r="K305" s="26">
        <v>51587375</v>
      </c>
      <c r="L305" s="26">
        <v>51587375</v>
      </c>
      <c r="M305" s="26">
        <v>51587375</v>
      </c>
      <c r="N305" s="27">
        <v>2353</v>
      </c>
      <c r="O305" s="28">
        <v>26.9</v>
      </c>
      <c r="P305" s="28">
        <v>28.6</v>
      </c>
      <c r="Q305" s="28">
        <v>18.8</v>
      </c>
      <c r="R305" s="28"/>
      <c r="S305" s="28"/>
      <c r="T305" s="28">
        <v>1</v>
      </c>
      <c r="U305" s="28">
        <v>0</v>
      </c>
      <c r="V305" s="44">
        <f>VLOOKUP($L305,'[1]Tortugas liberadas DPNG'!$B$1:$O$552,7,FALSE)</f>
        <v>2017</v>
      </c>
      <c r="W305" s="44">
        <f>VLOOKUP($L305,'[1]Tortugas liberadas DPNG'!$B$1:$O$552,11,FALSE)</f>
        <v>26.9</v>
      </c>
      <c r="X305" s="44">
        <f>VLOOKUP($L305,'[1]Tortugas liberadas DPNG'!$B$1:$O$552,14,FALSE)/1000</f>
        <v>1.7</v>
      </c>
      <c r="Y305" s="44">
        <f>VLOOKUP($L305,'[1]Tortugas liberadas DPNG'!$B$1:$O$552,5,FALSE) -0.5</f>
        <v>6.5</v>
      </c>
      <c r="Z305" s="44">
        <f>Y305+(F305-VLOOKUP($L305,'[1]Tortugas liberadas DPNG'!$B$1:$O$552,7,FALSE))</f>
        <v>6.5</v>
      </c>
      <c r="AB305" s="45" t="str">
        <f t="shared" si="4"/>
        <v>Small</v>
      </c>
      <c r="AC305" s="9"/>
    </row>
    <row r="306" spans="1:29" x14ac:dyDescent="0.25">
      <c r="A306" s="42">
        <v>350</v>
      </c>
      <c r="B306" s="9" t="s">
        <v>28</v>
      </c>
      <c r="C306" s="9" t="s">
        <v>45</v>
      </c>
      <c r="D306" s="9">
        <v>4</v>
      </c>
      <c r="E306" s="9">
        <v>29</v>
      </c>
      <c r="F306" s="9">
        <v>2017</v>
      </c>
      <c r="G306" s="9">
        <v>6</v>
      </c>
      <c r="H306" s="9">
        <v>10</v>
      </c>
      <c r="I306" s="9">
        <v>-0.82110000000000005</v>
      </c>
      <c r="J306" s="9">
        <v>-90.059100000000001</v>
      </c>
      <c r="K306" s="26">
        <v>52277810</v>
      </c>
      <c r="L306" s="26">
        <v>52277810</v>
      </c>
      <c r="M306" s="26">
        <v>52277810</v>
      </c>
      <c r="N306" s="27">
        <v>2340</v>
      </c>
      <c r="O306" s="28">
        <v>27.9</v>
      </c>
      <c r="P306" s="28">
        <v>28.8</v>
      </c>
      <c r="Q306" s="28">
        <v>19.100000000000001</v>
      </c>
      <c r="R306" s="28"/>
      <c r="S306" s="28"/>
      <c r="T306" s="28">
        <v>1</v>
      </c>
      <c r="U306" s="28">
        <v>0</v>
      </c>
      <c r="V306" s="44">
        <f>VLOOKUP($L306,'[1]Tortugas liberadas DPNG'!$B$1:$O$552,7,FALSE)</f>
        <v>2017</v>
      </c>
      <c r="W306" s="44">
        <f>VLOOKUP($L306,'[1]Tortugas liberadas DPNG'!$B$1:$O$552,11,FALSE)</f>
        <v>27.3</v>
      </c>
      <c r="X306" s="44">
        <f>VLOOKUP($L306,'[1]Tortugas liberadas DPNG'!$B$1:$O$552,14,FALSE)/1000</f>
        <v>1.8</v>
      </c>
      <c r="Y306" s="44">
        <f>VLOOKUP($L306,'[1]Tortugas liberadas DPNG'!$B$1:$O$552,5,FALSE) -0.5</f>
        <v>6.5</v>
      </c>
      <c r="Z306" s="44">
        <f>Y306+(F306-VLOOKUP($L306,'[1]Tortugas liberadas DPNG'!$B$1:$O$552,7,FALSE))</f>
        <v>6.5</v>
      </c>
      <c r="AB306" s="45" t="str">
        <f t="shared" si="4"/>
        <v>Small</v>
      </c>
      <c r="AC306" s="9"/>
    </row>
    <row r="307" spans="1:29" x14ac:dyDescent="0.25">
      <c r="A307" s="42">
        <v>351</v>
      </c>
      <c r="B307" s="9" t="s">
        <v>28</v>
      </c>
      <c r="C307" s="9" t="s">
        <v>45</v>
      </c>
      <c r="D307" s="9">
        <v>4</v>
      </c>
      <c r="E307" s="9">
        <v>30</v>
      </c>
      <c r="F307" s="9">
        <v>2017</v>
      </c>
      <c r="G307" s="9">
        <v>6</v>
      </c>
      <c r="H307" s="9">
        <v>10</v>
      </c>
      <c r="I307" s="9">
        <v>-0.82096999999999998</v>
      </c>
      <c r="J307" s="9">
        <v>-90.059139999999999</v>
      </c>
      <c r="K307" s="26">
        <v>52257295</v>
      </c>
      <c r="L307" s="26">
        <v>52257295</v>
      </c>
      <c r="M307" s="26">
        <v>52257295</v>
      </c>
      <c r="N307" s="27">
        <v>2376</v>
      </c>
      <c r="O307" s="28">
        <v>28.3</v>
      </c>
      <c r="P307" s="28">
        <v>29.7</v>
      </c>
      <c r="Q307" s="28">
        <v>19.5</v>
      </c>
      <c r="R307" s="28"/>
      <c r="S307" s="28">
        <v>2.4</v>
      </c>
      <c r="T307" s="28">
        <v>1</v>
      </c>
      <c r="U307" s="28">
        <v>1</v>
      </c>
      <c r="V307" s="44">
        <f>VLOOKUP($L307,'[1]Tortugas liberadas DPNG'!$B$1:$O$552,7,FALSE)</f>
        <v>2017</v>
      </c>
      <c r="W307" s="44">
        <f>VLOOKUP($L307,'[1]Tortugas liberadas DPNG'!$B$1:$O$552,11,FALSE)</f>
        <v>27.8</v>
      </c>
      <c r="X307" s="44">
        <f>VLOOKUP($L307,'[1]Tortugas liberadas DPNG'!$B$1:$O$552,14,FALSE)/1000</f>
        <v>1.879</v>
      </c>
      <c r="Y307" s="44">
        <f>VLOOKUP($L307,'[1]Tortugas liberadas DPNG'!$B$1:$O$552,5,FALSE) -0.5</f>
        <v>5.5</v>
      </c>
      <c r="Z307" s="44">
        <f>Y307+(F307-VLOOKUP($L307,'[1]Tortugas liberadas DPNG'!$B$1:$O$552,7,FALSE))</f>
        <v>5.5</v>
      </c>
      <c r="AB307" s="45" t="str">
        <f t="shared" si="4"/>
        <v>Small</v>
      </c>
      <c r="AC307" s="9" t="s">
        <v>99</v>
      </c>
    </row>
    <row r="308" spans="1:29" x14ac:dyDescent="0.25">
      <c r="A308" s="42">
        <v>352</v>
      </c>
      <c r="B308" s="9" t="s">
        <v>28</v>
      </c>
      <c r="C308" s="9" t="s">
        <v>45</v>
      </c>
      <c r="D308" s="9">
        <v>4</v>
      </c>
      <c r="E308" s="9">
        <v>31</v>
      </c>
      <c r="F308" s="9">
        <v>2017</v>
      </c>
      <c r="G308" s="9">
        <v>6</v>
      </c>
      <c r="H308" s="9">
        <v>10</v>
      </c>
      <c r="I308" s="9">
        <v>-0.82167000000000001</v>
      </c>
      <c r="J308" s="9">
        <v>-90.058790000000002</v>
      </c>
      <c r="K308" s="26">
        <v>48369550</v>
      </c>
      <c r="L308" s="26">
        <v>48369550</v>
      </c>
      <c r="M308" s="26">
        <v>48369550</v>
      </c>
      <c r="N308" s="27">
        <v>2300</v>
      </c>
      <c r="O308" s="28">
        <v>31.8</v>
      </c>
      <c r="P308" s="28">
        <v>34.5</v>
      </c>
      <c r="Q308" s="28">
        <v>23.2</v>
      </c>
      <c r="R308" s="28"/>
      <c r="S308" s="28"/>
      <c r="T308" s="28">
        <v>1</v>
      </c>
      <c r="U308" s="28">
        <v>0</v>
      </c>
      <c r="V308" s="44">
        <f>VLOOKUP($L308,'[1]Tortugas liberadas DPNG'!$B$1:$O$552,7,FALSE)</f>
        <v>2015</v>
      </c>
      <c r="W308" s="44">
        <f>VLOOKUP($L308,'[1]Tortugas liberadas DPNG'!$B$1:$O$552,11,FALSE)</f>
        <v>24.2</v>
      </c>
      <c r="X308" s="44">
        <f>VLOOKUP($L308,'[1]Tortugas liberadas DPNG'!$B$1:$O$552,14,FALSE)/1000</f>
        <v>1.3</v>
      </c>
      <c r="Y308" s="44">
        <f>VLOOKUP($L308,'[1]Tortugas liberadas DPNG'!$B$1:$O$552,5,FALSE) -0.5</f>
        <v>4.5</v>
      </c>
      <c r="Z308" s="44">
        <f>Y308+(F308-VLOOKUP($L308,'[1]Tortugas liberadas DPNG'!$B$1:$O$552,7,FALSE))</f>
        <v>6.5</v>
      </c>
      <c r="AB308" s="45" t="str">
        <f t="shared" si="4"/>
        <v>Small</v>
      </c>
      <c r="AC308" s="9"/>
    </row>
    <row r="309" spans="1:29" x14ac:dyDescent="0.25">
      <c r="A309" s="42">
        <v>353</v>
      </c>
      <c r="B309" s="9" t="s">
        <v>28</v>
      </c>
      <c r="C309" s="9" t="s">
        <v>45</v>
      </c>
      <c r="D309" s="9">
        <v>4</v>
      </c>
      <c r="E309" s="9">
        <v>32</v>
      </c>
      <c r="F309" s="9">
        <v>2017</v>
      </c>
      <c r="G309" s="9">
        <v>6</v>
      </c>
      <c r="H309" s="9">
        <v>10</v>
      </c>
      <c r="I309" s="9">
        <v>-0.82157000000000002</v>
      </c>
      <c r="J309" s="9">
        <v>-90.059110000000004</v>
      </c>
      <c r="K309" s="26">
        <v>48118305</v>
      </c>
      <c r="L309" s="26">
        <v>48118305</v>
      </c>
      <c r="M309" s="26">
        <v>48118305</v>
      </c>
      <c r="N309" s="27">
        <v>2246</v>
      </c>
      <c r="O309" s="28">
        <v>36.299999999999997</v>
      </c>
      <c r="P309" s="28">
        <v>38.200000000000003</v>
      </c>
      <c r="Q309" s="28">
        <v>27.4</v>
      </c>
      <c r="R309" s="28"/>
      <c r="S309" s="28">
        <v>5.0999999999999996</v>
      </c>
      <c r="T309" s="28">
        <v>1</v>
      </c>
      <c r="U309" s="28">
        <v>1</v>
      </c>
      <c r="V309" s="44">
        <f>VLOOKUP($L309,'[1]Tortugas liberadas DPNG'!$B$1:$O$552,7,FALSE)</f>
        <v>2015</v>
      </c>
      <c r="W309" s="44">
        <f>VLOOKUP($L309,'[1]Tortugas liberadas DPNG'!$B$1:$O$552,11,FALSE)</f>
        <v>25.9</v>
      </c>
      <c r="X309" s="44">
        <f>VLOOKUP($L309,'[1]Tortugas liberadas DPNG'!$B$1:$O$552,14,FALSE)/1000</f>
        <v>1.65</v>
      </c>
      <c r="Y309" s="44">
        <f>VLOOKUP($L309,'[1]Tortugas liberadas DPNG'!$B$1:$O$552,5,FALSE) -0.5</f>
        <v>5.5</v>
      </c>
      <c r="Z309" s="44">
        <f>Y309+(F309-VLOOKUP($L309,'[1]Tortugas liberadas DPNG'!$B$1:$O$552,7,FALSE))</f>
        <v>7.5</v>
      </c>
      <c r="AB309" s="45" t="str">
        <f t="shared" si="4"/>
        <v>Small</v>
      </c>
      <c r="AC309" s="9" t="s">
        <v>100</v>
      </c>
    </row>
    <row r="310" spans="1:29" x14ac:dyDescent="0.25">
      <c r="A310" s="42">
        <v>354</v>
      </c>
      <c r="B310" s="9" t="s">
        <v>28</v>
      </c>
      <c r="C310" s="9" t="s">
        <v>45</v>
      </c>
      <c r="D310" s="9">
        <v>4</v>
      </c>
      <c r="E310" s="9">
        <v>33</v>
      </c>
      <c r="F310" s="9">
        <v>2017</v>
      </c>
      <c r="G310" s="9">
        <v>6</v>
      </c>
      <c r="H310" s="9">
        <v>10</v>
      </c>
      <c r="I310" s="9">
        <v>-0.82188000000000005</v>
      </c>
      <c r="J310" s="9">
        <v>-90.059010000000001</v>
      </c>
      <c r="K310" s="26">
        <v>52370527</v>
      </c>
      <c r="L310" s="26">
        <v>52370527</v>
      </c>
      <c r="M310" s="26">
        <v>52370527</v>
      </c>
      <c r="N310" s="27">
        <v>2345</v>
      </c>
      <c r="O310" s="28">
        <v>29.4</v>
      </c>
      <c r="P310" s="28">
        <v>31.2</v>
      </c>
      <c r="Q310" s="28">
        <v>21.3</v>
      </c>
      <c r="R310" s="28"/>
      <c r="S310" s="28"/>
      <c r="T310" s="28">
        <v>1</v>
      </c>
      <c r="U310" s="28">
        <v>0</v>
      </c>
      <c r="V310" s="44">
        <f>VLOOKUP($L310,'[1]Tortugas liberadas DPNG'!$B$1:$O$552,7,FALSE)</f>
        <v>2017</v>
      </c>
      <c r="W310" s="44">
        <f>VLOOKUP($L310,'[1]Tortugas liberadas DPNG'!$B$1:$O$552,11,FALSE)</f>
        <v>29.8</v>
      </c>
      <c r="X310" s="44">
        <f>VLOOKUP($L310,'[1]Tortugas liberadas DPNG'!$B$1:$O$552,14,FALSE)/1000</f>
        <v>2.4</v>
      </c>
      <c r="Y310" s="44">
        <f>VLOOKUP($L310,'[1]Tortugas liberadas DPNG'!$B$1:$O$552,5,FALSE) -0.5</f>
        <v>6.5</v>
      </c>
      <c r="Z310" s="44">
        <f>Y310+(F310-VLOOKUP($L310,'[1]Tortugas liberadas DPNG'!$B$1:$O$552,7,FALSE))</f>
        <v>6.5</v>
      </c>
      <c r="AB310" s="45" t="str">
        <f t="shared" si="4"/>
        <v>Small</v>
      </c>
      <c r="AC310" s="9"/>
    </row>
    <row r="311" spans="1:29" x14ac:dyDescent="0.25">
      <c r="A311" s="42">
        <v>355</v>
      </c>
      <c r="B311" s="9" t="s">
        <v>28</v>
      </c>
      <c r="C311" s="9" t="s">
        <v>45</v>
      </c>
      <c r="D311" s="9">
        <v>4</v>
      </c>
      <c r="E311" s="9">
        <v>34</v>
      </c>
      <c r="F311" s="9">
        <v>2017</v>
      </c>
      <c r="G311" s="9">
        <v>6</v>
      </c>
      <c r="H311" s="9">
        <v>10</v>
      </c>
      <c r="I311" s="9">
        <v>-0.82193000000000005</v>
      </c>
      <c r="J311" s="9">
        <v>-90.058790000000002</v>
      </c>
      <c r="K311" s="26">
        <v>52795583</v>
      </c>
      <c r="L311" s="26">
        <v>52795583</v>
      </c>
      <c r="M311" s="26">
        <v>52795583</v>
      </c>
      <c r="N311" s="27">
        <v>2442</v>
      </c>
      <c r="O311" s="28">
        <v>26.6</v>
      </c>
      <c r="P311" s="28">
        <v>27.7</v>
      </c>
      <c r="Q311" s="28">
        <v>18.399999999999999</v>
      </c>
      <c r="R311" s="28"/>
      <c r="S311" s="28">
        <v>1.8</v>
      </c>
      <c r="T311" s="28">
        <v>1</v>
      </c>
      <c r="U311" s="28">
        <v>1</v>
      </c>
      <c r="V311" s="44">
        <f>VLOOKUP($L311,'[1]Tortugas liberadas DPNG'!$B$1:$O$552,7,FALSE)</f>
        <v>2017</v>
      </c>
      <c r="W311" s="44">
        <f>VLOOKUP($L311,'[1]Tortugas liberadas DPNG'!$B$1:$O$552,11,FALSE)</f>
        <v>26</v>
      </c>
      <c r="X311" s="44">
        <f>VLOOKUP($L311,'[1]Tortugas liberadas DPNG'!$B$1:$O$552,14,FALSE)/1000</f>
        <v>1.6679999999999999</v>
      </c>
      <c r="Y311" s="44">
        <f>VLOOKUP($L311,'[1]Tortugas liberadas DPNG'!$B$1:$O$552,5,FALSE) -0.5</f>
        <v>5.5</v>
      </c>
      <c r="Z311" s="44">
        <f>Y311+(F311-VLOOKUP($L311,'[1]Tortugas liberadas DPNG'!$B$1:$O$552,7,FALSE))</f>
        <v>5.5</v>
      </c>
      <c r="AB311" s="45" t="str">
        <f t="shared" si="4"/>
        <v>Small</v>
      </c>
      <c r="AC311" s="9"/>
    </row>
    <row r="312" spans="1:29" x14ac:dyDescent="0.25">
      <c r="A312" s="42">
        <v>356</v>
      </c>
      <c r="B312" s="9" t="s">
        <v>28</v>
      </c>
      <c r="C312" s="9" t="s">
        <v>45</v>
      </c>
      <c r="D312" s="9">
        <v>4</v>
      </c>
      <c r="E312" s="9">
        <v>35</v>
      </c>
      <c r="F312" s="9">
        <v>2017</v>
      </c>
      <c r="G312" s="9">
        <v>6</v>
      </c>
      <c r="H312" s="9">
        <v>10</v>
      </c>
      <c r="I312" s="9">
        <v>-0.82262999999999997</v>
      </c>
      <c r="J312" s="9">
        <v>-90.059309999999996</v>
      </c>
      <c r="K312" s="26">
        <v>52271330</v>
      </c>
      <c r="L312" s="26">
        <v>52271330</v>
      </c>
      <c r="M312" s="26">
        <v>52271330</v>
      </c>
      <c r="N312" s="27">
        <v>2473</v>
      </c>
      <c r="O312" s="28">
        <v>25.2</v>
      </c>
      <c r="P312" s="28">
        <v>26</v>
      </c>
      <c r="Q312" s="28">
        <v>17.5</v>
      </c>
      <c r="R312" s="28"/>
      <c r="S312" s="28">
        <v>1.5</v>
      </c>
      <c r="T312" s="28">
        <v>1</v>
      </c>
      <c r="U312" s="28">
        <v>1</v>
      </c>
      <c r="V312" s="44">
        <f>VLOOKUP($L312,'[1]Tortugas liberadas DPNG'!$B$1:$O$552,7,FALSE)</f>
        <v>2017</v>
      </c>
      <c r="W312" s="44">
        <f>VLOOKUP($L312,'[1]Tortugas liberadas DPNG'!$B$1:$O$552,11,FALSE)</f>
        <v>24.8</v>
      </c>
      <c r="X312" s="44">
        <f>VLOOKUP($L312,'[1]Tortugas liberadas DPNG'!$B$1:$O$552,14,FALSE)/1000</f>
        <v>1.25</v>
      </c>
      <c r="Y312" s="44">
        <f>VLOOKUP($L312,'[1]Tortugas liberadas DPNG'!$B$1:$O$552,5,FALSE) -0.5</f>
        <v>4.5</v>
      </c>
      <c r="Z312" s="44">
        <f>Y312+(F312-VLOOKUP($L312,'[1]Tortugas liberadas DPNG'!$B$1:$O$552,7,FALSE))</f>
        <v>4.5</v>
      </c>
      <c r="AB312" s="45" t="str">
        <f t="shared" si="4"/>
        <v>Small</v>
      </c>
      <c r="AC312" s="9"/>
    </row>
    <row r="313" spans="1:29" x14ac:dyDescent="0.25">
      <c r="A313" s="42">
        <v>357</v>
      </c>
      <c r="B313" s="9" t="s">
        <v>28</v>
      </c>
      <c r="C313" s="9" t="s">
        <v>45</v>
      </c>
      <c r="D313" s="9">
        <v>4</v>
      </c>
      <c r="E313" s="9">
        <v>36</v>
      </c>
      <c r="F313" s="9">
        <v>2017</v>
      </c>
      <c r="G313" s="9">
        <v>6</v>
      </c>
      <c r="H313" s="9">
        <v>10</v>
      </c>
      <c r="I313" s="9">
        <v>-0.82243999999999995</v>
      </c>
      <c r="J313" s="9">
        <v>-90.059110000000004</v>
      </c>
      <c r="K313" s="26">
        <v>52353637</v>
      </c>
      <c r="L313" s="26">
        <v>52353637</v>
      </c>
      <c r="M313" s="26">
        <v>52353637</v>
      </c>
      <c r="N313" s="27">
        <v>2408</v>
      </c>
      <c r="O313" s="28">
        <v>26.7</v>
      </c>
      <c r="P313" s="28">
        <v>27.8</v>
      </c>
      <c r="Q313" s="28">
        <v>19.100000000000001</v>
      </c>
      <c r="R313" s="28"/>
      <c r="S313" s="28"/>
      <c r="T313" s="28">
        <v>1</v>
      </c>
      <c r="U313" s="28">
        <v>0</v>
      </c>
      <c r="V313" s="44">
        <f>VLOOKUP($L313,'[1]Tortugas liberadas DPNG'!$B$1:$O$552,7,FALSE)</f>
        <v>2017</v>
      </c>
      <c r="W313" s="44">
        <f>VLOOKUP($L313,'[1]Tortugas liberadas DPNG'!$B$1:$O$552,11,FALSE)</f>
        <v>26</v>
      </c>
      <c r="X313" s="44">
        <f>VLOOKUP($L313,'[1]Tortugas liberadas DPNG'!$B$1:$O$552,14,FALSE)/1000</f>
        <v>1.4430000000000001</v>
      </c>
      <c r="Y313" s="44">
        <f>VLOOKUP($L313,'[1]Tortugas liberadas DPNG'!$B$1:$O$552,5,FALSE) -0.5</f>
        <v>5.5</v>
      </c>
      <c r="Z313" s="44">
        <f>Y313+(F313-VLOOKUP($L313,'[1]Tortugas liberadas DPNG'!$B$1:$O$552,7,FALSE))</f>
        <v>5.5</v>
      </c>
      <c r="AB313" s="45" t="str">
        <f t="shared" si="4"/>
        <v>Small</v>
      </c>
      <c r="AC313" s="9" t="s">
        <v>101</v>
      </c>
    </row>
    <row r="314" spans="1:29" x14ac:dyDescent="0.25">
      <c r="A314" s="42">
        <v>358</v>
      </c>
      <c r="B314" s="9" t="s">
        <v>28</v>
      </c>
      <c r="C314" s="9" t="s">
        <v>45</v>
      </c>
      <c r="D314" s="9">
        <v>4</v>
      </c>
      <c r="E314" s="9">
        <v>37</v>
      </c>
      <c r="F314" s="9">
        <v>2017</v>
      </c>
      <c r="G314" s="9">
        <v>6</v>
      </c>
      <c r="H314" s="9">
        <v>10</v>
      </c>
      <c r="I314" s="9">
        <v>-0.82208999999999999</v>
      </c>
      <c r="J314" s="9">
        <v>-90.059510000000003</v>
      </c>
      <c r="K314" s="26">
        <v>91563769</v>
      </c>
      <c r="L314" s="26">
        <v>91563769</v>
      </c>
      <c r="M314" s="26">
        <v>91563769</v>
      </c>
      <c r="N314" s="27">
        <v>2447</v>
      </c>
      <c r="O314" s="28">
        <v>26.8</v>
      </c>
      <c r="P314" s="28">
        <v>28.3</v>
      </c>
      <c r="Q314" s="28">
        <v>20.7</v>
      </c>
      <c r="R314" s="28"/>
      <c r="S314" s="28"/>
      <c r="T314" s="28">
        <v>1</v>
      </c>
      <c r="U314" s="28">
        <v>0</v>
      </c>
      <c r="V314" s="44">
        <f>VLOOKUP($L314,'[1]Tortugas liberadas DPNG'!$B$1:$O$552,7,FALSE)</f>
        <v>2017</v>
      </c>
      <c r="W314" s="44">
        <f>VLOOKUP($L314,'[1]Tortugas liberadas DPNG'!$B$1:$O$552,11,FALSE)</f>
        <v>26.3</v>
      </c>
      <c r="X314" s="44">
        <f>VLOOKUP($L314,'[1]Tortugas liberadas DPNG'!$B$1:$O$552,14,FALSE)/1000</f>
        <v>1.702</v>
      </c>
      <c r="Y314" s="44">
        <f>VLOOKUP($L314,'[1]Tortugas liberadas DPNG'!$B$1:$O$552,5,FALSE) -0.5</f>
        <v>5.5</v>
      </c>
      <c r="Z314" s="44">
        <f>Y314+(F314-VLOOKUP($L314,'[1]Tortugas liberadas DPNG'!$B$1:$O$552,7,FALSE))</f>
        <v>5.5</v>
      </c>
      <c r="AB314" s="45" t="str">
        <f t="shared" si="4"/>
        <v>Small</v>
      </c>
      <c r="AC314" s="9"/>
    </row>
    <row r="315" spans="1:29" x14ac:dyDescent="0.25">
      <c r="A315" s="42">
        <v>359</v>
      </c>
      <c r="B315" s="9" t="s">
        <v>28</v>
      </c>
      <c r="C315" s="9" t="s">
        <v>45</v>
      </c>
      <c r="D315" s="9">
        <v>4</v>
      </c>
      <c r="E315" s="9">
        <v>38</v>
      </c>
      <c r="F315" s="9">
        <v>2017</v>
      </c>
      <c r="G315" s="9">
        <v>6</v>
      </c>
      <c r="H315" s="9">
        <v>10</v>
      </c>
      <c r="I315" s="9">
        <v>-0.82128999999999996</v>
      </c>
      <c r="J315" s="9">
        <v>-90.059439999999995</v>
      </c>
      <c r="K315" s="26">
        <v>52370590</v>
      </c>
      <c r="L315" s="26">
        <v>52370590</v>
      </c>
      <c r="M315" s="26">
        <v>52370590</v>
      </c>
      <c r="N315" s="27">
        <v>2414</v>
      </c>
      <c r="O315" s="28">
        <v>25.4</v>
      </c>
      <c r="P315" s="28">
        <v>26.8</v>
      </c>
      <c r="Q315" s="28">
        <v>18</v>
      </c>
      <c r="R315" s="28"/>
      <c r="S315" s="28">
        <v>1.6</v>
      </c>
      <c r="T315" s="28">
        <v>1</v>
      </c>
      <c r="U315" s="28">
        <v>1</v>
      </c>
      <c r="V315" s="44">
        <f>VLOOKUP($L315,'[1]Tortugas liberadas DPNG'!$B$1:$O$552,7,FALSE)</f>
        <v>2017</v>
      </c>
      <c r="W315" s="44">
        <f>VLOOKUP($L315,'[1]Tortugas liberadas DPNG'!$B$1:$O$552,11,FALSE)</f>
        <v>25.6</v>
      </c>
      <c r="X315" s="44">
        <f>VLOOKUP($L315,'[1]Tortugas liberadas DPNG'!$B$1:$O$552,14,FALSE)/1000</f>
        <v>1.377</v>
      </c>
      <c r="Y315" s="44">
        <f>VLOOKUP($L315,'[1]Tortugas liberadas DPNG'!$B$1:$O$552,5,FALSE) -0.5</f>
        <v>5.5</v>
      </c>
      <c r="Z315" s="44">
        <f>Y315+(F315-VLOOKUP($L315,'[1]Tortugas liberadas DPNG'!$B$1:$O$552,7,FALSE))</f>
        <v>5.5</v>
      </c>
      <c r="AB315" s="45" t="str">
        <f t="shared" si="4"/>
        <v>Small</v>
      </c>
      <c r="AC315" s="9"/>
    </row>
    <row r="316" spans="1:29" x14ac:dyDescent="0.25">
      <c r="A316" s="42">
        <v>360</v>
      </c>
      <c r="B316" s="9" t="s">
        <v>28</v>
      </c>
      <c r="C316" s="9" t="s">
        <v>45</v>
      </c>
      <c r="D316" s="9">
        <v>4</v>
      </c>
      <c r="E316" s="9">
        <v>39</v>
      </c>
      <c r="F316" s="9">
        <v>2017</v>
      </c>
      <c r="G316" s="9">
        <v>6</v>
      </c>
      <c r="H316" s="9">
        <v>10</v>
      </c>
      <c r="I316" s="9">
        <v>-0.82121</v>
      </c>
      <c r="J316" s="9">
        <v>-90.059560000000005</v>
      </c>
      <c r="K316" s="26">
        <v>48095875</v>
      </c>
      <c r="L316" s="26">
        <v>48095875</v>
      </c>
      <c r="M316" s="26">
        <v>48095875</v>
      </c>
      <c r="N316" s="27">
        <v>2272</v>
      </c>
      <c r="O316" s="28">
        <v>34.700000000000003</v>
      </c>
      <c r="P316" s="28">
        <v>35.6</v>
      </c>
      <c r="Q316" s="28">
        <v>24</v>
      </c>
      <c r="R316" s="28"/>
      <c r="S316" s="28">
        <v>3.9</v>
      </c>
      <c r="T316" s="28">
        <v>1</v>
      </c>
      <c r="U316" s="28">
        <v>1</v>
      </c>
      <c r="V316" s="44">
        <f>VLOOKUP($L316,'[1]Tortugas liberadas DPNG'!$B$1:$O$552,7,FALSE)</f>
        <v>2015</v>
      </c>
      <c r="W316" s="44">
        <f>VLOOKUP($L316,'[1]Tortugas liberadas DPNG'!$B$1:$O$552,11,FALSE)</f>
        <v>25.5</v>
      </c>
      <c r="X316" s="44">
        <f>VLOOKUP($L316,'[1]Tortugas liberadas DPNG'!$B$1:$O$552,14,FALSE)/1000</f>
        <v>1.3</v>
      </c>
      <c r="Y316" s="44">
        <f>VLOOKUP($L316,'[1]Tortugas liberadas DPNG'!$B$1:$O$552,5,FALSE) -0.5</f>
        <v>4.5</v>
      </c>
      <c r="Z316" s="44">
        <f>Y316+(F316-VLOOKUP($L316,'[1]Tortugas liberadas DPNG'!$B$1:$O$552,7,FALSE))</f>
        <v>6.5</v>
      </c>
      <c r="AB316" s="45" t="str">
        <f t="shared" si="4"/>
        <v>Small</v>
      </c>
      <c r="AC316" s="9"/>
    </row>
    <row r="317" spans="1:29" x14ac:dyDescent="0.25">
      <c r="A317" s="42">
        <v>361</v>
      </c>
      <c r="B317" s="9" t="s">
        <v>28</v>
      </c>
      <c r="C317" s="9" t="s">
        <v>45</v>
      </c>
      <c r="D317" s="9">
        <v>4</v>
      </c>
      <c r="E317" s="9">
        <v>39</v>
      </c>
      <c r="F317" s="9">
        <v>2017</v>
      </c>
      <c r="G317" s="9">
        <v>6</v>
      </c>
      <c r="H317" s="9">
        <v>10</v>
      </c>
      <c r="I317" s="9">
        <v>-0.82121</v>
      </c>
      <c r="J317" s="9">
        <v>-90.059560000000005</v>
      </c>
      <c r="K317" s="26">
        <v>52307883</v>
      </c>
      <c r="L317" s="26">
        <v>52307883</v>
      </c>
      <c r="M317" s="26">
        <v>52307883</v>
      </c>
      <c r="N317" s="27">
        <v>2322</v>
      </c>
      <c r="O317" s="28">
        <v>25.9</v>
      </c>
      <c r="P317" s="28">
        <v>28.2</v>
      </c>
      <c r="Q317" s="28">
        <v>17.899999999999999</v>
      </c>
      <c r="R317" s="28"/>
      <c r="S317" s="28">
        <v>1.7</v>
      </c>
      <c r="T317" s="28">
        <v>1</v>
      </c>
      <c r="U317" s="28">
        <v>1</v>
      </c>
      <c r="V317" s="44">
        <f>VLOOKUP($L317,'[1]Tortugas liberadas DPNG'!$B$1:$O$552,7,FALSE)</f>
        <v>2017</v>
      </c>
      <c r="W317" s="44">
        <f>VLOOKUP($L317,'[1]Tortugas liberadas DPNG'!$B$1:$O$552,11,FALSE)</f>
        <v>25</v>
      </c>
      <c r="X317" s="44">
        <f>VLOOKUP($L317,'[1]Tortugas liberadas DPNG'!$B$1:$O$552,14,FALSE)/1000</f>
        <v>1.5</v>
      </c>
      <c r="Y317" s="44">
        <f>VLOOKUP($L317,'[1]Tortugas liberadas DPNG'!$B$1:$O$552,5,FALSE) -0.5</f>
        <v>7.5</v>
      </c>
      <c r="Z317" s="44">
        <f>Y317+(F317-VLOOKUP($L317,'[1]Tortugas liberadas DPNG'!$B$1:$O$552,7,FALSE))</f>
        <v>7.5</v>
      </c>
      <c r="AB317" s="45" t="str">
        <f t="shared" si="4"/>
        <v>Small</v>
      </c>
      <c r="AC317" s="9" t="s">
        <v>29</v>
      </c>
    </row>
    <row r="318" spans="1:29" x14ac:dyDescent="0.25">
      <c r="A318" s="42">
        <v>362</v>
      </c>
      <c r="B318" s="9" t="s">
        <v>28</v>
      </c>
      <c r="C318" s="9" t="s">
        <v>45</v>
      </c>
      <c r="D318" s="9">
        <v>4</v>
      </c>
      <c r="E318" s="9">
        <v>39</v>
      </c>
      <c r="F318" s="9">
        <v>2017</v>
      </c>
      <c r="G318" s="9">
        <v>6</v>
      </c>
      <c r="H318" s="9">
        <v>10</v>
      </c>
      <c r="I318" s="9">
        <v>-0.82121</v>
      </c>
      <c r="J318" s="9">
        <v>-90.059560000000005</v>
      </c>
      <c r="K318" s="30">
        <v>52795260</v>
      </c>
      <c r="L318" s="26">
        <v>51812321</v>
      </c>
      <c r="M318" s="26" t="s">
        <v>102</v>
      </c>
      <c r="N318" s="27">
        <v>2386</v>
      </c>
      <c r="O318" s="28">
        <v>24.1</v>
      </c>
      <c r="P318" s="28">
        <v>25.4</v>
      </c>
      <c r="Q318" s="28">
        <v>16.5</v>
      </c>
      <c r="R318" s="28"/>
      <c r="S318" s="28">
        <v>1.4</v>
      </c>
      <c r="T318" s="28">
        <v>1</v>
      </c>
      <c r="U318" s="28">
        <v>1</v>
      </c>
      <c r="V318" s="44">
        <f>VLOOKUP($L318,'[1]Tortugas liberadas DPNG'!$B$1:$O$552,7,FALSE)</f>
        <v>2017</v>
      </c>
      <c r="W318" s="44">
        <f>VLOOKUP($L318,'[1]Tortugas liberadas DPNG'!$B$1:$O$552,11,FALSE)</f>
        <v>26.6</v>
      </c>
      <c r="X318" s="44">
        <f>VLOOKUP($L318,'[1]Tortugas liberadas DPNG'!$B$1:$O$552,14,FALSE)/1000</f>
        <v>0.98399999999999999</v>
      </c>
      <c r="Y318" s="44">
        <f>VLOOKUP($L318,'[1]Tortugas liberadas DPNG'!$B$1:$O$552,5,FALSE) -0.5</f>
        <v>5.5</v>
      </c>
      <c r="Z318" s="44">
        <f>Y318+(F318-VLOOKUP($L318,'[1]Tortugas liberadas DPNG'!$B$1:$O$552,7,FALSE))</f>
        <v>5.5</v>
      </c>
      <c r="AB318" s="45" t="str">
        <f t="shared" si="4"/>
        <v>Small</v>
      </c>
      <c r="AC318" s="9"/>
    </row>
    <row r="319" spans="1:29" x14ac:dyDescent="0.25">
      <c r="A319" s="42">
        <v>363</v>
      </c>
      <c r="B319" s="9" t="s">
        <v>28</v>
      </c>
      <c r="C319" s="9" t="s">
        <v>45</v>
      </c>
      <c r="D319" s="9">
        <v>4</v>
      </c>
      <c r="E319" s="9">
        <v>40</v>
      </c>
      <c r="F319" s="9">
        <v>2017</v>
      </c>
      <c r="G319" s="9">
        <v>6</v>
      </c>
      <c r="H319" s="9">
        <v>10</v>
      </c>
      <c r="I319" s="9">
        <v>-0.82072999999999996</v>
      </c>
      <c r="J319" s="9">
        <v>-90.059619999999995</v>
      </c>
      <c r="K319" s="26">
        <v>52315376</v>
      </c>
      <c r="L319" s="26">
        <v>52315376</v>
      </c>
      <c r="M319" s="26">
        <v>52315376</v>
      </c>
      <c r="N319" s="27">
        <v>2394</v>
      </c>
      <c r="O319" s="28">
        <v>24.5</v>
      </c>
      <c r="P319" s="28">
        <v>25</v>
      </c>
      <c r="Q319" s="28">
        <v>17</v>
      </c>
      <c r="R319" s="28"/>
      <c r="S319" s="28">
        <v>1.6</v>
      </c>
      <c r="T319" s="28">
        <v>1</v>
      </c>
      <c r="U319" s="28">
        <v>1</v>
      </c>
      <c r="V319" s="44">
        <f>VLOOKUP($L319,'[1]Tortugas liberadas DPNG'!$B$1:$O$552,7,FALSE)</f>
        <v>2017</v>
      </c>
      <c r="W319" s="44">
        <f>VLOOKUP($L319,'[1]Tortugas liberadas DPNG'!$B$1:$O$552,11,FALSE)</f>
        <v>23.5</v>
      </c>
      <c r="X319" s="44">
        <f>VLOOKUP($L319,'[1]Tortugas liberadas DPNG'!$B$1:$O$552,14,FALSE)/1000</f>
        <v>0.97199999999999998</v>
      </c>
      <c r="Y319" s="44">
        <f>VLOOKUP($L319,'[1]Tortugas liberadas DPNG'!$B$1:$O$552,5,FALSE) -0.5</f>
        <v>5.5</v>
      </c>
      <c r="Z319" s="44">
        <f>Y319+(F319-VLOOKUP($L319,'[1]Tortugas liberadas DPNG'!$B$1:$O$552,7,FALSE))</f>
        <v>5.5</v>
      </c>
      <c r="AB319" s="45" t="str">
        <f t="shared" si="4"/>
        <v>Small</v>
      </c>
      <c r="AC319" s="9"/>
    </row>
    <row r="320" spans="1:29" x14ac:dyDescent="0.25">
      <c r="A320" s="42">
        <v>364</v>
      </c>
      <c r="B320" s="9" t="s">
        <v>28</v>
      </c>
      <c r="C320" s="9" t="s">
        <v>45</v>
      </c>
      <c r="D320" s="9">
        <v>4</v>
      </c>
      <c r="E320" s="9">
        <v>41</v>
      </c>
      <c r="F320" s="9">
        <v>2017</v>
      </c>
      <c r="G320" s="9">
        <v>6</v>
      </c>
      <c r="H320" s="9">
        <v>10</v>
      </c>
      <c r="I320" s="9">
        <v>-0.82047999999999999</v>
      </c>
      <c r="J320" s="9">
        <v>-90.05968</v>
      </c>
      <c r="K320" s="26">
        <v>48367558</v>
      </c>
      <c r="L320" s="26">
        <v>48367558</v>
      </c>
      <c r="M320" s="26">
        <v>48367558</v>
      </c>
      <c r="N320" s="27"/>
      <c r="O320" s="28">
        <v>33.6</v>
      </c>
      <c r="P320" s="28">
        <v>35.799999999999997</v>
      </c>
      <c r="Q320" s="28">
        <v>25.1</v>
      </c>
      <c r="R320" s="28"/>
      <c r="S320" s="28">
        <v>4.2</v>
      </c>
      <c r="T320" s="28">
        <v>1</v>
      </c>
      <c r="U320" s="28">
        <v>1</v>
      </c>
      <c r="V320" s="44">
        <f>VLOOKUP($L320,'[1]Tortugas liberadas DPNG'!$B$1:$O$552,7,FALSE)</f>
        <v>2015</v>
      </c>
      <c r="W320" s="44">
        <f>VLOOKUP($L320,'[1]Tortugas liberadas DPNG'!$B$1:$O$552,11,FALSE)</f>
        <v>35.700000000000003</v>
      </c>
      <c r="X320" s="44">
        <f>VLOOKUP($L320,'[1]Tortugas liberadas DPNG'!$B$1:$O$552,14,FALSE)/1000</f>
        <v>1.7</v>
      </c>
      <c r="Y320" s="44">
        <f>VLOOKUP($L320,'[1]Tortugas liberadas DPNG'!$B$1:$O$552,5,FALSE) -0.5</f>
        <v>7.5</v>
      </c>
      <c r="Z320" s="44">
        <f>Y320+(F320-VLOOKUP($L320,'[1]Tortugas liberadas DPNG'!$B$1:$O$552,7,FALSE))</f>
        <v>9.5</v>
      </c>
      <c r="AB320" s="45" t="str">
        <f t="shared" si="4"/>
        <v/>
      </c>
      <c r="AC320" s="9"/>
    </row>
    <row r="321" spans="1:29" x14ac:dyDescent="0.25">
      <c r="A321" s="42">
        <v>365</v>
      </c>
      <c r="B321" s="9" t="s">
        <v>28</v>
      </c>
      <c r="C321" s="9" t="s">
        <v>45</v>
      </c>
      <c r="D321" s="9">
        <v>4</v>
      </c>
      <c r="E321" s="9">
        <v>42</v>
      </c>
      <c r="F321" s="9">
        <v>2017</v>
      </c>
      <c r="G321" s="9">
        <v>6</v>
      </c>
      <c r="H321" s="9">
        <v>10</v>
      </c>
      <c r="I321" s="9">
        <v>-0.82045000000000001</v>
      </c>
      <c r="J321" s="9">
        <v>-90.059709999999995</v>
      </c>
      <c r="K321" s="26">
        <v>51543593</v>
      </c>
      <c r="L321" s="26">
        <v>51543593</v>
      </c>
      <c r="M321" s="26">
        <v>51543593</v>
      </c>
      <c r="N321" s="27">
        <v>2410</v>
      </c>
      <c r="O321" s="28">
        <v>28.6</v>
      </c>
      <c r="P321" s="28">
        <v>30.2</v>
      </c>
      <c r="Q321" s="28">
        <v>26</v>
      </c>
      <c r="R321" s="28"/>
      <c r="S321" s="28"/>
      <c r="T321" s="28">
        <v>1</v>
      </c>
      <c r="U321" s="28">
        <v>0</v>
      </c>
      <c r="V321" s="44">
        <f>VLOOKUP($L321,'[1]Tortugas liberadas DPNG'!$B$1:$O$552,7,FALSE)</f>
        <v>2017</v>
      </c>
      <c r="W321" s="44">
        <f>VLOOKUP($L321,'[1]Tortugas liberadas DPNG'!$B$1:$O$552,11,FALSE)</f>
        <v>28</v>
      </c>
      <c r="X321" s="44">
        <f>VLOOKUP($L321,'[1]Tortugas liberadas DPNG'!$B$1:$O$552,14,FALSE)/1000</f>
        <v>1.839</v>
      </c>
      <c r="Y321" s="44">
        <f>VLOOKUP($L321,'[1]Tortugas liberadas DPNG'!$B$1:$O$552,5,FALSE) -0.5</f>
        <v>5.5</v>
      </c>
      <c r="Z321" s="44">
        <f>Y321+(F321-VLOOKUP($L321,'[1]Tortugas liberadas DPNG'!$B$1:$O$552,7,FALSE))</f>
        <v>5.5</v>
      </c>
      <c r="AB321" s="45" t="str">
        <f t="shared" si="4"/>
        <v>Small</v>
      </c>
      <c r="AC321" s="9" t="s">
        <v>103</v>
      </c>
    </row>
    <row r="322" spans="1:29" x14ac:dyDescent="0.25">
      <c r="A322" s="42">
        <v>366</v>
      </c>
      <c r="B322" s="9" t="s">
        <v>28</v>
      </c>
      <c r="C322" s="9" t="s">
        <v>45</v>
      </c>
      <c r="D322" s="9">
        <v>4</v>
      </c>
      <c r="E322" s="9">
        <v>42</v>
      </c>
      <c r="F322" s="9">
        <v>2017</v>
      </c>
      <c r="G322" s="9">
        <v>6</v>
      </c>
      <c r="H322" s="9">
        <v>10</v>
      </c>
      <c r="I322" s="9">
        <v>-0.82045000000000001</v>
      </c>
      <c r="J322" s="9">
        <v>-90.059709999999995</v>
      </c>
      <c r="K322" s="26">
        <v>52082038</v>
      </c>
      <c r="L322" s="26">
        <v>52082038</v>
      </c>
      <c r="M322" s="26">
        <v>52082038</v>
      </c>
      <c r="N322" s="27">
        <v>2448</v>
      </c>
      <c r="O322" s="28">
        <v>25.8</v>
      </c>
      <c r="P322" s="28">
        <v>26.1</v>
      </c>
      <c r="Q322" s="28">
        <v>17.5</v>
      </c>
      <c r="R322" s="28"/>
      <c r="S322" s="28">
        <v>1.4</v>
      </c>
      <c r="T322" s="28">
        <v>1</v>
      </c>
      <c r="U322" s="28">
        <v>1</v>
      </c>
      <c r="V322" s="44">
        <f>VLOOKUP($L322,'[1]Tortugas liberadas DPNG'!$B$1:$O$552,7,FALSE)</f>
        <v>2017</v>
      </c>
      <c r="W322" s="44">
        <f>VLOOKUP($L322,'[1]Tortugas liberadas DPNG'!$B$1:$O$552,11,FALSE)</f>
        <v>24.9</v>
      </c>
      <c r="X322" s="44">
        <f>VLOOKUP($L322,'[1]Tortugas liberadas DPNG'!$B$1:$O$552,14,FALSE)/1000</f>
        <v>1.196</v>
      </c>
      <c r="Y322" s="44">
        <f>VLOOKUP($L322,'[1]Tortugas liberadas DPNG'!$B$1:$O$552,5,FALSE) -0.5</f>
        <v>5.5</v>
      </c>
      <c r="Z322" s="44">
        <f>Y322+(F322-VLOOKUP($L322,'[1]Tortugas liberadas DPNG'!$B$1:$O$552,7,FALSE))</f>
        <v>5.5</v>
      </c>
      <c r="AB322" s="45" t="str">
        <f t="shared" ref="AB322:AB385" si="5">IF(W322&lt;W$804,"Small","")</f>
        <v>Small</v>
      </c>
      <c r="AC322" s="9"/>
    </row>
    <row r="323" spans="1:29" x14ac:dyDescent="0.25">
      <c r="A323" s="42">
        <v>367</v>
      </c>
      <c r="B323" s="9" t="s">
        <v>28</v>
      </c>
      <c r="C323" s="9" t="s">
        <v>45</v>
      </c>
      <c r="D323" s="9">
        <v>4</v>
      </c>
      <c r="E323" s="9">
        <v>43</v>
      </c>
      <c r="F323" s="9">
        <v>2017</v>
      </c>
      <c r="G323" s="9">
        <v>6</v>
      </c>
      <c r="H323" s="9">
        <v>10</v>
      </c>
      <c r="I323" s="9">
        <v>-0.81967000000000001</v>
      </c>
      <c r="J323" s="9">
        <v>-90.059569999999994</v>
      </c>
      <c r="K323" s="26">
        <v>48345018</v>
      </c>
      <c r="L323" s="26">
        <v>48345018</v>
      </c>
      <c r="M323" s="26">
        <v>48345018</v>
      </c>
      <c r="N323" s="27">
        <v>2270</v>
      </c>
      <c r="O323" s="28">
        <v>32.200000000000003</v>
      </c>
      <c r="P323" s="28">
        <v>33.5</v>
      </c>
      <c r="Q323" s="28">
        <v>23.2</v>
      </c>
      <c r="R323" s="28"/>
      <c r="S323" s="28"/>
      <c r="T323" s="28">
        <v>1</v>
      </c>
      <c r="U323" s="28">
        <v>0</v>
      </c>
      <c r="V323" s="44">
        <f>VLOOKUP($L323,'[1]Tortugas liberadas DPNG'!$B$1:$O$552,7,FALSE)</f>
        <v>2015</v>
      </c>
      <c r="W323" s="44">
        <f>VLOOKUP($L323,'[1]Tortugas liberadas DPNG'!$B$1:$O$552,11,FALSE)</f>
        <v>24</v>
      </c>
      <c r="X323" s="44">
        <f>VLOOKUP($L323,'[1]Tortugas liberadas DPNG'!$B$1:$O$552,14,FALSE)/1000</f>
        <v>1.2</v>
      </c>
      <c r="Y323" s="44">
        <f>VLOOKUP($L323,'[1]Tortugas liberadas DPNG'!$B$1:$O$552,5,FALSE) -0.5</f>
        <v>5.5</v>
      </c>
      <c r="Z323" s="44">
        <f>Y323+(F323-VLOOKUP($L323,'[1]Tortugas liberadas DPNG'!$B$1:$O$552,7,FALSE))</f>
        <v>7.5</v>
      </c>
      <c r="AB323" s="45" t="str">
        <f t="shared" si="5"/>
        <v>Small</v>
      </c>
      <c r="AC323" s="9"/>
    </row>
    <row r="324" spans="1:29" x14ac:dyDescent="0.25">
      <c r="A324" s="42">
        <v>368</v>
      </c>
      <c r="B324" s="9" t="s">
        <v>28</v>
      </c>
      <c r="C324" s="9" t="s">
        <v>45</v>
      </c>
      <c r="D324" s="9">
        <v>4</v>
      </c>
      <c r="E324" s="9">
        <v>43</v>
      </c>
      <c r="F324" s="9">
        <v>2017</v>
      </c>
      <c r="G324" s="9">
        <v>6</v>
      </c>
      <c r="H324" s="9">
        <v>10</v>
      </c>
      <c r="I324" s="9">
        <v>-0.81967000000000001</v>
      </c>
      <c r="J324" s="9">
        <v>-90.059569999999994</v>
      </c>
      <c r="K324" s="26">
        <v>52304553</v>
      </c>
      <c r="L324" s="26">
        <v>52304553</v>
      </c>
      <c r="M324" s="26">
        <v>52304553</v>
      </c>
      <c r="N324" s="27">
        <v>2389</v>
      </c>
      <c r="O324" s="28">
        <v>26.8</v>
      </c>
      <c r="P324" s="28">
        <v>28.4</v>
      </c>
      <c r="Q324" s="28">
        <v>18.5</v>
      </c>
      <c r="R324" s="28"/>
      <c r="S324" s="28">
        <v>2.2000000000000002</v>
      </c>
      <c r="T324" s="28">
        <v>1</v>
      </c>
      <c r="U324" s="28">
        <v>1</v>
      </c>
      <c r="V324" s="44">
        <f>VLOOKUP($L324,'[1]Tortugas liberadas DPNG'!$B$1:$O$552,7,FALSE)</f>
        <v>2017</v>
      </c>
      <c r="W324" s="44">
        <f>VLOOKUP($L324,'[1]Tortugas liberadas DPNG'!$B$1:$O$552,11,FALSE)</f>
        <v>26.5</v>
      </c>
      <c r="X324" s="44">
        <f>VLOOKUP($L324,'[1]Tortugas liberadas DPNG'!$B$1:$O$552,14,FALSE)/1000</f>
        <v>1.603</v>
      </c>
      <c r="Y324" s="44">
        <f>VLOOKUP($L324,'[1]Tortugas liberadas DPNG'!$B$1:$O$552,5,FALSE) -0.5</f>
        <v>5.5</v>
      </c>
      <c r="Z324" s="44">
        <f>Y324+(F324-VLOOKUP($L324,'[1]Tortugas liberadas DPNG'!$B$1:$O$552,7,FALSE))</f>
        <v>5.5</v>
      </c>
      <c r="AB324" s="45" t="str">
        <f t="shared" si="5"/>
        <v>Small</v>
      </c>
      <c r="AC324" s="9" t="s">
        <v>48</v>
      </c>
    </row>
    <row r="325" spans="1:29" x14ac:dyDescent="0.25">
      <c r="A325" s="42">
        <v>369</v>
      </c>
      <c r="B325" s="9" t="s">
        <v>28</v>
      </c>
      <c r="C325" s="9" t="s">
        <v>45</v>
      </c>
      <c r="D325" s="9">
        <v>4</v>
      </c>
      <c r="E325" s="9">
        <v>45</v>
      </c>
      <c r="F325" s="9">
        <v>2017</v>
      </c>
      <c r="G325" s="9">
        <v>6</v>
      </c>
      <c r="H325" s="9">
        <v>10</v>
      </c>
      <c r="I325" s="9">
        <v>-0.81972999999999996</v>
      </c>
      <c r="J325" s="9">
        <v>-90.060100000000006</v>
      </c>
      <c r="K325" s="26">
        <v>48042120</v>
      </c>
      <c r="L325" s="26">
        <v>48042120</v>
      </c>
      <c r="M325" s="26">
        <v>48042120</v>
      </c>
      <c r="N325" s="27">
        <v>2241</v>
      </c>
      <c r="O325" s="28">
        <v>34</v>
      </c>
      <c r="P325" s="28">
        <v>34.700000000000003</v>
      </c>
      <c r="Q325" s="28">
        <v>24.7</v>
      </c>
      <c r="R325" s="28"/>
      <c r="S325" s="28"/>
      <c r="T325" s="28">
        <v>1</v>
      </c>
      <c r="U325" s="28">
        <v>0</v>
      </c>
      <c r="V325" s="44">
        <f>VLOOKUP($L325,'[1]Tortugas liberadas DPNG'!$B$1:$O$552,7,FALSE)</f>
        <v>2015</v>
      </c>
      <c r="W325" s="44">
        <f>VLOOKUP($L325,'[1]Tortugas liberadas DPNG'!$B$1:$O$552,11,FALSE)</f>
        <v>27.2</v>
      </c>
      <c r="X325" s="44">
        <f>VLOOKUP($L325,'[1]Tortugas liberadas DPNG'!$B$1:$O$552,14,FALSE)/1000</f>
        <v>1.4</v>
      </c>
      <c r="Y325" s="44">
        <f>VLOOKUP($L325,'[1]Tortugas liberadas DPNG'!$B$1:$O$552,5,FALSE) -0.5</f>
        <v>7.5</v>
      </c>
      <c r="Z325" s="44">
        <f>Y325+(F325-VLOOKUP($L325,'[1]Tortugas liberadas DPNG'!$B$1:$O$552,7,FALSE))</f>
        <v>9.5</v>
      </c>
      <c r="AB325" s="45" t="str">
        <f t="shared" si="5"/>
        <v>Small</v>
      </c>
      <c r="AC325" s="9"/>
    </row>
    <row r="326" spans="1:29" x14ac:dyDescent="0.25">
      <c r="A326" s="42">
        <v>370</v>
      </c>
      <c r="B326" s="9" t="s">
        <v>28</v>
      </c>
      <c r="C326" s="9" t="s">
        <v>45</v>
      </c>
      <c r="D326" s="9">
        <v>4</v>
      </c>
      <c r="E326" s="9">
        <v>44</v>
      </c>
      <c r="F326" s="9">
        <v>2017</v>
      </c>
      <c r="G326" s="9">
        <v>6</v>
      </c>
      <c r="H326" s="9">
        <v>10</v>
      </c>
      <c r="I326" s="9">
        <v>-0.81938</v>
      </c>
      <c r="J326" s="9">
        <v>-90.06</v>
      </c>
      <c r="K326" s="26">
        <v>48279843</v>
      </c>
      <c r="L326" s="26">
        <v>48279843</v>
      </c>
      <c r="M326" s="26">
        <v>48279843</v>
      </c>
      <c r="N326" s="27">
        <v>2421</v>
      </c>
      <c r="O326" s="28">
        <v>31.3</v>
      </c>
      <c r="P326" s="28">
        <v>32.700000000000003</v>
      </c>
      <c r="Q326" s="28">
        <v>22.2</v>
      </c>
      <c r="R326" s="28"/>
      <c r="S326" s="28"/>
      <c r="T326" s="28">
        <v>1</v>
      </c>
      <c r="U326" s="28">
        <v>0</v>
      </c>
      <c r="V326" s="44">
        <f>VLOOKUP($L326,'[1]Tortugas liberadas DPNG'!$B$1:$O$552,7,FALSE)</f>
        <v>2015</v>
      </c>
      <c r="W326" s="44">
        <f>VLOOKUP($L326,'[1]Tortugas liberadas DPNG'!$B$1:$O$552,11,FALSE)</f>
        <v>23.9</v>
      </c>
      <c r="X326" s="44">
        <f>VLOOKUP($L326,'[1]Tortugas liberadas DPNG'!$B$1:$O$552,14,FALSE)/1000</f>
        <v>1.2</v>
      </c>
      <c r="Y326" s="44">
        <f>VLOOKUP($L326,'[1]Tortugas liberadas DPNG'!$B$1:$O$552,5,FALSE) -0.5</f>
        <v>5.5</v>
      </c>
      <c r="Z326" s="44">
        <f>Y326+(F326-VLOOKUP($L326,'[1]Tortugas liberadas DPNG'!$B$1:$O$552,7,FALSE))</f>
        <v>7.5</v>
      </c>
      <c r="AB326" s="45" t="str">
        <f t="shared" si="5"/>
        <v>Small</v>
      </c>
      <c r="AC326" s="9"/>
    </row>
    <row r="327" spans="1:29" x14ac:dyDescent="0.25">
      <c r="A327" s="42">
        <v>371</v>
      </c>
      <c r="B327" s="9" t="s">
        <v>28</v>
      </c>
      <c r="C327" s="9" t="s">
        <v>45</v>
      </c>
      <c r="D327" s="9">
        <v>4</v>
      </c>
      <c r="E327" s="9">
        <v>46</v>
      </c>
      <c r="F327" s="9">
        <v>2017</v>
      </c>
      <c r="G327" s="9">
        <v>6</v>
      </c>
      <c r="H327" s="9">
        <v>10</v>
      </c>
      <c r="I327" s="9">
        <v>-0.82018000000000002</v>
      </c>
      <c r="J327" s="9">
        <v>-90.059970000000007</v>
      </c>
      <c r="K327" s="26">
        <v>48369046</v>
      </c>
      <c r="L327" s="26">
        <v>48369046</v>
      </c>
      <c r="M327" s="26">
        <v>48369046</v>
      </c>
      <c r="N327" s="27">
        <v>2244</v>
      </c>
      <c r="O327" s="28">
        <v>33.200000000000003</v>
      </c>
      <c r="P327" s="28">
        <v>34.5</v>
      </c>
      <c r="Q327" s="28">
        <v>24.3</v>
      </c>
      <c r="R327" s="28"/>
      <c r="S327" s="28">
        <v>3.8</v>
      </c>
      <c r="T327" s="28">
        <v>1</v>
      </c>
      <c r="U327" s="28">
        <v>1</v>
      </c>
      <c r="V327" s="44">
        <f>VLOOKUP($L327,'[1]Tortugas liberadas DPNG'!$B$1:$O$552,7,FALSE)</f>
        <v>2015</v>
      </c>
      <c r="W327" s="44">
        <f>VLOOKUP($L327,'[1]Tortugas liberadas DPNG'!$B$1:$O$552,11,FALSE)</f>
        <v>25.2</v>
      </c>
      <c r="X327" s="44">
        <f>VLOOKUP($L327,'[1]Tortugas liberadas DPNG'!$B$1:$O$552,14,FALSE)/1000</f>
        <v>1.5</v>
      </c>
      <c r="Y327" s="44">
        <f>VLOOKUP($L327,'[1]Tortugas liberadas DPNG'!$B$1:$O$552,5,FALSE) -0.5</f>
        <v>5.5</v>
      </c>
      <c r="Z327" s="44">
        <f>Y327+(F327-VLOOKUP($L327,'[1]Tortugas liberadas DPNG'!$B$1:$O$552,7,FALSE))</f>
        <v>7.5</v>
      </c>
      <c r="AB327" s="45" t="str">
        <f t="shared" si="5"/>
        <v>Small</v>
      </c>
      <c r="AC327" s="9"/>
    </row>
    <row r="328" spans="1:29" x14ac:dyDescent="0.25">
      <c r="A328" s="42">
        <v>372</v>
      </c>
      <c r="B328" s="9" t="s">
        <v>28</v>
      </c>
      <c r="C328" s="9" t="s">
        <v>45</v>
      </c>
      <c r="D328" s="9">
        <v>4</v>
      </c>
      <c r="E328" s="9">
        <v>46</v>
      </c>
      <c r="F328" s="9">
        <v>2017</v>
      </c>
      <c r="G328" s="9">
        <v>6</v>
      </c>
      <c r="H328" s="9">
        <v>10</v>
      </c>
      <c r="I328" s="9">
        <v>-0.82018000000000002</v>
      </c>
      <c r="J328" s="9">
        <v>-90.059970000000007</v>
      </c>
      <c r="K328" s="26">
        <v>52552293</v>
      </c>
      <c r="L328" s="26">
        <v>52552293</v>
      </c>
      <c r="M328" s="26">
        <v>52552293</v>
      </c>
      <c r="N328" s="27">
        <v>2391</v>
      </c>
      <c r="O328" s="28">
        <v>26.4</v>
      </c>
      <c r="P328" s="28">
        <v>28.5</v>
      </c>
      <c r="Q328" s="28">
        <v>18.5</v>
      </c>
      <c r="R328" s="28"/>
      <c r="S328" s="28"/>
      <c r="T328" s="28">
        <v>1</v>
      </c>
      <c r="U328" s="28">
        <v>0</v>
      </c>
      <c r="V328" s="44">
        <f>VLOOKUP($L328,'[1]Tortugas liberadas DPNG'!$B$1:$O$552,7,FALSE)</f>
        <v>2017</v>
      </c>
      <c r="W328" s="44">
        <f>VLOOKUP($L328,'[1]Tortugas liberadas DPNG'!$B$1:$O$552,11,FALSE)</f>
        <v>25.5</v>
      </c>
      <c r="X328" s="44">
        <f>VLOOKUP($L328,'[1]Tortugas liberadas DPNG'!$B$1:$O$552,14,FALSE)/1000</f>
        <v>1.5780000000000001</v>
      </c>
      <c r="Y328" s="44">
        <f>VLOOKUP($L328,'[1]Tortugas liberadas DPNG'!$B$1:$O$552,5,FALSE) -0.5</f>
        <v>5.5</v>
      </c>
      <c r="Z328" s="44">
        <f>Y328+(F328-VLOOKUP($L328,'[1]Tortugas liberadas DPNG'!$B$1:$O$552,7,FALSE))</f>
        <v>5.5</v>
      </c>
      <c r="AB328" s="45" t="str">
        <f t="shared" si="5"/>
        <v>Small</v>
      </c>
      <c r="AC328" s="9"/>
    </row>
    <row r="329" spans="1:29" x14ac:dyDescent="0.25">
      <c r="A329" s="42">
        <v>373</v>
      </c>
      <c r="B329" s="9" t="s">
        <v>28</v>
      </c>
      <c r="C329" s="9" t="s">
        <v>45</v>
      </c>
      <c r="D329" s="9">
        <v>4</v>
      </c>
      <c r="E329" s="9">
        <v>47</v>
      </c>
      <c r="F329" s="9">
        <v>2017</v>
      </c>
      <c r="G329" s="9">
        <v>6</v>
      </c>
      <c r="H329" s="9">
        <v>10</v>
      </c>
      <c r="I329" s="9">
        <v>-0.82028000000000001</v>
      </c>
      <c r="J329" s="9">
        <v>-90.060130000000001</v>
      </c>
      <c r="K329" s="26">
        <v>48311521</v>
      </c>
      <c r="L329" s="26">
        <v>48311521</v>
      </c>
      <c r="M329" s="26">
        <v>48311521</v>
      </c>
      <c r="N329" s="27">
        <v>2129</v>
      </c>
      <c r="O329" s="28">
        <v>34.1</v>
      </c>
      <c r="P329" s="28">
        <v>36</v>
      </c>
      <c r="Q329" s="28">
        <v>24.3</v>
      </c>
      <c r="R329" s="28"/>
      <c r="S329" s="28">
        <v>3.9</v>
      </c>
      <c r="T329" s="28">
        <v>1</v>
      </c>
      <c r="U329" s="28">
        <v>1</v>
      </c>
      <c r="V329" s="44">
        <f>VLOOKUP($L329,'[1]Tortugas liberadas DPNG'!$B$1:$O$552,7,FALSE)</f>
        <v>2015</v>
      </c>
      <c r="W329" s="44">
        <f>VLOOKUP($L329,'[1]Tortugas liberadas DPNG'!$B$1:$O$552,11,FALSE)</f>
        <v>27</v>
      </c>
      <c r="X329" s="44">
        <f>VLOOKUP($L329,'[1]Tortugas liberadas DPNG'!$B$1:$O$552,14,FALSE)/1000</f>
        <v>1.7</v>
      </c>
      <c r="Y329" s="44">
        <f>VLOOKUP($L329,'[1]Tortugas liberadas DPNG'!$B$1:$O$552,5,FALSE) -0.5</f>
        <v>6.5</v>
      </c>
      <c r="Z329" s="44">
        <f>Y329+(F329-VLOOKUP($L329,'[1]Tortugas liberadas DPNG'!$B$1:$O$552,7,FALSE))</f>
        <v>8.5</v>
      </c>
      <c r="AB329" s="45" t="str">
        <f t="shared" si="5"/>
        <v>Small</v>
      </c>
      <c r="AC329" s="9"/>
    </row>
    <row r="330" spans="1:29" x14ac:dyDescent="0.25">
      <c r="A330" s="42">
        <v>374</v>
      </c>
      <c r="B330" s="9" t="s">
        <v>28</v>
      </c>
      <c r="C330" s="9" t="s">
        <v>45</v>
      </c>
      <c r="D330" s="9">
        <v>4</v>
      </c>
      <c r="E330" s="9">
        <v>48</v>
      </c>
      <c r="F330" s="9">
        <v>2017</v>
      </c>
      <c r="G330" s="9">
        <v>6</v>
      </c>
      <c r="H330" s="9">
        <v>10</v>
      </c>
      <c r="I330" s="9">
        <v>-0.82040999999999997</v>
      </c>
      <c r="J330" s="9">
        <v>-90.060040000000001</v>
      </c>
      <c r="K330" s="26">
        <v>52512027</v>
      </c>
      <c r="L330" s="26">
        <v>52512027</v>
      </c>
      <c r="M330" s="26">
        <v>52512027</v>
      </c>
      <c r="N330" s="27">
        <v>2361</v>
      </c>
      <c r="O330" s="28">
        <v>25</v>
      </c>
      <c r="P330" s="28">
        <v>25</v>
      </c>
      <c r="Q330" s="28">
        <v>17.2</v>
      </c>
      <c r="R330" s="28"/>
      <c r="S330" s="28">
        <v>1.4</v>
      </c>
      <c r="T330" s="28">
        <v>1</v>
      </c>
      <c r="U330" s="28">
        <v>1</v>
      </c>
      <c r="V330" s="44">
        <f>VLOOKUP($L330,'[1]Tortugas liberadas DPNG'!$B$1:$O$552,7,FALSE)</f>
        <v>2017</v>
      </c>
      <c r="W330" s="44">
        <f>VLOOKUP($L330,'[1]Tortugas liberadas DPNG'!$B$1:$O$552,11,FALSE)</f>
        <v>24</v>
      </c>
      <c r="X330" s="44">
        <f>VLOOKUP($L330,'[1]Tortugas liberadas DPNG'!$B$1:$O$552,14,FALSE)/1000</f>
        <v>1.4</v>
      </c>
      <c r="Y330" s="44">
        <f>VLOOKUP($L330,'[1]Tortugas liberadas DPNG'!$B$1:$O$552,5,FALSE) -0.5</f>
        <v>6.5</v>
      </c>
      <c r="Z330" s="44">
        <f>Y330+(F330-VLOOKUP($L330,'[1]Tortugas liberadas DPNG'!$B$1:$O$552,7,FALSE))</f>
        <v>6.5</v>
      </c>
      <c r="AB330" s="45" t="str">
        <f t="shared" si="5"/>
        <v>Small</v>
      </c>
      <c r="AC330" s="9"/>
    </row>
    <row r="331" spans="1:29" x14ac:dyDescent="0.25">
      <c r="A331" s="42">
        <v>375</v>
      </c>
      <c r="B331" s="9" t="s">
        <v>28</v>
      </c>
      <c r="C331" s="9" t="s">
        <v>45</v>
      </c>
      <c r="D331" s="9">
        <v>4</v>
      </c>
      <c r="E331" s="9">
        <v>48</v>
      </c>
      <c r="F331" s="9">
        <v>2017</v>
      </c>
      <c r="G331" s="9">
        <v>6</v>
      </c>
      <c r="H331" s="9">
        <v>10</v>
      </c>
      <c r="I331" s="9">
        <v>-0.82040999999999997</v>
      </c>
      <c r="J331" s="9">
        <v>-90.060040000000001</v>
      </c>
      <c r="K331" s="26">
        <v>52330308</v>
      </c>
      <c r="L331" s="26">
        <v>52330308</v>
      </c>
      <c r="M331" s="26">
        <v>52330308</v>
      </c>
      <c r="N331" s="27">
        <v>2468</v>
      </c>
      <c r="O331" s="28">
        <v>26</v>
      </c>
      <c r="P331" s="28">
        <v>27</v>
      </c>
      <c r="Q331" s="28">
        <v>17.8</v>
      </c>
      <c r="R331" s="28"/>
      <c r="S331" s="28">
        <v>1.8</v>
      </c>
      <c r="T331" s="28">
        <v>1</v>
      </c>
      <c r="U331" s="28">
        <v>1</v>
      </c>
      <c r="V331" s="44">
        <f>VLOOKUP($L331,'[1]Tortugas liberadas DPNG'!$B$1:$O$552,7,FALSE)</f>
        <v>2017</v>
      </c>
      <c r="W331" s="44">
        <f>VLOOKUP($L331,'[1]Tortugas liberadas DPNG'!$B$1:$O$552,11,FALSE)</f>
        <v>25.3</v>
      </c>
      <c r="X331" s="44">
        <f>VLOOKUP($L331,'[1]Tortugas liberadas DPNG'!$B$1:$O$552,14,FALSE)/1000</f>
        <v>1.5</v>
      </c>
      <c r="Y331" s="44">
        <f>VLOOKUP($L331,'[1]Tortugas liberadas DPNG'!$B$1:$O$552,5,FALSE) -0.5</f>
        <v>4.5</v>
      </c>
      <c r="Z331" s="44">
        <f>Y331+(F331-VLOOKUP($L331,'[1]Tortugas liberadas DPNG'!$B$1:$O$552,7,FALSE))</f>
        <v>4.5</v>
      </c>
      <c r="AB331" s="45" t="str">
        <f t="shared" si="5"/>
        <v>Small</v>
      </c>
      <c r="AC331" s="9"/>
    </row>
    <row r="332" spans="1:29" x14ac:dyDescent="0.25">
      <c r="A332" s="42">
        <v>376</v>
      </c>
      <c r="B332" s="9" t="s">
        <v>28</v>
      </c>
      <c r="C332" s="9" t="s">
        <v>45</v>
      </c>
      <c r="D332" s="9">
        <v>4</v>
      </c>
      <c r="E332" s="9">
        <v>48</v>
      </c>
      <c r="F332" s="9">
        <v>2017</v>
      </c>
      <c r="G332" s="9">
        <v>6</v>
      </c>
      <c r="H332" s="9">
        <v>10</v>
      </c>
      <c r="I332" s="9">
        <v>-0.82040999999999997</v>
      </c>
      <c r="J332" s="9">
        <v>-90.060040000000001</v>
      </c>
      <c r="K332" s="26">
        <v>48068334</v>
      </c>
      <c r="L332" s="26">
        <v>48068334</v>
      </c>
      <c r="M332" s="26">
        <v>48068334</v>
      </c>
      <c r="N332" s="27">
        <v>2132</v>
      </c>
      <c r="O332" s="28">
        <v>37.200000000000003</v>
      </c>
      <c r="P332" s="28">
        <v>39.4</v>
      </c>
      <c r="Q332" s="28">
        <v>28.1</v>
      </c>
      <c r="R332" s="28"/>
      <c r="S332" s="28">
        <v>5.5</v>
      </c>
      <c r="T332" s="28">
        <v>1</v>
      </c>
      <c r="U332" s="28">
        <v>1</v>
      </c>
      <c r="V332" s="44">
        <f>VLOOKUP($L332,'[1]Tortugas liberadas DPNG'!$B$1:$O$552,7,FALSE)</f>
        <v>2015</v>
      </c>
      <c r="W332" s="44">
        <f>VLOOKUP($L332,'[1]Tortugas liberadas DPNG'!$B$1:$O$552,11,FALSE)</f>
        <v>29.5</v>
      </c>
      <c r="X332" s="44">
        <f>VLOOKUP($L332,'[1]Tortugas liberadas DPNG'!$B$1:$O$552,14,FALSE)/1000</f>
        <v>2.4</v>
      </c>
      <c r="Y332" s="44">
        <f>VLOOKUP($L332,'[1]Tortugas liberadas DPNG'!$B$1:$O$552,5,FALSE) -0.5</f>
        <v>7.5</v>
      </c>
      <c r="Z332" s="44">
        <f>Y332+(F332-VLOOKUP($L332,'[1]Tortugas liberadas DPNG'!$B$1:$O$552,7,FALSE))</f>
        <v>9.5</v>
      </c>
      <c r="AB332" s="45" t="str">
        <f t="shared" si="5"/>
        <v>Small</v>
      </c>
      <c r="AC332" s="9"/>
    </row>
    <row r="333" spans="1:29" x14ac:dyDescent="0.25">
      <c r="A333" s="42">
        <v>377</v>
      </c>
      <c r="B333" s="9" t="s">
        <v>28</v>
      </c>
      <c r="C333" s="9" t="s">
        <v>45</v>
      </c>
      <c r="D333" s="9">
        <v>4</v>
      </c>
      <c r="E333" s="9">
        <v>48</v>
      </c>
      <c r="F333" s="9">
        <v>2017</v>
      </c>
      <c r="G333" s="9">
        <v>6</v>
      </c>
      <c r="H333" s="9">
        <v>10</v>
      </c>
      <c r="I333" s="9">
        <v>-0.82040999999999997</v>
      </c>
      <c r="J333" s="9">
        <v>-90.060040000000001</v>
      </c>
      <c r="K333" s="26">
        <v>52624847</v>
      </c>
      <c r="L333" s="26">
        <v>52624847</v>
      </c>
      <c r="M333" s="26">
        <v>52624847</v>
      </c>
      <c r="N333" s="27">
        <v>2491</v>
      </c>
      <c r="O333" s="28">
        <v>25</v>
      </c>
      <c r="P333" s="28">
        <v>26</v>
      </c>
      <c r="Q333" s="28">
        <v>18</v>
      </c>
      <c r="R333" s="28"/>
      <c r="S333" s="28">
        <v>1.6</v>
      </c>
      <c r="T333" s="28">
        <v>1</v>
      </c>
      <c r="U333" s="28">
        <v>1</v>
      </c>
      <c r="V333" s="44">
        <f>VLOOKUP($L333,'[1]Tortugas liberadas DPNG'!$B$1:$O$552,7,FALSE)</f>
        <v>2017</v>
      </c>
      <c r="W333" s="44">
        <f>VLOOKUP($L333,'[1]Tortugas liberadas DPNG'!$B$1:$O$552,11,FALSE)</f>
        <v>24.6</v>
      </c>
      <c r="X333" s="44">
        <f>VLOOKUP($L333,'[1]Tortugas liberadas DPNG'!$B$1:$O$552,14,FALSE)/1000</f>
        <v>1.3</v>
      </c>
      <c r="Y333" s="44">
        <f>VLOOKUP($L333,'[1]Tortugas liberadas DPNG'!$B$1:$O$552,5,FALSE) -0.5</f>
        <v>4.5</v>
      </c>
      <c r="Z333" s="44">
        <f>Y333+(F333-VLOOKUP($L333,'[1]Tortugas liberadas DPNG'!$B$1:$O$552,7,FALSE))</f>
        <v>4.5</v>
      </c>
      <c r="AB333" s="45" t="str">
        <f t="shared" si="5"/>
        <v>Small</v>
      </c>
      <c r="AC333" s="9"/>
    </row>
    <row r="334" spans="1:29" x14ac:dyDescent="0.25">
      <c r="A334" s="42">
        <v>378</v>
      </c>
      <c r="B334" s="9" t="s">
        <v>28</v>
      </c>
      <c r="C334" s="9" t="s">
        <v>45</v>
      </c>
      <c r="D334" s="9">
        <v>4</v>
      </c>
      <c r="E334" s="9">
        <v>48</v>
      </c>
      <c r="F334" s="9">
        <v>2017</v>
      </c>
      <c r="G334" s="9">
        <v>6</v>
      </c>
      <c r="H334" s="9">
        <v>10</v>
      </c>
      <c r="I334" s="9">
        <v>-0.82040999999999997</v>
      </c>
      <c r="J334" s="9">
        <v>-90.060040000000001</v>
      </c>
      <c r="K334" s="26">
        <v>52554637</v>
      </c>
      <c r="L334" s="26">
        <v>52554637</v>
      </c>
      <c r="M334" s="26">
        <v>52554637</v>
      </c>
      <c r="N334" s="27">
        <v>2459</v>
      </c>
      <c r="O334" s="28">
        <v>26.2</v>
      </c>
      <c r="P334" s="28">
        <v>28.4</v>
      </c>
      <c r="Q334" s="28">
        <v>18.7</v>
      </c>
      <c r="R334" s="28"/>
      <c r="S334" s="28">
        <v>1.7</v>
      </c>
      <c r="T334" s="28">
        <v>1</v>
      </c>
      <c r="U334" s="28">
        <v>1</v>
      </c>
      <c r="V334" s="44">
        <f>VLOOKUP($L334,'[1]Tortugas liberadas DPNG'!$B$1:$O$552,7,FALSE)</f>
        <v>2017</v>
      </c>
      <c r="W334" s="44">
        <f>VLOOKUP($L334,'[1]Tortugas liberadas DPNG'!$B$1:$O$552,11,FALSE)</f>
        <v>26.2</v>
      </c>
      <c r="X334" s="44">
        <f>VLOOKUP($L334,'[1]Tortugas liberadas DPNG'!$B$1:$O$552,14,FALSE)/1000</f>
        <v>1.6950000000000001</v>
      </c>
      <c r="Y334" s="44">
        <f>VLOOKUP($L334,'[1]Tortugas liberadas DPNG'!$B$1:$O$552,5,FALSE) -0.5</f>
        <v>5.5</v>
      </c>
      <c r="Z334" s="44">
        <f>Y334+(F334-VLOOKUP($L334,'[1]Tortugas liberadas DPNG'!$B$1:$O$552,7,FALSE))</f>
        <v>5.5</v>
      </c>
      <c r="AB334" s="45" t="str">
        <f t="shared" si="5"/>
        <v>Small</v>
      </c>
      <c r="AC334" s="9" t="s">
        <v>48</v>
      </c>
    </row>
    <row r="335" spans="1:29" x14ac:dyDescent="0.25">
      <c r="A335" s="42">
        <v>379</v>
      </c>
      <c r="B335" s="9" t="s">
        <v>28</v>
      </c>
      <c r="C335" s="9" t="s">
        <v>45</v>
      </c>
      <c r="D335" s="9">
        <v>4</v>
      </c>
      <c r="E335" s="9">
        <v>49</v>
      </c>
      <c r="F335" s="9">
        <v>2017</v>
      </c>
      <c r="G335" s="9">
        <v>6</v>
      </c>
      <c r="H335" s="9">
        <v>10</v>
      </c>
      <c r="I335" s="9">
        <v>-0.82096000000000002</v>
      </c>
      <c r="J335" s="9">
        <v>-90.059719999999999</v>
      </c>
      <c r="K335" s="26">
        <v>51769312</v>
      </c>
      <c r="L335" s="26">
        <v>51769312</v>
      </c>
      <c r="M335" s="26">
        <v>51769312</v>
      </c>
      <c r="N335" s="27">
        <v>2462</v>
      </c>
      <c r="O335" s="28">
        <v>25</v>
      </c>
      <c r="P335" s="28">
        <v>26</v>
      </c>
      <c r="Q335" s="28">
        <v>17.600000000000001</v>
      </c>
      <c r="R335" s="28"/>
      <c r="S335" s="28">
        <v>1.5</v>
      </c>
      <c r="T335" s="28">
        <v>1</v>
      </c>
      <c r="U335" s="28">
        <v>1</v>
      </c>
      <c r="V335" s="44">
        <f>VLOOKUP($L335,'[1]Tortugas liberadas DPNG'!$B$1:$O$552,7,FALSE)</f>
        <v>2017</v>
      </c>
      <c r="W335" s="44">
        <f>VLOOKUP($L335,'[1]Tortugas liberadas DPNG'!$B$1:$O$552,11,FALSE)</f>
        <v>24.1</v>
      </c>
      <c r="X335" s="44">
        <f>VLOOKUP($L335,'[1]Tortugas liberadas DPNG'!$B$1:$O$552,14,FALSE)/1000</f>
        <v>1.242</v>
      </c>
      <c r="Y335" s="44">
        <f>VLOOKUP($L335,'[1]Tortugas liberadas DPNG'!$B$1:$O$552,5,FALSE) -0.5</f>
        <v>5.5</v>
      </c>
      <c r="Z335" s="44">
        <f>Y335+(F335-VLOOKUP($L335,'[1]Tortugas liberadas DPNG'!$B$1:$O$552,7,FALSE))</f>
        <v>5.5</v>
      </c>
      <c r="AB335" s="45" t="str">
        <f t="shared" si="5"/>
        <v>Small</v>
      </c>
      <c r="AC335" s="9" t="s">
        <v>79</v>
      </c>
    </row>
    <row r="336" spans="1:29" x14ac:dyDescent="0.25">
      <c r="A336" s="42">
        <v>380</v>
      </c>
      <c r="B336" s="9" t="s">
        <v>28</v>
      </c>
      <c r="C336" s="9" t="s">
        <v>45</v>
      </c>
      <c r="D336" s="9">
        <v>4</v>
      </c>
      <c r="E336" s="9">
        <v>50</v>
      </c>
      <c r="F336" s="9">
        <v>2017</v>
      </c>
      <c r="G336" s="9">
        <v>6</v>
      </c>
      <c r="H336" s="9">
        <v>10</v>
      </c>
      <c r="I336" s="9">
        <v>-0.82081999999999999</v>
      </c>
      <c r="J336" s="9">
        <v>-90.060069999999996</v>
      </c>
      <c r="K336" s="26">
        <v>91273547</v>
      </c>
      <c r="L336" s="26">
        <v>91273547</v>
      </c>
      <c r="M336" s="26">
        <v>91273547</v>
      </c>
      <c r="N336" s="27">
        <v>2381</v>
      </c>
      <c r="O336" s="28">
        <v>29.1</v>
      </c>
      <c r="P336" s="28">
        <v>31.3</v>
      </c>
      <c r="Q336" s="28">
        <v>21.5</v>
      </c>
      <c r="R336" s="28"/>
      <c r="S336" s="28">
        <v>2.4</v>
      </c>
      <c r="T336" s="28">
        <v>1</v>
      </c>
      <c r="U336" s="28">
        <v>1</v>
      </c>
      <c r="V336" s="44">
        <f>VLOOKUP($L336,'[1]Tortugas liberadas DPNG'!$B$1:$O$552,7,FALSE)</f>
        <v>2017</v>
      </c>
      <c r="W336" s="44">
        <f>VLOOKUP($L336,'[1]Tortugas liberadas DPNG'!$B$1:$O$552,11,FALSE)</f>
        <v>29.1</v>
      </c>
      <c r="X336" s="44">
        <f>VLOOKUP($L336,'[1]Tortugas liberadas DPNG'!$B$1:$O$552,14,FALSE)/1000</f>
        <v>2.2000000000000002</v>
      </c>
      <c r="Y336" s="44">
        <f>VLOOKUP($L336,'[1]Tortugas liberadas DPNG'!$B$1:$O$552,5,FALSE) -0.5</f>
        <v>5.5</v>
      </c>
      <c r="Z336" s="44">
        <f>Y336+(F336-VLOOKUP($L336,'[1]Tortugas liberadas DPNG'!$B$1:$O$552,7,FALSE))</f>
        <v>5.5</v>
      </c>
      <c r="AB336" s="45" t="str">
        <f t="shared" si="5"/>
        <v>Small</v>
      </c>
      <c r="AC336" s="9"/>
    </row>
    <row r="337" spans="1:29" x14ac:dyDescent="0.25">
      <c r="A337" s="42">
        <v>381</v>
      </c>
      <c r="B337" s="9" t="s">
        <v>28</v>
      </c>
      <c r="C337" s="9" t="s">
        <v>45</v>
      </c>
      <c r="D337" s="9">
        <v>4</v>
      </c>
      <c r="E337" s="9">
        <v>50</v>
      </c>
      <c r="F337" s="9">
        <v>2017</v>
      </c>
      <c r="G337" s="9">
        <v>6</v>
      </c>
      <c r="H337" s="9">
        <v>10</v>
      </c>
      <c r="I337" s="9">
        <v>-0.82081999999999999</v>
      </c>
      <c r="J337" s="9">
        <v>-90.060069999999996</v>
      </c>
      <c r="K337" s="26">
        <v>51563827</v>
      </c>
      <c r="L337" s="26">
        <v>51563827</v>
      </c>
      <c r="M337" s="26">
        <v>51563827</v>
      </c>
      <c r="N337" s="27">
        <v>2469</v>
      </c>
      <c r="O337" s="28">
        <v>25.7</v>
      </c>
      <c r="P337" s="28">
        <v>27</v>
      </c>
      <c r="Q337" s="28">
        <v>18</v>
      </c>
      <c r="R337" s="28"/>
      <c r="S337" s="28">
        <v>1.7</v>
      </c>
      <c r="T337" s="28">
        <v>1</v>
      </c>
      <c r="U337" s="28">
        <v>1</v>
      </c>
      <c r="V337" s="44">
        <f>VLOOKUP($L337,'[1]Tortugas liberadas DPNG'!$B$1:$O$552,7,FALSE)</f>
        <v>2017</v>
      </c>
      <c r="W337" s="44">
        <f>VLOOKUP($L337,'[1]Tortugas liberadas DPNG'!$B$1:$O$552,11,FALSE)</f>
        <v>25.3</v>
      </c>
      <c r="X337" s="44">
        <f>VLOOKUP($L337,'[1]Tortugas liberadas DPNG'!$B$1:$O$552,14,FALSE)/1000</f>
        <v>1.4</v>
      </c>
      <c r="Y337" s="44">
        <f>VLOOKUP($L337,'[1]Tortugas liberadas DPNG'!$B$1:$O$552,5,FALSE) -0.5</f>
        <v>4.5</v>
      </c>
      <c r="Z337" s="44">
        <f>Y337+(F337-VLOOKUP($L337,'[1]Tortugas liberadas DPNG'!$B$1:$O$552,7,FALSE))</f>
        <v>4.5</v>
      </c>
      <c r="AB337" s="45" t="str">
        <f t="shared" si="5"/>
        <v>Small</v>
      </c>
      <c r="AC337" s="9"/>
    </row>
    <row r="338" spans="1:29" x14ac:dyDescent="0.25">
      <c r="A338" s="42">
        <v>382</v>
      </c>
      <c r="B338" s="9" t="s">
        <v>28</v>
      </c>
      <c r="C338" s="9" t="s">
        <v>45</v>
      </c>
      <c r="D338" s="9">
        <v>4</v>
      </c>
      <c r="E338" s="9">
        <v>50</v>
      </c>
      <c r="F338" s="9">
        <v>2017</v>
      </c>
      <c r="G338" s="9">
        <v>6</v>
      </c>
      <c r="H338" s="9">
        <v>10</v>
      </c>
      <c r="I338" s="9">
        <v>-0.82081999999999999</v>
      </c>
      <c r="J338" s="9">
        <v>-90.060069999999996</v>
      </c>
      <c r="K338" s="26">
        <v>48110864</v>
      </c>
      <c r="L338" s="26">
        <v>48110864</v>
      </c>
      <c r="M338" s="26">
        <v>48110864</v>
      </c>
      <c r="N338" s="27">
        <v>2116</v>
      </c>
      <c r="O338" s="28">
        <v>33.4</v>
      </c>
      <c r="P338" s="28">
        <v>35.1</v>
      </c>
      <c r="Q338" s="28">
        <v>24.2</v>
      </c>
      <c r="R338" s="28"/>
      <c r="S338" s="28">
        <v>2.5</v>
      </c>
      <c r="T338" s="28">
        <v>1</v>
      </c>
      <c r="U338" s="28">
        <v>1</v>
      </c>
      <c r="V338" s="44">
        <f>VLOOKUP($L338,'[1]Tortugas liberadas DPNG'!$B$1:$O$552,7,FALSE)</f>
        <v>2015</v>
      </c>
      <c r="W338" s="44">
        <f>VLOOKUP($L338,'[1]Tortugas liberadas DPNG'!$B$1:$O$552,11,FALSE)</f>
        <v>36.299999999999997</v>
      </c>
      <c r="X338" s="44">
        <f>VLOOKUP($L338,'[1]Tortugas liberadas DPNG'!$B$1:$O$552,14,FALSE)/1000</f>
        <v>1.2</v>
      </c>
      <c r="Y338" s="44">
        <f>VLOOKUP($L338,'[1]Tortugas liberadas DPNG'!$B$1:$O$552,5,FALSE) -0.5</f>
        <v>7.5</v>
      </c>
      <c r="Z338" s="44">
        <f>Y338+(F338-VLOOKUP($L338,'[1]Tortugas liberadas DPNG'!$B$1:$O$552,7,FALSE))</f>
        <v>9.5</v>
      </c>
      <c r="AB338" s="45" t="str">
        <f t="shared" si="5"/>
        <v/>
      </c>
      <c r="AC338" s="9"/>
    </row>
    <row r="339" spans="1:29" x14ac:dyDescent="0.25">
      <c r="A339" s="42">
        <v>384</v>
      </c>
      <c r="B339" s="9" t="s">
        <v>28</v>
      </c>
      <c r="C339" s="9" t="s">
        <v>45</v>
      </c>
      <c r="D339" s="9">
        <v>4</v>
      </c>
      <c r="E339" s="9">
        <v>51</v>
      </c>
      <c r="F339" s="9">
        <v>2017</v>
      </c>
      <c r="G339" s="9">
        <v>6</v>
      </c>
      <c r="H339" s="9">
        <v>10</v>
      </c>
      <c r="I339" s="9">
        <v>-0.82104999999999995</v>
      </c>
      <c r="J339" s="9">
        <v>-90.060249999999996</v>
      </c>
      <c r="K339" s="26">
        <v>51825085</v>
      </c>
      <c r="L339" s="26">
        <v>51825058</v>
      </c>
      <c r="M339" s="26" t="s">
        <v>104</v>
      </c>
      <c r="N339" s="27">
        <v>2390</v>
      </c>
      <c r="O339" s="28">
        <v>30.3</v>
      </c>
      <c r="P339" s="28">
        <v>31.6</v>
      </c>
      <c r="Q339" s="28">
        <v>21.5</v>
      </c>
      <c r="R339" s="28"/>
      <c r="S339" s="28">
        <v>2.4</v>
      </c>
      <c r="T339" s="28">
        <v>1</v>
      </c>
      <c r="U339" s="28">
        <v>1</v>
      </c>
      <c r="V339" s="44">
        <f>VLOOKUP($L339,'[1]Tortugas liberadas DPNG'!$B$1:$O$552,7,FALSE)</f>
        <v>2017</v>
      </c>
      <c r="W339" s="44">
        <f>VLOOKUP($L339,'[1]Tortugas liberadas DPNG'!$B$1:$O$552,11,FALSE)</f>
        <v>29.6</v>
      </c>
      <c r="X339" s="44">
        <f>VLOOKUP($L339,'[1]Tortugas liberadas DPNG'!$B$1:$O$552,14,FALSE)/1000</f>
        <v>2.3540000000000001</v>
      </c>
      <c r="Y339" s="44">
        <f>VLOOKUP($L339,'[1]Tortugas liberadas DPNG'!$B$1:$O$552,5,FALSE) -0.5</f>
        <v>5.5</v>
      </c>
      <c r="Z339" s="44">
        <f>Y339+(F339-VLOOKUP($L339,'[1]Tortugas liberadas DPNG'!$B$1:$O$552,7,FALSE))</f>
        <v>5.5</v>
      </c>
      <c r="AB339" s="45" t="str">
        <f t="shared" si="5"/>
        <v>Small</v>
      </c>
      <c r="AC339" s="9"/>
    </row>
    <row r="340" spans="1:29" x14ac:dyDescent="0.25">
      <c r="A340" s="42">
        <v>385</v>
      </c>
      <c r="B340" s="9" t="s">
        <v>28</v>
      </c>
      <c r="C340" s="9" t="s">
        <v>45</v>
      </c>
      <c r="D340" s="9">
        <v>4</v>
      </c>
      <c r="E340" s="9">
        <v>52</v>
      </c>
      <c r="F340" s="9">
        <v>2017</v>
      </c>
      <c r="G340" s="9">
        <v>6</v>
      </c>
      <c r="H340" s="9">
        <v>10</v>
      </c>
      <c r="I340" s="9">
        <v>-0.82128999999999996</v>
      </c>
      <c r="J340" s="9">
        <v>-90.059880000000007</v>
      </c>
      <c r="K340" s="26">
        <v>52381123</v>
      </c>
      <c r="L340" s="26">
        <v>52381123</v>
      </c>
      <c r="M340" s="26">
        <v>52381123</v>
      </c>
      <c r="N340" s="27">
        <v>2481</v>
      </c>
      <c r="O340" s="28">
        <v>26</v>
      </c>
      <c r="P340" s="28">
        <v>27.4</v>
      </c>
      <c r="Q340" s="28">
        <v>18.899999999999999</v>
      </c>
      <c r="R340" s="28"/>
      <c r="S340" s="28"/>
      <c r="T340" s="28">
        <v>1</v>
      </c>
      <c r="U340" s="28">
        <v>0</v>
      </c>
      <c r="V340" s="44">
        <f>VLOOKUP($L340,'[1]Tortugas liberadas DPNG'!$B$1:$O$552,7,FALSE)</f>
        <v>2017</v>
      </c>
      <c r="W340" s="44">
        <f>VLOOKUP($L340,'[1]Tortugas liberadas DPNG'!$B$1:$O$552,11,FALSE)</f>
        <v>25.5</v>
      </c>
      <c r="X340" s="44">
        <f>VLOOKUP($L340,'[1]Tortugas liberadas DPNG'!$B$1:$O$552,14,FALSE)/1000</f>
        <v>1.4</v>
      </c>
      <c r="Y340" s="44">
        <f>VLOOKUP($L340,'[1]Tortugas liberadas DPNG'!$B$1:$O$552,5,FALSE) -0.5</f>
        <v>4.5</v>
      </c>
      <c r="Z340" s="44">
        <f>Y340+(F340-VLOOKUP($L340,'[1]Tortugas liberadas DPNG'!$B$1:$O$552,7,FALSE))</f>
        <v>4.5</v>
      </c>
      <c r="AB340" s="45" t="str">
        <f t="shared" si="5"/>
        <v>Small</v>
      </c>
      <c r="AC340" s="9"/>
    </row>
    <row r="341" spans="1:29" x14ac:dyDescent="0.25">
      <c r="A341" s="42">
        <v>386</v>
      </c>
      <c r="B341" s="9" t="s">
        <v>28</v>
      </c>
      <c r="C341" s="9" t="s">
        <v>45</v>
      </c>
      <c r="D341" s="9">
        <v>4</v>
      </c>
      <c r="E341" s="9">
        <v>53</v>
      </c>
      <c r="F341" s="9">
        <v>2017</v>
      </c>
      <c r="G341" s="9">
        <v>6</v>
      </c>
      <c r="H341" s="9">
        <v>10</v>
      </c>
      <c r="I341" s="9">
        <v>-0.82126999999999994</v>
      </c>
      <c r="J341" s="9">
        <v>-90.060040000000001</v>
      </c>
      <c r="K341" s="26">
        <v>52263616</v>
      </c>
      <c r="L341" s="26">
        <v>52263616</v>
      </c>
      <c r="M341" s="26">
        <v>52263616</v>
      </c>
      <c r="N341" s="27">
        <v>2359</v>
      </c>
      <c r="O341" s="28">
        <v>28.3</v>
      </c>
      <c r="P341" s="28">
        <v>29.9</v>
      </c>
      <c r="Q341" s="28">
        <v>19.5</v>
      </c>
      <c r="R341" s="28"/>
      <c r="S341" s="28"/>
      <c r="T341" s="28">
        <v>1</v>
      </c>
      <c r="U341" s="28">
        <v>0</v>
      </c>
      <c r="V341" s="44">
        <f>VLOOKUP($L341,'[1]Tortugas liberadas DPNG'!$B$1:$O$552,7,FALSE)</f>
        <v>2017</v>
      </c>
      <c r="W341" s="44">
        <f>VLOOKUP($L341,'[1]Tortugas liberadas DPNG'!$B$1:$O$552,11,FALSE)</f>
        <v>27.5</v>
      </c>
      <c r="X341" s="44">
        <f>VLOOKUP($L341,'[1]Tortugas liberadas DPNG'!$B$1:$O$552,14,FALSE)/1000</f>
        <v>2</v>
      </c>
      <c r="Y341" s="44">
        <f>VLOOKUP($L341,'[1]Tortugas liberadas DPNG'!$B$1:$O$552,5,FALSE) -0.5</f>
        <v>6.5</v>
      </c>
      <c r="Z341" s="44">
        <f>Y341+(F341-VLOOKUP($L341,'[1]Tortugas liberadas DPNG'!$B$1:$O$552,7,FALSE))</f>
        <v>6.5</v>
      </c>
      <c r="AB341" s="45" t="str">
        <f t="shared" si="5"/>
        <v>Small</v>
      </c>
      <c r="AC341" s="9"/>
    </row>
    <row r="342" spans="1:29" x14ac:dyDescent="0.25">
      <c r="A342" s="42">
        <v>387</v>
      </c>
      <c r="B342" s="9" t="s">
        <v>28</v>
      </c>
      <c r="C342" s="9" t="s">
        <v>45</v>
      </c>
      <c r="D342" s="9">
        <v>4</v>
      </c>
      <c r="E342" s="9">
        <v>53</v>
      </c>
      <c r="F342" s="9">
        <v>2017</v>
      </c>
      <c r="G342" s="9">
        <v>6</v>
      </c>
      <c r="H342" s="9">
        <v>10</v>
      </c>
      <c r="I342" s="9">
        <v>-0.82126999999999994</v>
      </c>
      <c r="J342" s="9">
        <v>-90.060040000000001</v>
      </c>
      <c r="K342" s="26">
        <v>52031125</v>
      </c>
      <c r="L342" s="26">
        <v>52031125</v>
      </c>
      <c r="M342" s="26">
        <v>52031125</v>
      </c>
      <c r="N342" s="27">
        <v>2481</v>
      </c>
      <c r="O342" s="28">
        <v>26</v>
      </c>
      <c r="P342" s="28">
        <v>27.1</v>
      </c>
      <c r="Q342" s="28">
        <v>18</v>
      </c>
      <c r="R342" s="28"/>
      <c r="S342" s="28">
        <v>1.7</v>
      </c>
      <c r="T342" s="28">
        <v>1</v>
      </c>
      <c r="U342" s="28">
        <v>1</v>
      </c>
      <c r="V342" s="44">
        <f>VLOOKUP($L342,'[1]Tortugas liberadas DPNG'!$B$1:$O$552,7,FALSE)</f>
        <v>2017</v>
      </c>
      <c r="W342" s="44">
        <f>VLOOKUP($L342,'[1]Tortugas liberadas DPNG'!$B$1:$O$552,11,FALSE)</f>
        <v>25.5</v>
      </c>
      <c r="X342" s="44">
        <f>VLOOKUP($L342,'[1]Tortugas liberadas DPNG'!$B$1:$O$552,14,FALSE)/1000</f>
        <v>1.393</v>
      </c>
      <c r="Y342" s="44">
        <f>VLOOKUP($L342,'[1]Tortugas liberadas DPNG'!$B$1:$O$552,5,FALSE) -0.5</f>
        <v>5.5</v>
      </c>
      <c r="Z342" s="44">
        <f>Y342+(F342-VLOOKUP($L342,'[1]Tortugas liberadas DPNG'!$B$1:$O$552,7,FALSE))</f>
        <v>5.5</v>
      </c>
      <c r="AB342" s="45" t="str">
        <f t="shared" si="5"/>
        <v>Small</v>
      </c>
      <c r="AC342" s="9"/>
    </row>
    <row r="343" spans="1:29" x14ac:dyDescent="0.25">
      <c r="A343" s="42">
        <v>388</v>
      </c>
      <c r="B343" s="9" t="s">
        <v>28</v>
      </c>
      <c r="C343" s="9" t="s">
        <v>45</v>
      </c>
      <c r="D343" s="9">
        <v>4</v>
      </c>
      <c r="E343" s="9">
        <v>53</v>
      </c>
      <c r="F343" s="9">
        <v>2017</v>
      </c>
      <c r="G343" s="9">
        <v>6</v>
      </c>
      <c r="H343" s="9">
        <v>10</v>
      </c>
      <c r="I343" s="9">
        <v>-0.82126999999999994</v>
      </c>
      <c r="J343" s="9">
        <v>-90.060040000000001</v>
      </c>
      <c r="K343" s="26">
        <v>51540350</v>
      </c>
      <c r="L343" s="26">
        <v>51540350</v>
      </c>
      <c r="M343" s="26">
        <v>51540350</v>
      </c>
      <c r="N343" s="27">
        <v>2463</v>
      </c>
      <c r="O343" s="28">
        <v>26</v>
      </c>
      <c r="P343" s="28">
        <v>27</v>
      </c>
      <c r="Q343" s="28">
        <v>18.3</v>
      </c>
      <c r="R343" s="28"/>
      <c r="S343" s="28">
        <v>1.9</v>
      </c>
      <c r="T343" s="28">
        <v>1</v>
      </c>
      <c r="U343" s="28">
        <v>0</v>
      </c>
      <c r="V343" s="44">
        <f>VLOOKUP($L343,'[1]Tortugas liberadas DPNG'!$B$1:$O$552,7,FALSE)</f>
        <v>2017</v>
      </c>
      <c r="W343" s="44">
        <f>VLOOKUP($L343,'[1]Tortugas liberadas DPNG'!$B$1:$O$552,11,FALSE)</f>
        <v>25.4</v>
      </c>
      <c r="X343" s="44">
        <f>VLOOKUP($L343,'[1]Tortugas liberadas DPNG'!$B$1:$O$552,14,FALSE)/1000</f>
        <v>1.4</v>
      </c>
      <c r="Y343" s="44">
        <f>VLOOKUP($L343,'[1]Tortugas liberadas DPNG'!$B$1:$O$552,5,FALSE) -0.5</f>
        <v>4.5</v>
      </c>
      <c r="Z343" s="44">
        <f>Y343+(F343-VLOOKUP($L343,'[1]Tortugas liberadas DPNG'!$B$1:$O$552,7,FALSE))</f>
        <v>4.5</v>
      </c>
      <c r="AB343" s="45" t="str">
        <f t="shared" si="5"/>
        <v>Small</v>
      </c>
      <c r="AC343" s="9"/>
    </row>
    <row r="344" spans="1:29" x14ac:dyDescent="0.25">
      <c r="A344" s="42">
        <v>389</v>
      </c>
      <c r="B344" s="9" t="s">
        <v>28</v>
      </c>
      <c r="C344" s="9" t="s">
        <v>45</v>
      </c>
      <c r="D344" s="9">
        <v>4</v>
      </c>
      <c r="E344" s="9">
        <v>54</v>
      </c>
      <c r="F344" s="9">
        <v>2017</v>
      </c>
      <c r="G344" s="9">
        <v>6</v>
      </c>
      <c r="H344" s="9">
        <v>10</v>
      </c>
      <c r="I344" s="9">
        <v>-0.82142000000000004</v>
      </c>
      <c r="J344" s="9">
        <v>-90.060190000000006</v>
      </c>
      <c r="K344" s="26">
        <v>52360855</v>
      </c>
      <c r="L344" s="26">
        <v>52360855</v>
      </c>
      <c r="M344" s="26">
        <v>52360855</v>
      </c>
      <c r="N344" s="27">
        <v>2406</v>
      </c>
      <c r="O344" s="28">
        <v>25.5</v>
      </c>
      <c r="P344" s="28">
        <v>25.6</v>
      </c>
      <c r="Q344" s="28">
        <v>17.2</v>
      </c>
      <c r="R344" s="28"/>
      <c r="S344" s="28"/>
      <c r="T344" s="28">
        <v>1</v>
      </c>
      <c r="U344" s="28">
        <v>0</v>
      </c>
      <c r="V344" s="44">
        <f>VLOOKUP($L344,'[1]Tortugas liberadas DPNG'!$B$1:$O$552,7,FALSE)</f>
        <v>2017</v>
      </c>
      <c r="W344" s="44">
        <f>VLOOKUP($L344,'[1]Tortugas liberadas DPNG'!$B$1:$O$552,11,FALSE)</f>
        <v>24.9</v>
      </c>
      <c r="X344" s="44">
        <f>VLOOKUP($L344,'[1]Tortugas liberadas DPNG'!$B$1:$O$552,14,FALSE)/1000</f>
        <v>1.139</v>
      </c>
      <c r="Y344" s="44">
        <f>VLOOKUP($L344,'[1]Tortugas liberadas DPNG'!$B$1:$O$552,5,FALSE) -0.5</f>
        <v>5.5</v>
      </c>
      <c r="Z344" s="44">
        <f>Y344+(F344-VLOOKUP($L344,'[1]Tortugas liberadas DPNG'!$B$1:$O$552,7,FALSE))</f>
        <v>5.5</v>
      </c>
      <c r="AB344" s="45" t="str">
        <f t="shared" si="5"/>
        <v>Small</v>
      </c>
      <c r="AC344" s="9"/>
    </row>
    <row r="345" spans="1:29" x14ac:dyDescent="0.25">
      <c r="A345" s="42">
        <v>390</v>
      </c>
      <c r="B345" s="9" t="s">
        <v>28</v>
      </c>
      <c r="C345" s="9" t="s">
        <v>45</v>
      </c>
      <c r="D345" s="9">
        <v>4</v>
      </c>
      <c r="E345" s="9">
        <v>54</v>
      </c>
      <c r="F345" s="9">
        <v>2017</v>
      </c>
      <c r="G345" s="9">
        <v>6</v>
      </c>
      <c r="H345" s="9">
        <v>10</v>
      </c>
      <c r="I345" s="9">
        <v>-0.82142000000000004</v>
      </c>
      <c r="J345" s="9">
        <v>-90.060190000000006</v>
      </c>
      <c r="K345" s="26">
        <v>51638621</v>
      </c>
      <c r="L345" s="26">
        <v>51638621</v>
      </c>
      <c r="M345" s="26">
        <v>51638621</v>
      </c>
      <c r="N345" s="27">
        <v>2388</v>
      </c>
      <c r="O345" s="28">
        <v>28.3</v>
      </c>
      <c r="P345" s="28">
        <v>29.1</v>
      </c>
      <c r="Q345" s="28">
        <v>26</v>
      </c>
      <c r="R345" s="28"/>
      <c r="S345" s="28">
        <v>2.2999999999999998</v>
      </c>
      <c r="T345" s="28">
        <v>1</v>
      </c>
      <c r="U345" s="28">
        <v>1</v>
      </c>
      <c r="V345" s="44">
        <f>VLOOKUP($L345,'[1]Tortugas liberadas DPNG'!$B$1:$O$552,7,FALSE)</f>
        <v>2017</v>
      </c>
      <c r="W345" s="44">
        <f>VLOOKUP($L345,'[1]Tortugas liberadas DPNG'!$B$1:$O$552,11,FALSE)</f>
        <v>26.9</v>
      </c>
      <c r="X345" s="44">
        <f>VLOOKUP($L345,'[1]Tortugas liberadas DPNG'!$B$1:$O$552,14,FALSE)/1000</f>
        <v>1.823</v>
      </c>
      <c r="Y345" s="44">
        <f>VLOOKUP($L345,'[1]Tortugas liberadas DPNG'!$B$1:$O$552,5,FALSE) -0.5</f>
        <v>5.5</v>
      </c>
      <c r="Z345" s="44">
        <f>Y345+(F345-VLOOKUP($L345,'[1]Tortugas liberadas DPNG'!$B$1:$O$552,7,FALSE))</f>
        <v>5.5</v>
      </c>
      <c r="AB345" s="45" t="str">
        <f t="shared" si="5"/>
        <v>Small</v>
      </c>
      <c r="AC345" s="9"/>
    </row>
    <row r="346" spans="1:29" x14ac:dyDescent="0.25">
      <c r="A346" s="42">
        <v>391</v>
      </c>
      <c r="B346" s="9" t="s">
        <v>28</v>
      </c>
      <c r="C346" s="9" t="s">
        <v>45</v>
      </c>
      <c r="D346" s="9">
        <v>4</v>
      </c>
      <c r="E346" s="9">
        <v>54</v>
      </c>
      <c r="F346" s="9">
        <v>2017</v>
      </c>
      <c r="G346" s="9">
        <v>6</v>
      </c>
      <c r="H346" s="9">
        <v>10</v>
      </c>
      <c r="I346" s="9">
        <v>-0.82142000000000004</v>
      </c>
      <c r="J346" s="9">
        <v>-90.060190000000006</v>
      </c>
      <c r="K346" s="26">
        <v>52312355</v>
      </c>
      <c r="L346" s="26">
        <v>52312355</v>
      </c>
      <c r="M346" s="26">
        <v>52312355</v>
      </c>
      <c r="N346" s="27">
        <v>2347</v>
      </c>
      <c r="O346" s="28">
        <v>28.2</v>
      </c>
      <c r="P346" s="28">
        <v>29</v>
      </c>
      <c r="Q346" s="28">
        <v>19.600000000000001</v>
      </c>
      <c r="R346" s="28"/>
      <c r="S346" s="28"/>
      <c r="T346" s="28">
        <v>1</v>
      </c>
      <c r="U346" s="28">
        <v>0</v>
      </c>
      <c r="V346" s="44">
        <f>VLOOKUP($L346,'[1]Tortugas liberadas DPNG'!$B$1:$O$552,7,FALSE)</f>
        <v>2017</v>
      </c>
      <c r="W346" s="44">
        <f>VLOOKUP($L346,'[1]Tortugas liberadas DPNG'!$B$1:$O$552,11,FALSE)</f>
        <v>27.3</v>
      </c>
      <c r="X346" s="44">
        <f>VLOOKUP($L346,'[1]Tortugas liberadas DPNG'!$B$1:$O$552,14,FALSE)/1000</f>
        <v>2</v>
      </c>
      <c r="Y346" s="44">
        <f>VLOOKUP($L346,'[1]Tortugas liberadas DPNG'!$B$1:$O$552,5,FALSE) -0.5</f>
        <v>6.5</v>
      </c>
      <c r="Z346" s="44">
        <f>Y346+(F346-VLOOKUP($L346,'[1]Tortugas liberadas DPNG'!$B$1:$O$552,7,FALSE))</f>
        <v>6.5</v>
      </c>
      <c r="AB346" s="45" t="str">
        <f t="shared" si="5"/>
        <v>Small</v>
      </c>
      <c r="AC346" s="9"/>
    </row>
    <row r="347" spans="1:29" x14ac:dyDescent="0.25">
      <c r="A347" s="42">
        <v>392</v>
      </c>
      <c r="B347" s="9" t="s">
        <v>28</v>
      </c>
      <c r="C347" s="9" t="s">
        <v>45</v>
      </c>
      <c r="D347" s="9">
        <v>4</v>
      </c>
      <c r="E347" s="9">
        <v>55</v>
      </c>
      <c r="F347" s="9">
        <v>2017</v>
      </c>
      <c r="G347" s="9">
        <v>6</v>
      </c>
      <c r="H347" s="9">
        <v>10</v>
      </c>
      <c r="I347" s="9">
        <v>-0.82135000000000002</v>
      </c>
      <c r="J347" s="9">
        <v>-90.059719999999999</v>
      </c>
      <c r="K347" s="26">
        <v>48285553</v>
      </c>
      <c r="L347" s="26">
        <v>48285553</v>
      </c>
      <c r="M347" s="26">
        <v>48285553</v>
      </c>
      <c r="N347" s="27">
        <v>2110</v>
      </c>
      <c r="O347" s="28">
        <v>41.3</v>
      </c>
      <c r="P347" s="28">
        <v>42.7</v>
      </c>
      <c r="Q347" s="28">
        <v>31.3</v>
      </c>
      <c r="R347" s="28"/>
      <c r="S347" s="28">
        <v>6.8</v>
      </c>
      <c r="T347" s="28">
        <v>1</v>
      </c>
      <c r="U347" s="28">
        <v>1</v>
      </c>
      <c r="V347" s="44">
        <f>VLOOKUP($L347,'[1]Tortugas liberadas DPNG'!$B$1:$O$552,7,FALSE)</f>
        <v>2015</v>
      </c>
      <c r="W347" s="44">
        <f>VLOOKUP($L347,'[1]Tortugas liberadas DPNG'!$B$1:$O$552,11,FALSE)</f>
        <v>32.299999999999997</v>
      </c>
      <c r="X347" s="44">
        <f>VLOOKUP($L347,'[1]Tortugas liberadas DPNG'!$B$1:$O$552,14,FALSE)/1000</f>
        <v>2.6</v>
      </c>
      <c r="Y347" s="44">
        <f>VLOOKUP($L347,'[1]Tortugas liberadas DPNG'!$B$1:$O$552,5,FALSE) -0.5</f>
        <v>7.5</v>
      </c>
      <c r="Z347" s="44">
        <f>Y347+(F347-VLOOKUP($L347,'[1]Tortugas liberadas DPNG'!$B$1:$O$552,7,FALSE))</f>
        <v>9.5</v>
      </c>
      <c r="AB347" s="45" t="str">
        <f t="shared" si="5"/>
        <v>Small</v>
      </c>
      <c r="AC347" s="9"/>
    </row>
    <row r="348" spans="1:29" x14ac:dyDescent="0.25">
      <c r="A348" s="42">
        <v>394</v>
      </c>
      <c r="B348" s="9" t="s">
        <v>28</v>
      </c>
      <c r="C348" s="9" t="s">
        <v>45</v>
      </c>
      <c r="D348" s="9">
        <v>4</v>
      </c>
      <c r="E348" s="9">
        <v>57</v>
      </c>
      <c r="F348" s="9">
        <v>2017</v>
      </c>
      <c r="G348" s="9">
        <v>6</v>
      </c>
      <c r="H348" s="9">
        <v>10</v>
      </c>
      <c r="I348" s="9">
        <v>-0.82282</v>
      </c>
      <c r="J348" s="9">
        <v>-90.059780000000003</v>
      </c>
      <c r="K348" s="26">
        <v>52025329</v>
      </c>
      <c r="L348" s="26">
        <v>52025329</v>
      </c>
      <c r="M348" s="26">
        <v>52025329</v>
      </c>
      <c r="N348" s="27">
        <v>2365</v>
      </c>
      <c r="O348" s="28">
        <v>28.8</v>
      </c>
      <c r="P348" s="28">
        <v>29.7</v>
      </c>
      <c r="Q348" s="28">
        <v>20.2</v>
      </c>
      <c r="R348" s="28"/>
      <c r="S348" s="28">
        <v>1.8</v>
      </c>
      <c r="T348" s="28">
        <v>1</v>
      </c>
      <c r="U348" s="28">
        <v>1</v>
      </c>
      <c r="V348" s="44">
        <f>VLOOKUP($L348,'[1]Tortugas liberadas DPNG'!$B$1:$O$552,7,FALSE)</f>
        <v>2017</v>
      </c>
      <c r="W348" s="44">
        <f>VLOOKUP($L348,'[1]Tortugas liberadas DPNG'!$B$1:$O$552,11,FALSE)</f>
        <v>27.9</v>
      </c>
      <c r="X348" s="44">
        <f>VLOOKUP($L348,'[1]Tortugas liberadas DPNG'!$B$1:$O$552,14,FALSE)/1000</f>
        <v>2.2000000000000002</v>
      </c>
      <c r="Y348" s="44">
        <f>VLOOKUP($L348,'[1]Tortugas liberadas DPNG'!$B$1:$O$552,5,FALSE) -0.5</f>
        <v>6.5</v>
      </c>
      <c r="Z348" s="44">
        <f>Y348+(F348-VLOOKUP($L348,'[1]Tortugas liberadas DPNG'!$B$1:$O$552,7,FALSE))</f>
        <v>6.5</v>
      </c>
      <c r="AB348" s="45" t="str">
        <f t="shared" si="5"/>
        <v>Small</v>
      </c>
      <c r="AC348" s="9"/>
    </row>
    <row r="349" spans="1:29" x14ac:dyDescent="0.25">
      <c r="A349" s="42">
        <v>395</v>
      </c>
      <c r="B349" s="9" t="s">
        <v>28</v>
      </c>
      <c r="C349" s="9" t="s">
        <v>45</v>
      </c>
      <c r="D349" s="9">
        <v>4</v>
      </c>
      <c r="E349" s="9">
        <v>58</v>
      </c>
      <c r="F349" s="9">
        <v>2017</v>
      </c>
      <c r="G349" s="9">
        <v>6</v>
      </c>
      <c r="H349" s="9">
        <v>10</v>
      </c>
      <c r="I349" s="9">
        <v>-0.82250999999999996</v>
      </c>
      <c r="J349" s="9">
        <v>-90.060389999999998</v>
      </c>
      <c r="K349" s="26">
        <v>48375366</v>
      </c>
      <c r="L349" s="26">
        <v>48375366</v>
      </c>
      <c r="M349" s="26">
        <v>48375366</v>
      </c>
      <c r="N349" s="27">
        <v>2248</v>
      </c>
      <c r="O349" s="28">
        <v>30.5</v>
      </c>
      <c r="P349" s="28">
        <v>31</v>
      </c>
      <c r="Q349" s="28">
        <v>21.8</v>
      </c>
      <c r="R349" s="28"/>
      <c r="S349" s="28">
        <v>2.4</v>
      </c>
      <c r="T349" s="28">
        <v>1</v>
      </c>
      <c r="U349" s="28">
        <v>1</v>
      </c>
      <c r="V349" s="44">
        <f>VLOOKUP($L349,'[1]Tortugas liberadas DPNG'!$B$1:$O$552,7,FALSE)</f>
        <v>2015</v>
      </c>
      <c r="W349" s="44">
        <f>VLOOKUP($L349,'[1]Tortugas liberadas DPNG'!$B$1:$O$552,11,FALSE)</f>
        <v>24</v>
      </c>
      <c r="X349" s="44">
        <f>VLOOKUP($L349,'[1]Tortugas liberadas DPNG'!$B$1:$O$552,14,FALSE)/1000</f>
        <v>1.1499999999999999</v>
      </c>
      <c r="Y349" s="44">
        <f>VLOOKUP($L349,'[1]Tortugas liberadas DPNG'!$B$1:$O$552,5,FALSE) -0.5</f>
        <v>4.5</v>
      </c>
      <c r="Z349" s="44">
        <f>Y349+(F349-VLOOKUP($L349,'[1]Tortugas liberadas DPNG'!$B$1:$O$552,7,FALSE))</f>
        <v>6.5</v>
      </c>
      <c r="AB349" s="45" t="str">
        <f t="shared" si="5"/>
        <v>Small</v>
      </c>
      <c r="AC349" s="9"/>
    </row>
    <row r="350" spans="1:29" x14ac:dyDescent="0.25">
      <c r="A350" s="42">
        <v>396</v>
      </c>
      <c r="B350" s="9" t="s">
        <v>28</v>
      </c>
      <c r="C350" s="9" t="s">
        <v>45</v>
      </c>
      <c r="D350" s="9">
        <v>4</v>
      </c>
      <c r="E350" s="9">
        <v>59</v>
      </c>
      <c r="F350" s="9">
        <v>2017</v>
      </c>
      <c r="G350" s="9">
        <v>6</v>
      </c>
      <c r="H350" s="9">
        <v>10</v>
      </c>
      <c r="I350" s="9">
        <v>-0.82238</v>
      </c>
      <c r="J350" s="9">
        <v>-90.060329999999993</v>
      </c>
      <c r="K350" s="26">
        <v>52373838</v>
      </c>
      <c r="L350" s="26">
        <v>52373838</v>
      </c>
      <c r="M350" s="26">
        <v>52373838</v>
      </c>
      <c r="N350" s="27">
        <v>2422</v>
      </c>
      <c r="O350" s="28">
        <v>26.9</v>
      </c>
      <c r="P350" s="28">
        <v>27.8</v>
      </c>
      <c r="Q350" s="28">
        <v>18.5</v>
      </c>
      <c r="R350" s="28"/>
      <c r="S350" s="28">
        <v>1.7</v>
      </c>
      <c r="T350" s="28">
        <v>1</v>
      </c>
      <c r="U350" s="28">
        <v>1</v>
      </c>
      <c r="V350" s="44">
        <f>VLOOKUP($L350,'[1]Tortugas liberadas DPNG'!$B$1:$O$552,7,FALSE)</f>
        <v>2017</v>
      </c>
      <c r="W350" s="44">
        <f>VLOOKUP($L350,'[1]Tortugas liberadas DPNG'!$B$1:$O$552,11,FALSE)</f>
        <v>25.9</v>
      </c>
      <c r="X350" s="44">
        <f>VLOOKUP($L350,'[1]Tortugas liberadas DPNG'!$B$1:$O$552,14,FALSE)/1000</f>
        <v>1.5289999999999999</v>
      </c>
      <c r="Y350" s="44">
        <f>VLOOKUP($L350,'[1]Tortugas liberadas DPNG'!$B$1:$O$552,5,FALSE) -0.5</f>
        <v>5.5</v>
      </c>
      <c r="Z350" s="44">
        <f>Y350+(F350-VLOOKUP($L350,'[1]Tortugas liberadas DPNG'!$B$1:$O$552,7,FALSE))</f>
        <v>5.5</v>
      </c>
      <c r="AB350" s="45" t="str">
        <f t="shared" si="5"/>
        <v>Small</v>
      </c>
      <c r="AC350" s="9"/>
    </row>
    <row r="351" spans="1:29" x14ac:dyDescent="0.25">
      <c r="A351" s="42">
        <v>397</v>
      </c>
      <c r="B351" s="9" t="s">
        <v>28</v>
      </c>
      <c r="C351" s="9" t="s">
        <v>45</v>
      </c>
      <c r="D351" s="9">
        <v>4</v>
      </c>
      <c r="E351" s="9">
        <v>60</v>
      </c>
      <c r="F351" s="9">
        <v>2017</v>
      </c>
      <c r="G351" s="9">
        <v>6</v>
      </c>
      <c r="H351" s="9">
        <v>10</v>
      </c>
      <c r="I351" s="9">
        <v>-0.82218999999999998</v>
      </c>
      <c r="J351" s="9">
        <v>-90.060410000000005</v>
      </c>
      <c r="K351" s="26">
        <v>91035521</v>
      </c>
      <c r="L351" s="26">
        <v>91035521</v>
      </c>
      <c r="M351" s="26">
        <v>91035521</v>
      </c>
      <c r="N351" s="27">
        <v>2413</v>
      </c>
      <c r="O351" s="28">
        <v>28.6</v>
      </c>
      <c r="P351" s="28">
        <v>29.3</v>
      </c>
      <c r="Q351" s="28">
        <v>20</v>
      </c>
      <c r="R351" s="28"/>
      <c r="S351" s="28">
        <v>1.9</v>
      </c>
      <c r="T351" s="28">
        <v>1</v>
      </c>
      <c r="U351" s="28">
        <v>1</v>
      </c>
      <c r="V351" s="44">
        <f>VLOOKUP($L351,'[1]Tortugas liberadas DPNG'!$B$1:$O$552,7,FALSE)</f>
        <v>2017</v>
      </c>
      <c r="W351" s="44">
        <f>VLOOKUP($L351,'[1]Tortugas liberadas DPNG'!$B$1:$O$552,11,FALSE)</f>
        <v>27</v>
      </c>
      <c r="X351" s="44">
        <f>VLOOKUP($L351,'[1]Tortugas liberadas DPNG'!$B$1:$O$552,14,FALSE)/1000</f>
        <v>1.78</v>
      </c>
      <c r="Y351" s="44">
        <f>VLOOKUP($L351,'[1]Tortugas liberadas DPNG'!$B$1:$O$552,5,FALSE) -0.5</f>
        <v>5.5</v>
      </c>
      <c r="Z351" s="44">
        <f>Y351+(F351-VLOOKUP($L351,'[1]Tortugas liberadas DPNG'!$B$1:$O$552,7,FALSE))</f>
        <v>5.5</v>
      </c>
      <c r="AB351" s="45" t="str">
        <f t="shared" si="5"/>
        <v>Small</v>
      </c>
      <c r="AC351" s="9" t="s">
        <v>105</v>
      </c>
    </row>
    <row r="352" spans="1:29" x14ac:dyDescent="0.25">
      <c r="A352" s="42">
        <v>398</v>
      </c>
      <c r="B352" s="9" t="s">
        <v>28</v>
      </c>
      <c r="C352" s="9" t="s">
        <v>45</v>
      </c>
      <c r="D352" s="9">
        <v>4</v>
      </c>
      <c r="E352" s="9">
        <v>60</v>
      </c>
      <c r="F352" s="9">
        <v>2017</v>
      </c>
      <c r="G352" s="9">
        <v>6</v>
      </c>
      <c r="H352" s="9">
        <v>10</v>
      </c>
      <c r="I352" s="9">
        <v>-0.82218999999999998</v>
      </c>
      <c r="J352" s="9">
        <v>-90.060410000000005</v>
      </c>
      <c r="K352" s="26">
        <v>52551619</v>
      </c>
      <c r="L352" s="26">
        <v>52551619</v>
      </c>
      <c r="M352" s="26">
        <v>52551619</v>
      </c>
      <c r="N352" s="27">
        <v>2371</v>
      </c>
      <c r="O352" s="28">
        <v>25.6</v>
      </c>
      <c r="P352" s="28">
        <v>26</v>
      </c>
      <c r="Q352" s="28">
        <v>18.3</v>
      </c>
      <c r="R352" s="28"/>
      <c r="S352" s="28">
        <v>1.2</v>
      </c>
      <c r="T352" s="28">
        <v>1</v>
      </c>
      <c r="U352" s="28">
        <v>1</v>
      </c>
      <c r="V352" s="44">
        <f>VLOOKUP($L352,'[1]Tortugas liberadas DPNG'!$B$1:$O$552,7,FALSE)</f>
        <v>2017</v>
      </c>
      <c r="W352" s="44">
        <f>VLOOKUP($L352,'[1]Tortugas liberadas DPNG'!$B$1:$O$552,11,FALSE)</f>
        <v>24.6</v>
      </c>
      <c r="X352" s="44">
        <f>VLOOKUP($L352,'[1]Tortugas liberadas DPNG'!$B$1:$O$552,14,FALSE)/1000</f>
        <v>1.3</v>
      </c>
      <c r="Y352" s="44">
        <f>VLOOKUP($L352,'[1]Tortugas liberadas DPNG'!$B$1:$O$552,5,FALSE) -0.5</f>
        <v>6.5</v>
      </c>
      <c r="Z352" s="44">
        <f>Y352+(F352-VLOOKUP($L352,'[1]Tortugas liberadas DPNG'!$B$1:$O$552,7,FALSE))</f>
        <v>6.5</v>
      </c>
      <c r="AB352" s="45" t="str">
        <f t="shared" si="5"/>
        <v>Small</v>
      </c>
      <c r="AC352" s="9"/>
    </row>
    <row r="353" spans="1:29" x14ac:dyDescent="0.25">
      <c r="A353" s="42">
        <v>399</v>
      </c>
      <c r="B353" s="9" t="s">
        <v>28</v>
      </c>
      <c r="C353" s="9" t="s">
        <v>45</v>
      </c>
      <c r="D353" s="9">
        <v>4</v>
      </c>
      <c r="E353" s="9">
        <v>61</v>
      </c>
      <c r="F353" s="9">
        <v>2017</v>
      </c>
      <c r="G353" s="9">
        <v>6</v>
      </c>
      <c r="H353" s="9">
        <v>10</v>
      </c>
      <c r="I353" s="9">
        <v>-0.82221999999999995</v>
      </c>
      <c r="J353" s="9">
        <v>-90.060190000000006</v>
      </c>
      <c r="K353" s="26">
        <v>48375092</v>
      </c>
      <c r="L353" s="26">
        <v>48375092</v>
      </c>
      <c r="M353" s="26">
        <v>48375092</v>
      </c>
      <c r="N353" s="27">
        <v>2207</v>
      </c>
      <c r="O353" s="28">
        <v>29.8</v>
      </c>
      <c r="P353" s="28">
        <v>30.5</v>
      </c>
      <c r="Q353" s="28">
        <v>21.7</v>
      </c>
      <c r="R353" s="28"/>
      <c r="S353" s="28">
        <v>2.4</v>
      </c>
      <c r="T353" s="28">
        <v>1</v>
      </c>
      <c r="U353" s="28">
        <v>1</v>
      </c>
      <c r="V353" s="44">
        <f>VLOOKUP($L353,'[1]Tortugas liberadas DPNG'!$B$1:$O$552,7,FALSE)</f>
        <v>2015</v>
      </c>
      <c r="W353" s="44">
        <f>VLOOKUP($L353,'[1]Tortugas liberadas DPNG'!$B$1:$O$552,11,FALSE)</f>
        <v>23.6</v>
      </c>
      <c r="X353" s="44">
        <f>VLOOKUP($L353,'[1]Tortugas liberadas DPNG'!$B$1:$O$552,14,FALSE)/1000</f>
        <v>1.1499999999999999</v>
      </c>
      <c r="Y353" s="44">
        <f>VLOOKUP($L353,'[1]Tortugas liberadas DPNG'!$B$1:$O$552,5,FALSE) -0.5</f>
        <v>6.5</v>
      </c>
      <c r="Z353" s="44">
        <f>Y353+(F353-VLOOKUP($L353,'[1]Tortugas liberadas DPNG'!$B$1:$O$552,7,FALSE))</f>
        <v>8.5</v>
      </c>
      <c r="AB353" s="45" t="str">
        <f t="shared" si="5"/>
        <v>Small</v>
      </c>
      <c r="AC353" s="9"/>
    </row>
    <row r="354" spans="1:29" x14ac:dyDescent="0.25">
      <c r="A354" s="42">
        <v>400</v>
      </c>
      <c r="B354" s="9" t="s">
        <v>28</v>
      </c>
      <c r="C354" s="9" t="s">
        <v>45</v>
      </c>
      <c r="D354" s="9">
        <v>4</v>
      </c>
      <c r="E354" s="9">
        <v>61</v>
      </c>
      <c r="F354" s="9">
        <v>2017</v>
      </c>
      <c r="G354" s="9">
        <v>6</v>
      </c>
      <c r="H354" s="9">
        <v>10</v>
      </c>
      <c r="I354" s="9">
        <v>-0.82221999999999995</v>
      </c>
      <c r="J354" s="9">
        <v>-90.060190000000006</v>
      </c>
      <c r="K354" s="26">
        <v>48360580</v>
      </c>
      <c r="L354" s="26">
        <v>48360580</v>
      </c>
      <c r="M354" s="26">
        <v>48360580</v>
      </c>
      <c r="N354" s="27">
        <v>2897</v>
      </c>
      <c r="O354" s="28">
        <v>30</v>
      </c>
      <c r="P354" s="28">
        <v>31.8</v>
      </c>
      <c r="Q354" s="28">
        <v>22</v>
      </c>
      <c r="R354" s="28"/>
      <c r="S354" s="28">
        <v>2.8</v>
      </c>
      <c r="T354" s="28">
        <v>1</v>
      </c>
      <c r="U354" s="28">
        <v>1</v>
      </c>
      <c r="V354" s="44">
        <f>VLOOKUP($L354,'[1]Tortugas liberadas DPNG'!$B$1:$O$552,7,FALSE)</f>
        <v>2015</v>
      </c>
      <c r="W354" s="44">
        <f>VLOOKUP($L354,'[1]Tortugas liberadas DPNG'!$B$1:$O$552,11,FALSE)</f>
        <v>23.5</v>
      </c>
      <c r="X354" s="44">
        <f>VLOOKUP($L354,'[1]Tortugas liberadas DPNG'!$B$1:$O$552,14,FALSE)/1000</f>
        <v>1.1000000000000001</v>
      </c>
      <c r="Y354" s="44">
        <f>VLOOKUP($L354,'[1]Tortugas liberadas DPNG'!$B$1:$O$552,5,FALSE) -0.5</f>
        <v>4.5</v>
      </c>
      <c r="Z354" s="44">
        <f>Y354+(F354-VLOOKUP($L354,'[1]Tortugas liberadas DPNG'!$B$1:$O$552,7,FALSE))</f>
        <v>6.5</v>
      </c>
      <c r="AB354" s="45" t="str">
        <f t="shared" si="5"/>
        <v>Small</v>
      </c>
      <c r="AC354" s="9"/>
    </row>
    <row r="355" spans="1:29" x14ac:dyDescent="0.25">
      <c r="A355" s="42">
        <v>401</v>
      </c>
      <c r="B355" s="9" t="s">
        <v>28</v>
      </c>
      <c r="C355" s="9" t="s">
        <v>45</v>
      </c>
      <c r="D355" s="9">
        <v>4</v>
      </c>
      <c r="E355" s="9">
        <v>62</v>
      </c>
      <c r="F355" s="9">
        <v>2017</v>
      </c>
      <c r="G355" s="9">
        <v>6</v>
      </c>
      <c r="H355" s="9">
        <v>10</v>
      </c>
      <c r="I355" s="9">
        <v>-0.82164999999999999</v>
      </c>
      <c r="J355" s="9">
        <v>-90.060109999999995</v>
      </c>
      <c r="K355" s="26">
        <v>48110861</v>
      </c>
      <c r="L355" s="26">
        <v>48110861</v>
      </c>
      <c r="M355" s="26">
        <v>48110861</v>
      </c>
      <c r="N355" s="27">
        <v>2291</v>
      </c>
      <c r="O355" s="28">
        <v>35.6</v>
      </c>
      <c r="P355" s="28">
        <v>37.6</v>
      </c>
      <c r="Q355" s="28">
        <v>25.7</v>
      </c>
      <c r="R355" s="28"/>
      <c r="S355" s="28">
        <v>4.8</v>
      </c>
      <c r="T355" s="28">
        <v>1</v>
      </c>
      <c r="U355" s="28">
        <v>1</v>
      </c>
      <c r="V355" s="44">
        <f>VLOOKUP($L355,'[1]Tortugas liberadas DPNG'!$B$1:$O$552,7,FALSE)</f>
        <v>2015</v>
      </c>
      <c r="W355" s="44">
        <f>VLOOKUP($L355,'[1]Tortugas liberadas DPNG'!$B$1:$O$552,11,FALSE)</f>
        <v>25.9</v>
      </c>
      <c r="X355" s="44">
        <f>VLOOKUP($L355,'[1]Tortugas liberadas DPNG'!$B$1:$O$552,14,FALSE)/1000</f>
        <v>1.6</v>
      </c>
      <c r="Y355" s="44">
        <f>VLOOKUP($L355,'[1]Tortugas liberadas DPNG'!$B$1:$O$552,5,FALSE) -0.5</f>
        <v>5.5</v>
      </c>
      <c r="Z355" s="44">
        <f>Y355+(F355-VLOOKUP($L355,'[1]Tortugas liberadas DPNG'!$B$1:$O$552,7,FALSE))</f>
        <v>7.5</v>
      </c>
      <c r="AB355" s="45" t="str">
        <f t="shared" si="5"/>
        <v>Small</v>
      </c>
      <c r="AC355" s="9"/>
    </row>
    <row r="356" spans="1:29" x14ac:dyDescent="0.25">
      <c r="A356" s="42">
        <v>402</v>
      </c>
      <c r="B356" s="9" t="s">
        <v>28</v>
      </c>
      <c r="C356" s="9" t="s">
        <v>45</v>
      </c>
      <c r="D356" s="9">
        <v>4</v>
      </c>
      <c r="E356" s="9">
        <v>63</v>
      </c>
      <c r="F356" s="9">
        <v>2017</v>
      </c>
      <c r="G356" s="9">
        <v>6</v>
      </c>
      <c r="H356" s="9">
        <v>10</v>
      </c>
      <c r="I356" s="9">
        <v>-0.82152000000000003</v>
      </c>
      <c r="J356" s="9">
        <v>-90.060220000000001</v>
      </c>
      <c r="K356" s="26">
        <v>52586853</v>
      </c>
      <c r="L356" s="26">
        <v>52586853</v>
      </c>
      <c r="M356" s="26">
        <v>52586853</v>
      </c>
      <c r="N356" s="27">
        <v>2476</v>
      </c>
      <c r="O356" s="28">
        <v>17.2</v>
      </c>
      <c r="P356" s="28">
        <v>28.3</v>
      </c>
      <c r="Q356" s="28">
        <v>19.5</v>
      </c>
      <c r="R356" s="28"/>
      <c r="S356" s="28">
        <v>1.8</v>
      </c>
      <c r="T356" s="28">
        <v>1</v>
      </c>
      <c r="U356" s="28">
        <v>1</v>
      </c>
      <c r="V356" s="44">
        <f>VLOOKUP($L356,'[1]Tortugas liberadas DPNG'!$B$1:$O$552,7,FALSE)</f>
        <v>2017</v>
      </c>
      <c r="W356" s="44">
        <f>VLOOKUP($L356,'[1]Tortugas liberadas DPNG'!$B$1:$O$552,11,FALSE)</f>
        <v>26.7</v>
      </c>
      <c r="X356" s="44">
        <f>VLOOKUP($L356,'[1]Tortugas liberadas DPNG'!$B$1:$O$552,14,FALSE)/1000</f>
        <v>1.6</v>
      </c>
      <c r="Y356" s="44">
        <f>VLOOKUP($L356,'[1]Tortugas liberadas DPNG'!$B$1:$O$552,5,FALSE) -0.5</f>
        <v>4.5</v>
      </c>
      <c r="Z356" s="44">
        <f>Y356+(F356-VLOOKUP($L356,'[1]Tortugas liberadas DPNG'!$B$1:$O$552,7,FALSE))</f>
        <v>4.5</v>
      </c>
      <c r="AB356" s="45" t="str">
        <f t="shared" si="5"/>
        <v>Small</v>
      </c>
      <c r="AC356" s="9"/>
    </row>
    <row r="357" spans="1:29" x14ac:dyDescent="0.25">
      <c r="A357" s="42">
        <v>404</v>
      </c>
      <c r="B357" s="9" t="s">
        <v>28</v>
      </c>
      <c r="C357" s="9" t="s">
        <v>45</v>
      </c>
      <c r="D357" s="9">
        <v>4</v>
      </c>
      <c r="E357" s="9">
        <v>65</v>
      </c>
      <c r="F357" s="9">
        <v>2017</v>
      </c>
      <c r="G357" s="9">
        <v>6</v>
      </c>
      <c r="H357" s="9">
        <v>10</v>
      </c>
      <c r="I357" s="9">
        <v>-0.82099</v>
      </c>
      <c r="J357" s="9">
        <v>-90.060519999999997</v>
      </c>
      <c r="K357" s="26">
        <v>48027604</v>
      </c>
      <c r="L357" s="26">
        <v>48027604</v>
      </c>
      <c r="M357" s="26">
        <v>48027604</v>
      </c>
      <c r="N357" s="27">
        <v>2301</v>
      </c>
      <c r="O357" s="28">
        <v>30.2</v>
      </c>
      <c r="P357" s="28">
        <v>31.5</v>
      </c>
      <c r="Q357" s="28">
        <v>21</v>
      </c>
      <c r="R357" s="28"/>
      <c r="S357" s="28">
        <v>2.2999999999999998</v>
      </c>
      <c r="T357" s="28">
        <v>1</v>
      </c>
      <c r="U357" s="28">
        <v>1</v>
      </c>
      <c r="V357" s="44">
        <f>VLOOKUP($L357,'[1]Tortugas liberadas DPNG'!$B$1:$O$552,7,FALSE)</f>
        <v>2015</v>
      </c>
      <c r="W357" s="44">
        <f>VLOOKUP($L357,'[1]Tortugas liberadas DPNG'!$B$1:$O$552,11,FALSE)</f>
        <v>25</v>
      </c>
      <c r="X357" s="44">
        <f>VLOOKUP($L357,'[1]Tortugas liberadas DPNG'!$B$1:$O$552,14,FALSE)/1000</f>
        <v>1.1000000000000001</v>
      </c>
      <c r="Y357" s="44">
        <f>VLOOKUP($L357,'[1]Tortugas liberadas DPNG'!$B$1:$O$552,5,FALSE) -0.5</f>
        <v>4.5</v>
      </c>
      <c r="Z357" s="44">
        <f>Y357+(F357-VLOOKUP($L357,'[1]Tortugas liberadas DPNG'!$B$1:$O$552,7,FALSE))</f>
        <v>6.5</v>
      </c>
      <c r="AB357" s="45" t="str">
        <f t="shared" si="5"/>
        <v>Small</v>
      </c>
      <c r="AC357" s="9" t="s">
        <v>29</v>
      </c>
    </row>
    <row r="358" spans="1:29" x14ac:dyDescent="0.25">
      <c r="A358" s="42">
        <v>405</v>
      </c>
      <c r="B358" s="9" t="s">
        <v>28</v>
      </c>
      <c r="C358" s="9" t="s">
        <v>45</v>
      </c>
      <c r="D358" s="9">
        <v>4</v>
      </c>
      <c r="E358" s="9">
        <v>65</v>
      </c>
      <c r="F358" s="9">
        <v>2017</v>
      </c>
      <c r="G358" s="9">
        <v>6</v>
      </c>
      <c r="H358" s="9">
        <v>10</v>
      </c>
      <c r="I358" s="9">
        <v>-0.82099</v>
      </c>
      <c r="J358" s="9">
        <v>-90.060519999999997</v>
      </c>
      <c r="K358" s="26">
        <v>51564790</v>
      </c>
      <c r="L358" s="26">
        <v>51564790</v>
      </c>
      <c r="M358" s="26">
        <v>51564790</v>
      </c>
      <c r="N358" s="27">
        <v>2312</v>
      </c>
      <c r="O358" s="28">
        <v>17.7</v>
      </c>
      <c r="P358" s="28">
        <v>29.2</v>
      </c>
      <c r="Q358" s="28">
        <v>19.5</v>
      </c>
      <c r="R358" s="28"/>
      <c r="S358" s="28">
        <v>2.1</v>
      </c>
      <c r="T358" s="28">
        <v>1</v>
      </c>
      <c r="U358" s="28">
        <v>1</v>
      </c>
      <c r="V358" s="44">
        <f>VLOOKUP($L358,'[1]Tortugas liberadas DPNG'!$B$1:$O$552,7,FALSE)</f>
        <v>2017</v>
      </c>
      <c r="W358" s="44">
        <f>VLOOKUP($L358,'[1]Tortugas liberadas DPNG'!$B$1:$O$552,11,FALSE)</f>
        <v>25.2</v>
      </c>
      <c r="X358" s="44">
        <f>VLOOKUP($L358,'[1]Tortugas liberadas DPNG'!$B$1:$O$552,14,FALSE)/1000</f>
        <v>1.7</v>
      </c>
      <c r="Y358" s="44">
        <f>VLOOKUP($L358,'[1]Tortugas liberadas DPNG'!$B$1:$O$552,5,FALSE) -0.5</f>
        <v>7.5</v>
      </c>
      <c r="Z358" s="44">
        <f>Y358+(F358-VLOOKUP($L358,'[1]Tortugas liberadas DPNG'!$B$1:$O$552,7,FALSE))</f>
        <v>7.5</v>
      </c>
      <c r="AB358" s="45" t="str">
        <f t="shared" si="5"/>
        <v>Small</v>
      </c>
      <c r="AC358" s="9" t="s">
        <v>106</v>
      </c>
    </row>
    <row r="359" spans="1:29" x14ac:dyDescent="0.25">
      <c r="A359" s="42">
        <v>406</v>
      </c>
      <c r="B359" s="9" t="s">
        <v>28</v>
      </c>
      <c r="C359" s="9" t="s">
        <v>45</v>
      </c>
      <c r="D359" s="9">
        <v>4</v>
      </c>
      <c r="E359" s="9">
        <v>66</v>
      </c>
      <c r="F359" s="9">
        <v>2017</v>
      </c>
      <c r="G359" s="9">
        <v>6</v>
      </c>
      <c r="H359" s="9">
        <v>10</v>
      </c>
      <c r="I359" s="9">
        <v>-0.82086999999999999</v>
      </c>
      <c r="J359" s="9">
        <v>-90.060749999999999</v>
      </c>
      <c r="K359" s="26">
        <v>52378890</v>
      </c>
      <c r="L359" s="26">
        <v>52378890</v>
      </c>
      <c r="M359" s="26">
        <v>52378890</v>
      </c>
      <c r="N359" s="27">
        <v>2362</v>
      </c>
      <c r="O359" s="28">
        <v>28.6</v>
      </c>
      <c r="P359" s="28">
        <v>30</v>
      </c>
      <c r="Q359" s="28">
        <v>20.5</v>
      </c>
      <c r="R359" s="28"/>
      <c r="S359" s="28">
        <v>1.8</v>
      </c>
      <c r="T359" s="28">
        <v>1</v>
      </c>
      <c r="U359" s="28">
        <v>1</v>
      </c>
      <c r="V359" s="44">
        <f>VLOOKUP($L359,'[1]Tortugas liberadas DPNG'!$B$1:$O$552,7,FALSE)</f>
        <v>2017</v>
      </c>
      <c r="W359" s="44">
        <f>VLOOKUP($L359,'[1]Tortugas liberadas DPNG'!$B$1:$O$552,11,FALSE)</f>
        <v>28</v>
      </c>
      <c r="X359" s="44">
        <f>VLOOKUP($L359,'[1]Tortugas liberadas DPNG'!$B$1:$O$552,14,FALSE)/1000</f>
        <v>2.2000000000000002</v>
      </c>
      <c r="Y359" s="44">
        <f>VLOOKUP($L359,'[1]Tortugas liberadas DPNG'!$B$1:$O$552,5,FALSE) -0.5</f>
        <v>6.5</v>
      </c>
      <c r="Z359" s="44">
        <f>Y359+(F359-VLOOKUP($L359,'[1]Tortugas liberadas DPNG'!$B$1:$O$552,7,FALSE))</f>
        <v>6.5</v>
      </c>
      <c r="AB359" s="45" t="str">
        <f t="shared" si="5"/>
        <v>Small</v>
      </c>
      <c r="AC359" s="9"/>
    </row>
    <row r="360" spans="1:29" x14ac:dyDescent="0.25">
      <c r="A360" s="42">
        <v>407</v>
      </c>
      <c r="B360" s="9" t="s">
        <v>28</v>
      </c>
      <c r="C360" s="9" t="s">
        <v>45</v>
      </c>
      <c r="D360" s="9">
        <v>4</v>
      </c>
      <c r="E360" s="9">
        <v>66</v>
      </c>
      <c r="F360" s="9">
        <v>2017</v>
      </c>
      <c r="G360" s="9">
        <v>6</v>
      </c>
      <c r="H360" s="9">
        <v>10</v>
      </c>
      <c r="I360" s="9">
        <v>-0.82086999999999999</v>
      </c>
      <c r="J360" s="9">
        <v>-90.060749999999999</v>
      </c>
      <c r="K360" s="26">
        <v>48375519</v>
      </c>
      <c r="L360" s="26">
        <v>48375519</v>
      </c>
      <c r="M360" s="26">
        <v>48375519</v>
      </c>
      <c r="N360" s="27"/>
      <c r="O360" s="28">
        <v>34</v>
      </c>
      <c r="P360" s="28">
        <v>35.299999999999997</v>
      </c>
      <c r="Q360" s="28">
        <v>24.4</v>
      </c>
      <c r="R360" s="28"/>
      <c r="S360" s="28">
        <v>3.5</v>
      </c>
      <c r="T360" s="28">
        <v>1</v>
      </c>
      <c r="U360" s="28">
        <v>1</v>
      </c>
      <c r="V360" s="44">
        <f>VLOOKUP($L360,'[1]Tortugas liberadas DPNG'!$B$1:$O$552,7,FALSE)</f>
        <v>2015</v>
      </c>
      <c r="W360" s="44">
        <f>VLOOKUP($L360,'[1]Tortugas liberadas DPNG'!$B$1:$O$552,11,FALSE)</f>
        <v>25.4</v>
      </c>
      <c r="X360" s="44">
        <f>VLOOKUP($L360,'[1]Tortugas liberadas DPNG'!$B$1:$O$552,14,FALSE)/1000</f>
        <v>1.6</v>
      </c>
      <c r="Y360" s="44">
        <f>VLOOKUP($L360,'[1]Tortugas liberadas DPNG'!$B$1:$O$552,5,FALSE) -0.5</f>
        <v>5.5</v>
      </c>
      <c r="Z360" s="44">
        <f>Y360+(F360-VLOOKUP($L360,'[1]Tortugas liberadas DPNG'!$B$1:$O$552,7,FALSE))</f>
        <v>7.5</v>
      </c>
      <c r="AB360" s="45" t="str">
        <f t="shared" si="5"/>
        <v>Small</v>
      </c>
      <c r="AC360" s="9"/>
    </row>
    <row r="361" spans="1:29" x14ac:dyDescent="0.25">
      <c r="A361" s="42">
        <v>408</v>
      </c>
      <c r="B361" s="9" t="s">
        <v>28</v>
      </c>
      <c r="C361" s="9" t="s">
        <v>45</v>
      </c>
      <c r="D361" s="9">
        <v>4</v>
      </c>
      <c r="E361" s="9">
        <v>66</v>
      </c>
      <c r="F361" s="9">
        <v>2017</v>
      </c>
      <c r="G361" s="9">
        <v>6</v>
      </c>
      <c r="H361" s="9">
        <v>10</v>
      </c>
      <c r="I361" s="9">
        <v>-0.82086999999999999</v>
      </c>
      <c r="J361" s="9">
        <v>-90.060749999999999</v>
      </c>
      <c r="K361" s="26">
        <v>48065267</v>
      </c>
      <c r="L361" s="26">
        <v>48065267</v>
      </c>
      <c r="M361" s="26">
        <v>48065267</v>
      </c>
      <c r="N361" s="27">
        <v>2292</v>
      </c>
      <c r="O361" s="28">
        <v>29.4</v>
      </c>
      <c r="P361" s="28">
        <v>30.7</v>
      </c>
      <c r="Q361" s="28">
        <v>21</v>
      </c>
      <c r="R361" s="28"/>
      <c r="S361" s="28">
        <v>2.6</v>
      </c>
      <c r="T361" s="28">
        <v>1</v>
      </c>
      <c r="U361" s="28">
        <v>1</v>
      </c>
      <c r="V361" s="44">
        <f>VLOOKUP($L361,'[1]Tortugas liberadas DPNG'!$B$1:$O$552,7,FALSE)</f>
        <v>2015</v>
      </c>
      <c r="W361" s="44">
        <f>VLOOKUP($L361,'[1]Tortugas liberadas DPNG'!$B$1:$O$552,11,FALSE)</f>
        <v>23.6</v>
      </c>
      <c r="X361" s="44">
        <f>VLOOKUP($L361,'[1]Tortugas liberadas DPNG'!$B$1:$O$552,14,FALSE)/1000</f>
        <v>1.2</v>
      </c>
      <c r="Y361" s="44">
        <f>VLOOKUP($L361,'[1]Tortugas liberadas DPNG'!$B$1:$O$552,5,FALSE) -0.5</f>
        <v>4.5</v>
      </c>
      <c r="Z361" s="44">
        <f>Y361+(F361-VLOOKUP($L361,'[1]Tortugas liberadas DPNG'!$B$1:$O$552,7,FALSE))</f>
        <v>6.5</v>
      </c>
      <c r="AB361" s="45" t="str">
        <f t="shared" si="5"/>
        <v>Small</v>
      </c>
      <c r="AC361" s="9" t="s">
        <v>107</v>
      </c>
    </row>
    <row r="362" spans="1:29" x14ac:dyDescent="0.25">
      <c r="A362" s="42">
        <v>410</v>
      </c>
      <c r="B362" s="9" t="s">
        <v>28</v>
      </c>
      <c r="C362" s="9" t="s">
        <v>45</v>
      </c>
      <c r="D362" s="9">
        <v>4</v>
      </c>
      <c r="E362" s="9">
        <v>66</v>
      </c>
      <c r="F362" s="9">
        <v>2017</v>
      </c>
      <c r="G362" s="9">
        <v>6</v>
      </c>
      <c r="H362" s="9">
        <v>10</v>
      </c>
      <c r="I362" s="9">
        <v>-0.82086999999999999</v>
      </c>
      <c r="J362" s="9">
        <v>-90.060749999999999</v>
      </c>
      <c r="K362" s="26">
        <v>48319324</v>
      </c>
      <c r="L362" s="26">
        <v>48319324</v>
      </c>
      <c r="M362" s="26">
        <v>48319324</v>
      </c>
      <c r="N362" s="27">
        <v>210</v>
      </c>
      <c r="O362" s="28">
        <v>40.4</v>
      </c>
      <c r="P362" s="28">
        <v>41.2</v>
      </c>
      <c r="Q362" s="28">
        <v>29.2</v>
      </c>
      <c r="R362" s="28"/>
      <c r="S362" s="28">
        <v>7</v>
      </c>
      <c r="T362" s="28">
        <v>1</v>
      </c>
      <c r="U362" s="28">
        <v>1</v>
      </c>
      <c r="V362" s="44">
        <f>VLOOKUP($L362,'[1]Tortugas liberadas DPNG'!$B$1:$O$552,7,FALSE)</f>
        <v>2015</v>
      </c>
      <c r="W362" s="44">
        <f>VLOOKUP($L362,'[1]Tortugas liberadas DPNG'!$B$1:$O$552,11,FALSE)</f>
        <v>33.1</v>
      </c>
      <c r="X362" s="44">
        <f>VLOOKUP($L362,'[1]Tortugas liberadas DPNG'!$B$1:$O$552,14,FALSE)/1000</f>
        <v>2.8</v>
      </c>
      <c r="Y362" s="44">
        <f>VLOOKUP($L362,'[1]Tortugas liberadas DPNG'!$B$1:$O$552,5,FALSE) -0.5</f>
        <v>10.5</v>
      </c>
      <c r="Z362" s="44">
        <f>Y362+(F362-VLOOKUP($L362,'[1]Tortugas liberadas DPNG'!$B$1:$O$552,7,FALSE))</f>
        <v>12.5</v>
      </c>
      <c r="AB362" s="45" t="str">
        <f t="shared" si="5"/>
        <v>Small</v>
      </c>
      <c r="AC362" s="9"/>
    </row>
    <row r="363" spans="1:29" x14ac:dyDescent="0.25">
      <c r="A363" s="42">
        <v>411</v>
      </c>
      <c r="B363" s="9" t="s">
        <v>28</v>
      </c>
      <c r="C363" s="9" t="s">
        <v>45</v>
      </c>
      <c r="D363" s="9">
        <v>4</v>
      </c>
      <c r="E363" s="9">
        <v>66</v>
      </c>
      <c r="F363" s="9">
        <v>2017</v>
      </c>
      <c r="G363" s="9">
        <v>6</v>
      </c>
      <c r="H363" s="9">
        <v>10</v>
      </c>
      <c r="I363" s="9">
        <v>-0.82086999999999999</v>
      </c>
      <c r="J363" s="9">
        <v>-90.060749999999999</v>
      </c>
      <c r="K363" s="26">
        <v>52308879</v>
      </c>
      <c r="L363" s="26">
        <v>52308879</v>
      </c>
      <c r="M363" s="26">
        <v>52308879</v>
      </c>
      <c r="N363" s="27">
        <v>2462</v>
      </c>
      <c r="O363" s="28">
        <v>25.8</v>
      </c>
      <c r="P363" s="28">
        <v>27</v>
      </c>
      <c r="Q363" s="28">
        <v>18.3</v>
      </c>
      <c r="R363" s="28"/>
      <c r="S363" s="28"/>
      <c r="T363" s="28">
        <v>1</v>
      </c>
      <c r="U363" s="28">
        <v>0</v>
      </c>
      <c r="V363" s="44">
        <f>VLOOKUP($L363,'[1]Tortugas liberadas DPNG'!$B$1:$O$552,7,FALSE)</f>
        <v>2017</v>
      </c>
      <c r="W363" s="44">
        <f>VLOOKUP($L363,'[1]Tortugas liberadas DPNG'!$B$1:$O$552,11,FALSE)</f>
        <v>25.2</v>
      </c>
      <c r="X363" s="44">
        <f>VLOOKUP($L363,'[1]Tortugas liberadas DPNG'!$B$1:$O$552,14,FALSE)/1000</f>
        <v>1.2</v>
      </c>
      <c r="Y363" s="44">
        <f>VLOOKUP($L363,'[1]Tortugas liberadas DPNG'!$B$1:$O$552,5,FALSE) -0.5</f>
        <v>4.5</v>
      </c>
      <c r="Z363" s="44">
        <f>Y363+(F363-VLOOKUP($L363,'[1]Tortugas liberadas DPNG'!$B$1:$O$552,7,FALSE))</f>
        <v>4.5</v>
      </c>
      <c r="AB363" s="45" t="str">
        <f t="shared" si="5"/>
        <v>Small</v>
      </c>
      <c r="AC363" s="9"/>
    </row>
    <row r="364" spans="1:29" x14ac:dyDescent="0.25">
      <c r="A364" s="42">
        <v>412</v>
      </c>
      <c r="B364" s="9" t="s">
        <v>28</v>
      </c>
      <c r="C364" s="9" t="s">
        <v>45</v>
      </c>
      <c r="D364" s="9">
        <v>4</v>
      </c>
      <c r="E364" s="9">
        <v>67</v>
      </c>
      <c r="F364" s="9">
        <v>2017</v>
      </c>
      <c r="G364" s="9">
        <v>6</v>
      </c>
      <c r="H364" s="9">
        <v>10</v>
      </c>
      <c r="I364" s="9">
        <v>-0.82047999999999999</v>
      </c>
      <c r="J364" s="9">
        <v>-90.060789999999997</v>
      </c>
      <c r="K364" s="26">
        <v>48094874</v>
      </c>
      <c r="L364" s="26">
        <v>48094874</v>
      </c>
      <c r="M364" s="26">
        <v>48094874</v>
      </c>
      <c r="N364" s="27">
        <v>2130</v>
      </c>
      <c r="O364" s="28">
        <v>37.1</v>
      </c>
      <c r="P364" s="28">
        <v>39.799999999999997</v>
      </c>
      <c r="Q364" s="28">
        <v>27.2</v>
      </c>
      <c r="R364" s="28"/>
      <c r="S364" s="28">
        <v>5.4</v>
      </c>
      <c r="T364" s="28">
        <v>1</v>
      </c>
      <c r="U364" s="28">
        <v>1</v>
      </c>
      <c r="V364" s="44">
        <f>VLOOKUP($L364,'[1]Tortugas liberadas DPNG'!$B$1:$O$552,7,FALSE)</f>
        <v>2015</v>
      </c>
      <c r="W364" s="44">
        <f>VLOOKUP($L364,'[1]Tortugas liberadas DPNG'!$B$1:$O$552,11,FALSE)</f>
        <v>29.2</v>
      </c>
      <c r="X364" s="44">
        <f>VLOOKUP($L364,'[1]Tortugas liberadas DPNG'!$B$1:$O$552,14,FALSE)/1000</f>
        <v>1.9</v>
      </c>
      <c r="Y364" s="44">
        <f>VLOOKUP($L364,'[1]Tortugas liberadas DPNG'!$B$1:$O$552,5,FALSE) -0.5</f>
        <v>7.5</v>
      </c>
      <c r="Z364" s="44">
        <f>Y364+(F364-VLOOKUP($L364,'[1]Tortugas liberadas DPNG'!$B$1:$O$552,7,FALSE))</f>
        <v>9.5</v>
      </c>
      <c r="AB364" s="45" t="str">
        <f t="shared" si="5"/>
        <v>Small</v>
      </c>
      <c r="AC364" s="9"/>
    </row>
    <row r="365" spans="1:29" x14ac:dyDescent="0.25">
      <c r="A365" s="42">
        <v>413</v>
      </c>
      <c r="B365" s="9" t="s">
        <v>28</v>
      </c>
      <c r="C365" s="9" t="s">
        <v>45</v>
      </c>
      <c r="D365" s="9">
        <v>4</v>
      </c>
      <c r="E365" s="9">
        <v>68</v>
      </c>
      <c r="F365" s="9">
        <v>2017</v>
      </c>
      <c r="G365" s="9">
        <v>6</v>
      </c>
      <c r="H365" s="9">
        <v>10</v>
      </c>
      <c r="I365" s="9">
        <v>-0.82027000000000005</v>
      </c>
      <c r="J365" s="9">
        <v>-90.061109999999999</v>
      </c>
      <c r="K365" s="26">
        <v>52515285</v>
      </c>
      <c r="L365" s="26">
        <v>52515285</v>
      </c>
      <c r="M365" s="26">
        <v>52515285</v>
      </c>
      <c r="N365" s="27">
        <v>2485</v>
      </c>
      <c r="O365" s="28">
        <v>27.1</v>
      </c>
      <c r="P365" s="28">
        <v>28</v>
      </c>
      <c r="Q365" s="28">
        <v>18.8</v>
      </c>
      <c r="R365" s="28"/>
      <c r="S365" s="28"/>
      <c r="T365" s="28">
        <v>1</v>
      </c>
      <c r="U365" s="28">
        <v>0</v>
      </c>
      <c r="V365" s="44">
        <f>VLOOKUP($L365,'[1]Tortugas liberadas DPNG'!$B$1:$O$552,7,FALSE)</f>
        <v>2017</v>
      </c>
      <c r="W365" s="44">
        <f>VLOOKUP($L365,'[1]Tortugas liberadas DPNG'!$B$1:$O$552,11,FALSE)</f>
        <v>26.9</v>
      </c>
      <c r="X365" s="44">
        <f>VLOOKUP($L365,'[1]Tortugas liberadas DPNG'!$B$1:$O$552,14,FALSE)/1000</f>
        <v>1.5</v>
      </c>
      <c r="Y365" s="44">
        <f>VLOOKUP($L365,'[1]Tortugas liberadas DPNG'!$B$1:$O$552,5,FALSE) -0.5</f>
        <v>4.5</v>
      </c>
      <c r="Z365" s="44">
        <f>Y365+(F365-VLOOKUP($L365,'[1]Tortugas liberadas DPNG'!$B$1:$O$552,7,FALSE))</f>
        <v>4.5</v>
      </c>
      <c r="AB365" s="45" t="str">
        <f t="shared" si="5"/>
        <v>Small</v>
      </c>
      <c r="AC365" s="9"/>
    </row>
    <row r="366" spans="1:29" x14ac:dyDescent="0.25">
      <c r="A366" s="42">
        <v>414</v>
      </c>
      <c r="B366" s="9" t="s">
        <v>28</v>
      </c>
      <c r="C366" s="9" t="s">
        <v>45</v>
      </c>
      <c r="D366" s="9">
        <v>4</v>
      </c>
      <c r="E366" s="9">
        <v>69</v>
      </c>
      <c r="F366" s="9">
        <v>2017</v>
      </c>
      <c r="G366" s="9">
        <v>6</v>
      </c>
      <c r="H366" s="9">
        <v>10</v>
      </c>
      <c r="I366" s="9">
        <v>-0.82057000000000002</v>
      </c>
      <c r="J366" s="9">
        <v>-90.061000000000007</v>
      </c>
      <c r="K366" s="26">
        <v>48375861</v>
      </c>
      <c r="L366" s="26">
        <v>48375861</v>
      </c>
      <c r="M366" s="26">
        <v>48375861</v>
      </c>
      <c r="N366" s="27">
        <v>2281</v>
      </c>
      <c r="O366" s="28">
        <v>32.5</v>
      </c>
      <c r="P366" s="28">
        <v>34</v>
      </c>
      <c r="Q366" s="28">
        <v>24.1</v>
      </c>
      <c r="R366" s="28"/>
      <c r="S366" s="28">
        <v>3.8</v>
      </c>
      <c r="T366" s="28">
        <v>1</v>
      </c>
      <c r="U366" s="28">
        <v>1</v>
      </c>
      <c r="V366" s="44">
        <f>VLOOKUP($L366,'[1]Tortugas liberadas DPNG'!$B$1:$O$552,7,FALSE)</f>
        <v>2015</v>
      </c>
      <c r="W366" s="44">
        <f>VLOOKUP($L366,'[1]Tortugas liberadas DPNG'!$B$1:$O$552,11,FALSE)</f>
        <v>25.1</v>
      </c>
      <c r="X366" s="44">
        <f>VLOOKUP($L366,'[1]Tortugas liberadas DPNG'!$B$1:$O$552,14,FALSE)/1000</f>
        <v>1.4</v>
      </c>
      <c r="Y366" s="44">
        <f>VLOOKUP($L366,'[1]Tortugas liberadas DPNG'!$B$1:$O$552,5,FALSE) -0.5</f>
        <v>4.5</v>
      </c>
      <c r="Z366" s="44">
        <f>Y366+(F366-VLOOKUP($L366,'[1]Tortugas liberadas DPNG'!$B$1:$O$552,7,FALSE))</f>
        <v>6.5</v>
      </c>
      <c r="AB366" s="45" t="str">
        <f t="shared" si="5"/>
        <v>Small</v>
      </c>
      <c r="AC366" s="9"/>
    </row>
    <row r="367" spans="1:29" x14ac:dyDescent="0.25">
      <c r="A367" s="42">
        <v>415</v>
      </c>
      <c r="B367" s="9" t="s">
        <v>28</v>
      </c>
      <c r="C367" s="9" t="s">
        <v>45</v>
      </c>
      <c r="D367" s="9">
        <v>4</v>
      </c>
      <c r="E367" s="9">
        <v>69</v>
      </c>
      <c r="F367" s="9">
        <v>2017</v>
      </c>
      <c r="G367" s="9">
        <v>6</v>
      </c>
      <c r="H367" s="9">
        <v>10</v>
      </c>
      <c r="I367" s="9">
        <v>-0.82057000000000002</v>
      </c>
      <c r="J367" s="9">
        <v>-90.061000000000007</v>
      </c>
      <c r="K367" s="26">
        <v>48357363</v>
      </c>
      <c r="L367" s="26">
        <v>48357363</v>
      </c>
      <c r="M367" s="26">
        <v>48357363</v>
      </c>
      <c r="N367" s="27">
        <v>2226</v>
      </c>
      <c r="O367" s="28">
        <v>31.3</v>
      </c>
      <c r="P367" s="28">
        <v>34.4</v>
      </c>
      <c r="Q367" s="28">
        <v>23.2</v>
      </c>
      <c r="R367" s="28"/>
      <c r="S367" s="28">
        <v>3.2</v>
      </c>
      <c r="T367" s="28">
        <v>1</v>
      </c>
      <c r="U367" s="28">
        <v>1</v>
      </c>
      <c r="V367" s="44">
        <f>VLOOKUP($L367,'[1]Tortugas liberadas DPNG'!$B$1:$O$552,7,FALSE)</f>
        <v>2015</v>
      </c>
      <c r="W367" s="44">
        <f>VLOOKUP($L367,'[1]Tortugas liberadas DPNG'!$B$1:$O$552,11,FALSE)</f>
        <v>23.6</v>
      </c>
      <c r="X367" s="44">
        <f>VLOOKUP($L367,'[1]Tortugas liberadas DPNG'!$B$1:$O$552,14,FALSE)/1000</f>
        <v>1.3</v>
      </c>
      <c r="Y367" s="44">
        <f>VLOOKUP($L367,'[1]Tortugas liberadas DPNG'!$B$1:$O$552,5,FALSE) -0.5</f>
        <v>5.5</v>
      </c>
      <c r="Z367" s="44">
        <f>Y367+(F367-VLOOKUP($L367,'[1]Tortugas liberadas DPNG'!$B$1:$O$552,7,FALSE))</f>
        <v>7.5</v>
      </c>
      <c r="AB367" s="45" t="str">
        <f t="shared" si="5"/>
        <v>Small</v>
      </c>
      <c r="AC367" s="9"/>
    </row>
    <row r="368" spans="1:29" x14ac:dyDescent="0.25">
      <c r="A368" s="42">
        <v>416</v>
      </c>
      <c r="B368" s="9" t="s">
        <v>28</v>
      </c>
      <c r="C368" s="9" t="s">
        <v>45</v>
      </c>
      <c r="D368" s="9">
        <v>4</v>
      </c>
      <c r="E368" s="9">
        <v>69</v>
      </c>
      <c r="F368" s="9">
        <v>2017</v>
      </c>
      <c r="G368" s="9">
        <v>6</v>
      </c>
      <c r="H368" s="9">
        <v>10</v>
      </c>
      <c r="I368" s="9">
        <v>-0.82057000000000002</v>
      </c>
      <c r="J368" s="9">
        <v>-90.061000000000007</v>
      </c>
      <c r="K368" s="26">
        <v>48280344</v>
      </c>
      <c r="L368" s="26">
        <v>48280344</v>
      </c>
      <c r="M368" s="26">
        <v>48280344</v>
      </c>
      <c r="N368" s="27">
        <v>2282</v>
      </c>
      <c r="O368" s="28">
        <v>29.8</v>
      </c>
      <c r="P368" s="28">
        <v>32</v>
      </c>
      <c r="Q368" s="28">
        <v>21.2</v>
      </c>
      <c r="R368" s="28"/>
      <c r="S368" s="28">
        <v>2.4</v>
      </c>
      <c r="T368" s="28">
        <v>1</v>
      </c>
      <c r="U368" s="28">
        <v>1</v>
      </c>
      <c r="V368" s="44">
        <f>VLOOKUP($L368,'[1]Tortugas liberadas DPNG'!$B$1:$O$552,7,FALSE)</f>
        <v>2015</v>
      </c>
      <c r="W368" s="44">
        <f>VLOOKUP($L368,'[1]Tortugas liberadas DPNG'!$B$1:$O$552,11,FALSE)</f>
        <v>25.1</v>
      </c>
      <c r="X368" s="44">
        <f>VLOOKUP($L368,'[1]Tortugas liberadas DPNG'!$B$1:$O$552,14,FALSE)/1000</f>
        <v>1.4</v>
      </c>
      <c r="Y368" s="44">
        <f>VLOOKUP($L368,'[1]Tortugas liberadas DPNG'!$B$1:$O$552,5,FALSE) -0.5</f>
        <v>4.5</v>
      </c>
      <c r="Z368" s="44">
        <f>Y368+(F368-VLOOKUP($L368,'[1]Tortugas liberadas DPNG'!$B$1:$O$552,7,FALSE))</f>
        <v>6.5</v>
      </c>
      <c r="AB368" s="45" t="str">
        <f t="shared" si="5"/>
        <v>Small</v>
      </c>
      <c r="AC368" s="9"/>
    </row>
    <row r="369" spans="1:29" x14ac:dyDescent="0.25">
      <c r="A369" s="42">
        <v>417</v>
      </c>
      <c r="B369" s="9" t="s">
        <v>28</v>
      </c>
      <c r="C369" s="9" t="s">
        <v>45</v>
      </c>
      <c r="D369" s="9">
        <v>4</v>
      </c>
      <c r="E369" s="9">
        <v>69</v>
      </c>
      <c r="F369" s="9">
        <v>2017</v>
      </c>
      <c r="G369" s="9">
        <v>6</v>
      </c>
      <c r="H369" s="9">
        <v>10</v>
      </c>
      <c r="I369" s="9">
        <v>-0.82057000000000002</v>
      </c>
      <c r="J369" s="9">
        <v>-90.061000000000007</v>
      </c>
      <c r="K369" s="26">
        <v>48311119</v>
      </c>
      <c r="L369" s="26">
        <v>48311119</v>
      </c>
      <c r="M369" s="26">
        <v>48311119</v>
      </c>
      <c r="N369" s="27">
        <v>2170</v>
      </c>
      <c r="O369" s="28">
        <v>36.5</v>
      </c>
      <c r="P369" s="28">
        <v>37.6</v>
      </c>
      <c r="Q369" s="28">
        <v>27.5</v>
      </c>
      <c r="R369" s="28"/>
      <c r="S369" s="28">
        <v>4.2</v>
      </c>
      <c r="T369" s="28">
        <v>1</v>
      </c>
      <c r="U369" s="28">
        <v>1</v>
      </c>
      <c r="V369" s="44">
        <f>VLOOKUP($L369,'[1]Tortugas liberadas DPNG'!$B$1:$O$552,7,FALSE)</f>
        <v>2015</v>
      </c>
      <c r="W369" s="44">
        <f>VLOOKUP($L369,'[1]Tortugas liberadas DPNG'!$B$1:$O$552,11,FALSE)</f>
        <v>28.3</v>
      </c>
      <c r="X369" s="44">
        <f>VLOOKUP($L369,'[1]Tortugas liberadas DPNG'!$B$1:$O$552,14,FALSE)/1000</f>
        <v>1.85</v>
      </c>
      <c r="Y369" s="44">
        <f>VLOOKUP($L369,'[1]Tortugas liberadas DPNG'!$B$1:$O$552,5,FALSE) -0.5</f>
        <v>6.5</v>
      </c>
      <c r="Z369" s="44">
        <f>Y369+(F369-VLOOKUP($L369,'[1]Tortugas liberadas DPNG'!$B$1:$O$552,7,FALSE))</f>
        <v>8.5</v>
      </c>
      <c r="AB369" s="45" t="str">
        <f t="shared" si="5"/>
        <v>Small</v>
      </c>
      <c r="AC369" s="9"/>
    </row>
    <row r="370" spans="1:29" x14ac:dyDescent="0.25">
      <c r="A370" s="42">
        <v>418</v>
      </c>
      <c r="B370" s="9" t="s">
        <v>28</v>
      </c>
      <c r="C370" s="9" t="s">
        <v>45</v>
      </c>
      <c r="D370" s="9">
        <v>4</v>
      </c>
      <c r="E370" s="9">
        <v>69</v>
      </c>
      <c r="F370" s="9">
        <v>2017</v>
      </c>
      <c r="G370" s="9">
        <v>6</v>
      </c>
      <c r="H370" s="9">
        <v>10</v>
      </c>
      <c r="I370" s="9">
        <v>-0.82057000000000002</v>
      </c>
      <c r="J370" s="9">
        <v>-90.061000000000007</v>
      </c>
      <c r="K370" s="26">
        <v>51610817</v>
      </c>
      <c r="L370" s="26">
        <v>51610817</v>
      </c>
      <c r="M370" s="26">
        <v>51610817</v>
      </c>
      <c r="N370" s="27">
        <v>2494</v>
      </c>
      <c r="O370" s="28">
        <v>25.6</v>
      </c>
      <c r="P370" s="28">
        <v>26.7</v>
      </c>
      <c r="Q370" s="28">
        <v>18.2</v>
      </c>
      <c r="R370" s="28"/>
      <c r="S370" s="28">
        <v>1.5</v>
      </c>
      <c r="T370" s="28">
        <v>1</v>
      </c>
      <c r="U370" s="28">
        <v>1</v>
      </c>
      <c r="V370" s="44">
        <f>VLOOKUP($L370,'[1]Tortugas liberadas DPNG'!$B$1:$O$552,7,FALSE)</f>
        <v>2017</v>
      </c>
      <c r="W370" s="44">
        <f>VLOOKUP($L370,'[1]Tortugas liberadas DPNG'!$B$1:$O$552,11,FALSE)</f>
        <v>25</v>
      </c>
      <c r="X370" s="44">
        <f>VLOOKUP($L370,'[1]Tortugas liberadas DPNG'!$B$1:$O$552,14,FALSE)/1000</f>
        <v>1.3</v>
      </c>
      <c r="Y370" s="44">
        <f>VLOOKUP($L370,'[1]Tortugas liberadas DPNG'!$B$1:$O$552,5,FALSE) -0.5</f>
        <v>4.5</v>
      </c>
      <c r="Z370" s="44">
        <f>Y370+(F370-VLOOKUP($L370,'[1]Tortugas liberadas DPNG'!$B$1:$O$552,7,FALSE))</f>
        <v>4.5</v>
      </c>
      <c r="AB370" s="45" t="str">
        <f t="shared" si="5"/>
        <v>Small</v>
      </c>
      <c r="AC370" s="9"/>
    </row>
    <row r="371" spans="1:29" x14ac:dyDescent="0.25">
      <c r="A371" s="42">
        <v>419</v>
      </c>
      <c r="B371" s="9" t="s">
        <v>28</v>
      </c>
      <c r="C371" s="9" t="s">
        <v>45</v>
      </c>
      <c r="D371" s="9">
        <v>4</v>
      </c>
      <c r="E371" s="9">
        <v>69</v>
      </c>
      <c r="F371" s="9">
        <v>2017</v>
      </c>
      <c r="G371" s="9">
        <v>6</v>
      </c>
      <c r="H371" s="9">
        <v>10</v>
      </c>
      <c r="I371" s="9">
        <v>-0.82057000000000002</v>
      </c>
      <c r="J371" s="9">
        <v>-90.061000000000007</v>
      </c>
      <c r="K371" s="26">
        <v>91052303</v>
      </c>
      <c r="L371" s="26">
        <v>91052303</v>
      </c>
      <c r="M371" s="26">
        <v>91052303</v>
      </c>
      <c r="N371" s="27">
        <v>2415</v>
      </c>
      <c r="O371" s="28">
        <v>26.7</v>
      </c>
      <c r="P371" s="28">
        <v>27.5</v>
      </c>
      <c r="Q371" s="28">
        <v>18</v>
      </c>
      <c r="R371" s="28"/>
      <c r="S371" s="28">
        <v>1.5</v>
      </c>
      <c r="T371" s="28">
        <v>1</v>
      </c>
      <c r="U371" s="28">
        <v>1</v>
      </c>
      <c r="V371" s="44">
        <f>VLOOKUP($L371,'[1]Tortugas liberadas DPNG'!$B$1:$O$552,7,FALSE)</f>
        <v>2017</v>
      </c>
      <c r="W371" s="44">
        <f>VLOOKUP($L371,'[1]Tortugas liberadas DPNG'!$B$1:$O$552,11,FALSE)</f>
        <v>25.7</v>
      </c>
      <c r="X371" s="44">
        <f>VLOOKUP($L371,'[1]Tortugas liberadas DPNG'!$B$1:$O$552,14,FALSE)/1000</f>
        <v>1.383</v>
      </c>
      <c r="Y371" s="44">
        <f>VLOOKUP($L371,'[1]Tortugas liberadas DPNG'!$B$1:$O$552,5,FALSE) -0.5</f>
        <v>5.5</v>
      </c>
      <c r="Z371" s="44">
        <f>Y371+(F371-VLOOKUP($L371,'[1]Tortugas liberadas DPNG'!$B$1:$O$552,7,FALSE))</f>
        <v>5.5</v>
      </c>
      <c r="AB371" s="45" t="str">
        <f t="shared" si="5"/>
        <v>Small</v>
      </c>
      <c r="AC371" s="9"/>
    </row>
    <row r="372" spans="1:29" x14ac:dyDescent="0.25">
      <c r="A372" s="42">
        <v>420</v>
      </c>
      <c r="B372" s="9" t="s">
        <v>28</v>
      </c>
      <c r="C372" s="9" t="s">
        <v>45</v>
      </c>
      <c r="D372" s="9">
        <v>4</v>
      </c>
      <c r="E372" s="9">
        <v>70</v>
      </c>
      <c r="F372" s="9">
        <v>2017</v>
      </c>
      <c r="G372" s="9">
        <v>6</v>
      </c>
      <c r="H372" s="9">
        <v>10</v>
      </c>
      <c r="I372" s="9">
        <v>-0.82101000000000002</v>
      </c>
      <c r="J372" s="9">
        <v>-90.061000000000007</v>
      </c>
      <c r="K372" s="26">
        <v>48375363</v>
      </c>
      <c r="L372" s="26">
        <v>48375363</v>
      </c>
      <c r="M372" s="26">
        <v>48375363</v>
      </c>
      <c r="N372" s="27">
        <v>2157</v>
      </c>
      <c r="O372" s="28">
        <v>38.9</v>
      </c>
      <c r="P372" s="28">
        <v>42</v>
      </c>
      <c r="Q372" s="28">
        <v>29.5</v>
      </c>
      <c r="R372" s="28"/>
      <c r="S372" s="28">
        <v>6.1</v>
      </c>
      <c r="T372" s="28">
        <v>1</v>
      </c>
      <c r="U372" s="28">
        <v>1</v>
      </c>
      <c r="V372" s="44">
        <f>VLOOKUP($L372,'[1]Tortugas liberadas DPNG'!$B$1:$O$552,7,FALSE)</f>
        <v>2015</v>
      </c>
      <c r="W372" s="44">
        <f>VLOOKUP($L372,'[1]Tortugas liberadas DPNG'!$B$1:$O$552,11,FALSE)</f>
        <v>32</v>
      </c>
      <c r="X372" s="44">
        <f>VLOOKUP($L372,'[1]Tortugas liberadas DPNG'!$B$1:$O$552,14,FALSE)/1000</f>
        <v>1.9</v>
      </c>
      <c r="Y372" s="44">
        <f>VLOOKUP($L372,'[1]Tortugas liberadas DPNG'!$B$1:$O$552,5,FALSE) -0.5</f>
        <v>7.5</v>
      </c>
      <c r="Z372" s="44">
        <f>Y372+(F372-VLOOKUP($L372,'[1]Tortugas liberadas DPNG'!$B$1:$O$552,7,FALSE))</f>
        <v>9.5</v>
      </c>
      <c r="AB372" s="45" t="str">
        <f t="shared" si="5"/>
        <v>Small</v>
      </c>
      <c r="AC372" s="9"/>
    </row>
    <row r="373" spans="1:29" x14ac:dyDescent="0.25">
      <c r="A373" s="42">
        <v>421</v>
      </c>
      <c r="B373" s="9" t="s">
        <v>28</v>
      </c>
      <c r="C373" s="9" t="s">
        <v>45</v>
      </c>
      <c r="D373" s="9">
        <v>4</v>
      </c>
      <c r="E373" s="9">
        <v>70</v>
      </c>
      <c r="F373" s="9">
        <v>2017</v>
      </c>
      <c r="G373" s="9">
        <v>6</v>
      </c>
      <c r="H373" s="9">
        <v>10</v>
      </c>
      <c r="I373" s="9">
        <v>-0.82101000000000002</v>
      </c>
      <c r="J373" s="9">
        <v>-90.061000000000007</v>
      </c>
      <c r="K373" s="26">
        <v>91585526</v>
      </c>
      <c r="L373" s="30">
        <v>48072890</v>
      </c>
      <c r="M373" s="26" t="s">
        <v>108</v>
      </c>
      <c r="N373" s="27">
        <v>2139</v>
      </c>
      <c r="O373" s="28">
        <v>29.6</v>
      </c>
      <c r="P373" s="28">
        <v>32</v>
      </c>
      <c r="Q373" s="28">
        <v>22</v>
      </c>
      <c r="R373" s="28"/>
      <c r="S373" s="28">
        <v>2.2999999999999998</v>
      </c>
      <c r="T373" s="28">
        <v>1</v>
      </c>
      <c r="U373" s="28">
        <v>1</v>
      </c>
      <c r="V373" s="44">
        <f>VLOOKUP($L373,'[1]Tortugas liberadas DPNG'!$B$1:$O$552,7,FALSE)</f>
        <v>2015</v>
      </c>
      <c r="W373" s="44">
        <f>VLOOKUP($L373,'[1]Tortugas liberadas DPNG'!$B$1:$O$552,11,FALSE)</f>
        <v>22.5</v>
      </c>
      <c r="X373" s="44">
        <f>VLOOKUP($L373,'[1]Tortugas liberadas DPNG'!$B$1:$O$552,14,FALSE)/1000</f>
        <v>1</v>
      </c>
      <c r="Y373" s="44">
        <f>VLOOKUP($L373,'[1]Tortugas liberadas DPNG'!$B$1:$O$552,5,FALSE) -0.5</f>
        <v>7.5</v>
      </c>
      <c r="Z373" s="44">
        <f>Y373+(F373-VLOOKUP($L373,'[1]Tortugas liberadas DPNG'!$B$1:$O$552,7,FALSE))</f>
        <v>9.5</v>
      </c>
      <c r="AB373" s="45" t="str">
        <f t="shared" si="5"/>
        <v>Small</v>
      </c>
      <c r="AC373" s="9"/>
    </row>
    <row r="374" spans="1:29" x14ac:dyDescent="0.25">
      <c r="A374" s="42">
        <v>422</v>
      </c>
      <c r="B374" s="9" t="s">
        <v>28</v>
      </c>
      <c r="C374" s="9" t="s">
        <v>45</v>
      </c>
      <c r="D374" s="9">
        <v>4</v>
      </c>
      <c r="E374" s="9">
        <v>70</v>
      </c>
      <c r="F374" s="9">
        <v>2017</v>
      </c>
      <c r="G374" s="9">
        <v>6</v>
      </c>
      <c r="H374" s="9">
        <v>10</v>
      </c>
      <c r="I374" s="9">
        <v>-0.82101000000000002</v>
      </c>
      <c r="J374" s="9">
        <v>-90.061000000000007</v>
      </c>
      <c r="K374" s="26">
        <v>51774587</v>
      </c>
      <c r="L374" s="26">
        <v>51774587</v>
      </c>
      <c r="M374" s="26">
        <v>51774587</v>
      </c>
      <c r="N374" s="27">
        <v>2472</v>
      </c>
      <c r="O374" s="28">
        <v>27</v>
      </c>
      <c r="P374" s="28">
        <v>28</v>
      </c>
      <c r="Q374" s="28">
        <v>18.899999999999999</v>
      </c>
      <c r="R374" s="28"/>
      <c r="S374" s="28">
        <v>1.8</v>
      </c>
      <c r="T374" s="28">
        <v>1</v>
      </c>
      <c r="U374" s="28">
        <v>1</v>
      </c>
      <c r="V374" s="44">
        <f>VLOOKUP($L374,'[1]Tortugas liberadas DPNG'!$B$1:$O$552,7,FALSE)</f>
        <v>2017</v>
      </c>
      <c r="W374" s="44">
        <f>VLOOKUP($L374,'[1]Tortugas liberadas DPNG'!$B$1:$O$552,11,FALSE)</f>
        <v>26.2</v>
      </c>
      <c r="X374" s="44">
        <f>VLOOKUP($L374,'[1]Tortugas liberadas DPNG'!$B$1:$O$552,14,FALSE)/1000</f>
        <v>1.5</v>
      </c>
      <c r="Y374" s="44">
        <f>VLOOKUP($L374,'[1]Tortugas liberadas DPNG'!$B$1:$O$552,5,FALSE) -0.5</f>
        <v>4.5</v>
      </c>
      <c r="Z374" s="44">
        <f>Y374+(F374-VLOOKUP($L374,'[1]Tortugas liberadas DPNG'!$B$1:$O$552,7,FALSE))</f>
        <v>4.5</v>
      </c>
      <c r="AB374" s="45" t="str">
        <f t="shared" si="5"/>
        <v>Small</v>
      </c>
      <c r="AC374" s="9"/>
    </row>
    <row r="375" spans="1:29" x14ac:dyDescent="0.25">
      <c r="A375" s="42">
        <v>423</v>
      </c>
      <c r="B375" s="9" t="s">
        <v>28</v>
      </c>
      <c r="C375" s="9" t="s">
        <v>45</v>
      </c>
      <c r="D375" s="9">
        <v>4</v>
      </c>
      <c r="E375" s="9">
        <v>70</v>
      </c>
      <c r="F375" s="9">
        <v>2017</v>
      </c>
      <c r="G375" s="9">
        <v>6</v>
      </c>
      <c r="H375" s="9">
        <v>10</v>
      </c>
      <c r="I375" s="9">
        <v>-0.82101000000000002</v>
      </c>
      <c r="J375" s="9">
        <v>-90.061000000000007</v>
      </c>
      <c r="K375" s="26">
        <v>48050829</v>
      </c>
      <c r="L375" s="26">
        <v>48050829</v>
      </c>
      <c r="M375" s="26">
        <v>48050829</v>
      </c>
      <c r="N375" s="27">
        <v>2154</v>
      </c>
      <c r="O375" s="28">
        <v>36.299999999999997</v>
      </c>
      <c r="P375" s="28">
        <v>38.200000000000003</v>
      </c>
      <c r="Q375" s="28">
        <v>27</v>
      </c>
      <c r="R375" s="28"/>
      <c r="S375" s="28"/>
      <c r="T375" s="28">
        <v>1</v>
      </c>
      <c r="U375" s="28">
        <v>0</v>
      </c>
      <c r="V375" s="44">
        <f>VLOOKUP($L375,'[1]Tortugas liberadas DPNG'!$B$1:$O$552,7,FALSE)</f>
        <v>2015</v>
      </c>
      <c r="W375" s="44">
        <f>VLOOKUP($L375,'[1]Tortugas liberadas DPNG'!$B$1:$O$552,11,FALSE)</f>
        <v>27.8</v>
      </c>
      <c r="X375" s="44">
        <f>VLOOKUP($L375,'[1]Tortugas liberadas DPNG'!$B$1:$O$552,14,FALSE)/1000</f>
        <v>1.7</v>
      </c>
      <c r="Y375" s="44">
        <f>VLOOKUP($L375,'[1]Tortugas liberadas DPNG'!$B$1:$O$552,5,FALSE) -0.5</f>
        <v>7.5</v>
      </c>
      <c r="Z375" s="44">
        <f>Y375+(F375-VLOOKUP($L375,'[1]Tortugas liberadas DPNG'!$B$1:$O$552,7,FALSE))</f>
        <v>9.5</v>
      </c>
      <c r="AB375" s="45" t="str">
        <f t="shared" si="5"/>
        <v>Small</v>
      </c>
      <c r="AC375" s="9"/>
    </row>
    <row r="376" spans="1:29" x14ac:dyDescent="0.25">
      <c r="A376" s="42">
        <v>424</v>
      </c>
      <c r="B376" s="9" t="s">
        <v>28</v>
      </c>
      <c r="C376" s="9" t="s">
        <v>45</v>
      </c>
      <c r="D376" s="9">
        <v>4</v>
      </c>
      <c r="E376" s="9">
        <v>70</v>
      </c>
      <c r="F376" s="9">
        <v>2017</v>
      </c>
      <c r="G376" s="9">
        <v>6</v>
      </c>
      <c r="H376" s="9">
        <v>10</v>
      </c>
      <c r="I376" s="9">
        <v>-0.82101000000000002</v>
      </c>
      <c r="J376" s="9">
        <v>-90.061000000000007</v>
      </c>
      <c r="K376" s="26">
        <v>52770551</v>
      </c>
      <c r="L376" s="26">
        <v>52770551</v>
      </c>
      <c r="M376" s="26">
        <v>52770551</v>
      </c>
      <c r="N376" s="27">
        <v>2372</v>
      </c>
      <c r="O376" s="28">
        <v>27.3</v>
      </c>
      <c r="P376" s="28">
        <v>28</v>
      </c>
      <c r="Q376" s="28">
        <v>19.2</v>
      </c>
      <c r="R376" s="28"/>
      <c r="S376" s="28">
        <v>1.6</v>
      </c>
      <c r="T376" s="28">
        <v>1</v>
      </c>
      <c r="U376" s="28">
        <v>1</v>
      </c>
      <c r="V376" s="44">
        <f>VLOOKUP($L376,'[1]Tortugas liberadas DPNG'!$B$1:$O$552,7,FALSE)</f>
        <v>2017</v>
      </c>
      <c r="W376" s="44">
        <f>VLOOKUP($L376,'[1]Tortugas liberadas DPNG'!$B$1:$O$552,11,FALSE)</f>
        <v>26.5</v>
      </c>
      <c r="X376" s="44">
        <f>VLOOKUP($L376,'[1]Tortugas liberadas DPNG'!$B$1:$O$552,14,FALSE)/1000</f>
        <v>1.8</v>
      </c>
      <c r="Y376" s="44">
        <f>VLOOKUP($L376,'[1]Tortugas liberadas DPNG'!$B$1:$O$552,5,FALSE) -0.5</f>
        <v>6.5</v>
      </c>
      <c r="Z376" s="44">
        <f>Y376+(F376-VLOOKUP($L376,'[1]Tortugas liberadas DPNG'!$B$1:$O$552,7,FALSE))</f>
        <v>6.5</v>
      </c>
      <c r="AB376" s="45" t="str">
        <f t="shared" si="5"/>
        <v>Small</v>
      </c>
      <c r="AC376" s="9"/>
    </row>
    <row r="377" spans="1:29" x14ac:dyDescent="0.25">
      <c r="A377" s="42">
        <v>425</v>
      </c>
      <c r="B377" s="9" t="s">
        <v>28</v>
      </c>
      <c r="C377" s="9" t="s">
        <v>45</v>
      </c>
      <c r="D377" s="9">
        <v>4</v>
      </c>
      <c r="E377" s="9">
        <v>70</v>
      </c>
      <c r="F377" s="9">
        <v>2017</v>
      </c>
      <c r="G377" s="9">
        <v>6</v>
      </c>
      <c r="H377" s="9">
        <v>10</v>
      </c>
      <c r="I377" s="9">
        <v>-0.82101000000000002</v>
      </c>
      <c r="J377" s="9">
        <v>-90.061000000000007</v>
      </c>
      <c r="K377" s="26">
        <v>51835513</v>
      </c>
      <c r="L377" s="26">
        <v>51835513</v>
      </c>
      <c r="M377" s="26">
        <v>51835513</v>
      </c>
      <c r="N377" s="27">
        <v>2411</v>
      </c>
      <c r="O377" s="28">
        <v>27.1</v>
      </c>
      <c r="P377" s="28">
        <v>28.5</v>
      </c>
      <c r="Q377" s="28">
        <v>19.5</v>
      </c>
      <c r="R377" s="28"/>
      <c r="S377" s="28">
        <v>2.2000000000000002</v>
      </c>
      <c r="T377" s="28">
        <v>1</v>
      </c>
      <c r="U377" s="28">
        <v>1</v>
      </c>
      <c r="V377" s="44">
        <f>VLOOKUP($L377,'[1]Tortugas liberadas DPNG'!$B$1:$O$552,7,FALSE)</f>
        <v>2017</v>
      </c>
      <c r="W377" s="44">
        <f>VLOOKUP($L377,'[1]Tortugas liberadas DPNG'!$B$1:$O$552,11,FALSE)</f>
        <v>26.6</v>
      </c>
      <c r="X377" s="44">
        <f>VLOOKUP($L377,'[1]Tortugas liberadas DPNG'!$B$1:$O$552,14,FALSE)/1000</f>
        <v>1.744</v>
      </c>
      <c r="Y377" s="44">
        <f>VLOOKUP($L377,'[1]Tortugas liberadas DPNG'!$B$1:$O$552,5,FALSE) -0.5</f>
        <v>5.5</v>
      </c>
      <c r="Z377" s="44">
        <f>Y377+(F377-VLOOKUP($L377,'[1]Tortugas liberadas DPNG'!$B$1:$O$552,7,FALSE))</f>
        <v>5.5</v>
      </c>
      <c r="AB377" s="45" t="str">
        <f t="shared" si="5"/>
        <v>Small</v>
      </c>
      <c r="AC377" s="9"/>
    </row>
    <row r="378" spans="1:29" x14ac:dyDescent="0.25">
      <c r="A378" s="42">
        <v>426</v>
      </c>
      <c r="B378" s="9" t="s">
        <v>28</v>
      </c>
      <c r="C378" s="9" t="s">
        <v>45</v>
      </c>
      <c r="D378" s="9">
        <v>4</v>
      </c>
      <c r="E378" s="9">
        <v>70</v>
      </c>
      <c r="F378" s="9">
        <v>2017</v>
      </c>
      <c r="G378" s="9">
        <v>6</v>
      </c>
      <c r="H378" s="9">
        <v>10</v>
      </c>
      <c r="I378" s="9">
        <v>-0.82101000000000002</v>
      </c>
      <c r="J378" s="9">
        <v>-90.061000000000007</v>
      </c>
      <c r="K378" s="26">
        <v>52606299</v>
      </c>
      <c r="L378" s="26">
        <v>52606299</v>
      </c>
      <c r="M378" s="26">
        <v>52606299</v>
      </c>
      <c r="N378" s="27">
        <v>2364</v>
      </c>
      <c r="O378" s="28">
        <v>26.4</v>
      </c>
      <c r="P378" s="28">
        <v>27.8</v>
      </c>
      <c r="Q378" s="28">
        <v>18.5</v>
      </c>
      <c r="R378" s="28"/>
      <c r="S378" s="28">
        <v>1.9</v>
      </c>
      <c r="T378" s="28">
        <v>1</v>
      </c>
      <c r="U378" s="28">
        <v>1</v>
      </c>
      <c r="V378" s="44">
        <f>VLOOKUP($L378,'[1]Tortugas liberadas DPNG'!$B$1:$O$552,7,FALSE)</f>
        <v>2017</v>
      </c>
      <c r="W378" s="44">
        <f>VLOOKUP($L378,'[1]Tortugas liberadas DPNG'!$B$1:$O$552,11,FALSE)</f>
        <v>25.7</v>
      </c>
      <c r="X378" s="44">
        <f>VLOOKUP($L378,'[1]Tortugas liberadas DPNG'!$B$1:$O$552,14,FALSE)/1000</f>
        <v>1.55</v>
      </c>
      <c r="Y378" s="44">
        <f>VLOOKUP($L378,'[1]Tortugas liberadas DPNG'!$B$1:$O$552,5,FALSE) -0.5</f>
        <v>6.5</v>
      </c>
      <c r="Z378" s="44">
        <f>Y378+(F378-VLOOKUP($L378,'[1]Tortugas liberadas DPNG'!$B$1:$O$552,7,FALSE))</f>
        <v>6.5</v>
      </c>
      <c r="AB378" s="45" t="str">
        <f t="shared" si="5"/>
        <v>Small</v>
      </c>
      <c r="AC378" s="9"/>
    </row>
    <row r="379" spans="1:29" x14ac:dyDescent="0.25">
      <c r="A379" s="42">
        <v>427</v>
      </c>
      <c r="B379" s="9" t="s">
        <v>28</v>
      </c>
      <c r="C379" s="9" t="s">
        <v>45</v>
      </c>
      <c r="D379" s="9">
        <v>4</v>
      </c>
      <c r="E379" s="9">
        <v>71</v>
      </c>
      <c r="F379" s="9">
        <v>2017</v>
      </c>
      <c r="G379" s="9">
        <v>6</v>
      </c>
      <c r="H379" s="9">
        <v>10</v>
      </c>
      <c r="I379" s="9">
        <v>-0.82116</v>
      </c>
      <c r="J379" s="9">
        <v>-90.060509999999994</v>
      </c>
      <c r="K379" s="26">
        <v>52604513</v>
      </c>
      <c r="L379" s="26">
        <v>52604513</v>
      </c>
      <c r="M379" s="26">
        <v>52604513</v>
      </c>
      <c r="N379" s="27">
        <v>2392</v>
      </c>
      <c r="O379" s="28">
        <v>25.5</v>
      </c>
      <c r="P379" s="28">
        <v>27</v>
      </c>
      <c r="Q379" s="28">
        <v>17.3</v>
      </c>
      <c r="R379" s="28"/>
      <c r="S379" s="28">
        <v>1.9</v>
      </c>
      <c r="T379" s="28">
        <v>1</v>
      </c>
      <c r="U379" s="28">
        <v>1</v>
      </c>
      <c r="V379" s="44">
        <f>VLOOKUP($L379,'[1]Tortugas liberadas DPNG'!$B$1:$O$552,7,FALSE)</f>
        <v>2017</v>
      </c>
      <c r="W379" s="44">
        <f>VLOOKUP($L379,'[1]Tortugas liberadas DPNG'!$B$1:$O$552,11,FALSE)</f>
        <v>24.8</v>
      </c>
      <c r="X379" s="44">
        <f>VLOOKUP($L379,'[1]Tortugas liberadas DPNG'!$B$1:$O$552,14,FALSE)/1000</f>
        <v>1.196</v>
      </c>
      <c r="Y379" s="44">
        <f>VLOOKUP($L379,'[1]Tortugas liberadas DPNG'!$B$1:$O$552,5,FALSE) -0.5</f>
        <v>5.5</v>
      </c>
      <c r="Z379" s="44">
        <f>Y379+(F379-VLOOKUP($L379,'[1]Tortugas liberadas DPNG'!$B$1:$O$552,7,FALSE))</f>
        <v>5.5</v>
      </c>
      <c r="AB379" s="45" t="str">
        <f t="shared" si="5"/>
        <v>Small</v>
      </c>
      <c r="AC379" s="9"/>
    </row>
    <row r="380" spans="1:29" x14ac:dyDescent="0.25">
      <c r="A380" s="42">
        <v>428</v>
      </c>
      <c r="B380" s="9" t="s">
        <v>28</v>
      </c>
      <c r="C380" s="9" t="s">
        <v>45</v>
      </c>
      <c r="D380" s="9">
        <v>4</v>
      </c>
      <c r="E380" s="9">
        <v>71</v>
      </c>
      <c r="F380" s="9">
        <v>2017</v>
      </c>
      <c r="G380" s="9">
        <v>6</v>
      </c>
      <c r="H380" s="9">
        <v>10</v>
      </c>
      <c r="I380" s="9">
        <v>-0.82116</v>
      </c>
      <c r="J380" s="9">
        <v>-90.060509999999994</v>
      </c>
      <c r="K380" s="26">
        <v>51838052</v>
      </c>
      <c r="L380" s="26">
        <v>51838052</v>
      </c>
      <c r="M380" s="26">
        <v>51838052</v>
      </c>
      <c r="N380" s="27">
        <v>2454</v>
      </c>
      <c r="O380" s="28">
        <v>26.7</v>
      </c>
      <c r="P380" s="28">
        <v>27.5</v>
      </c>
      <c r="Q380" s="28">
        <v>19.399999999999999</v>
      </c>
      <c r="R380" s="28"/>
      <c r="S380" s="28">
        <v>1.4</v>
      </c>
      <c r="T380" s="28">
        <v>1</v>
      </c>
      <c r="U380" s="28">
        <v>1</v>
      </c>
      <c r="V380" s="44">
        <f>VLOOKUP($L380,'[1]Tortugas liberadas DPNG'!$B$1:$O$552,7,FALSE)</f>
        <v>2017</v>
      </c>
      <c r="W380" s="44">
        <f>VLOOKUP($L380,'[1]Tortugas liberadas DPNG'!$B$1:$O$552,11,FALSE)</f>
        <v>26.5</v>
      </c>
      <c r="X380" s="44">
        <f>VLOOKUP($L380,'[1]Tortugas liberadas DPNG'!$B$1:$O$552,14,FALSE)/1000</f>
        <v>1.742</v>
      </c>
      <c r="Y380" s="44">
        <f>VLOOKUP($L380,'[1]Tortugas liberadas DPNG'!$B$1:$O$552,5,FALSE) -0.5</f>
        <v>5.5</v>
      </c>
      <c r="Z380" s="44">
        <f>Y380+(F380-VLOOKUP($L380,'[1]Tortugas liberadas DPNG'!$B$1:$O$552,7,FALSE))</f>
        <v>5.5</v>
      </c>
      <c r="AB380" s="45" t="str">
        <f t="shared" si="5"/>
        <v>Small</v>
      </c>
      <c r="AC380" s="9"/>
    </row>
    <row r="381" spans="1:29" x14ac:dyDescent="0.25">
      <c r="A381" s="42">
        <v>429</v>
      </c>
      <c r="B381" s="9" t="s">
        <v>28</v>
      </c>
      <c r="C381" s="9" t="s">
        <v>45</v>
      </c>
      <c r="D381" s="9">
        <v>4</v>
      </c>
      <c r="E381" s="9">
        <v>71</v>
      </c>
      <c r="F381" s="9">
        <v>2017</v>
      </c>
      <c r="G381" s="9">
        <v>6</v>
      </c>
      <c r="H381" s="9">
        <v>10</v>
      </c>
      <c r="I381" s="9">
        <v>-0.82116</v>
      </c>
      <c r="J381" s="9">
        <v>-90.060509999999994</v>
      </c>
      <c r="K381" s="26">
        <v>52068569</v>
      </c>
      <c r="L381" s="26">
        <v>52068569</v>
      </c>
      <c r="M381" s="26">
        <v>52068569</v>
      </c>
      <c r="N381" s="27">
        <v>2470</v>
      </c>
      <c r="O381" s="28">
        <v>26.2</v>
      </c>
      <c r="P381" s="28">
        <v>27.5</v>
      </c>
      <c r="Q381" s="28">
        <v>19</v>
      </c>
      <c r="R381" s="28"/>
      <c r="S381" s="28">
        <v>1.7</v>
      </c>
      <c r="T381" s="28">
        <v>1</v>
      </c>
      <c r="U381" s="28">
        <v>1</v>
      </c>
      <c r="V381" s="44">
        <f>VLOOKUP($L381,'[1]Tortugas liberadas DPNG'!$B$1:$O$552,7,FALSE)</f>
        <v>2017</v>
      </c>
      <c r="W381" s="44">
        <f>VLOOKUP($L381,'[1]Tortugas liberadas DPNG'!$B$1:$O$552,11,FALSE)</f>
        <v>25.3</v>
      </c>
      <c r="X381" s="44">
        <f>VLOOKUP($L381,'[1]Tortugas liberadas DPNG'!$B$1:$O$552,14,FALSE)/1000</f>
        <v>1.3</v>
      </c>
      <c r="Y381" s="44">
        <f>VLOOKUP($L381,'[1]Tortugas liberadas DPNG'!$B$1:$O$552,5,FALSE) -0.5</f>
        <v>4.5</v>
      </c>
      <c r="Z381" s="44">
        <f>Y381+(F381-VLOOKUP($L381,'[1]Tortugas liberadas DPNG'!$B$1:$O$552,7,FALSE))</f>
        <v>4.5</v>
      </c>
      <c r="AB381" s="45" t="str">
        <f t="shared" si="5"/>
        <v>Small</v>
      </c>
      <c r="AC381" s="9" t="s">
        <v>109</v>
      </c>
    </row>
    <row r="382" spans="1:29" x14ac:dyDescent="0.25">
      <c r="A382" s="42">
        <v>430</v>
      </c>
      <c r="B382" s="9" t="s">
        <v>28</v>
      </c>
      <c r="C382" s="9" t="s">
        <v>45</v>
      </c>
      <c r="D382" s="9">
        <v>4</v>
      </c>
      <c r="E382" s="9">
        <v>71</v>
      </c>
      <c r="F382" s="9">
        <v>2017</v>
      </c>
      <c r="G382" s="9">
        <v>6</v>
      </c>
      <c r="H382" s="9">
        <v>10</v>
      </c>
      <c r="I382" s="9">
        <v>-0.82116</v>
      </c>
      <c r="J382" s="9">
        <v>-90.060509999999994</v>
      </c>
      <c r="K382" s="26">
        <v>52005045</v>
      </c>
      <c r="L382" s="26">
        <v>52005045</v>
      </c>
      <c r="M382" s="26">
        <v>52005045</v>
      </c>
      <c r="N382" s="27">
        <v>2486</v>
      </c>
      <c r="O382" s="28">
        <v>26</v>
      </c>
      <c r="P382" s="28">
        <v>26.4</v>
      </c>
      <c r="Q382" s="28">
        <v>18.2</v>
      </c>
      <c r="R382" s="28"/>
      <c r="S382" s="28"/>
      <c r="T382" s="28">
        <v>1</v>
      </c>
      <c r="U382" s="28">
        <v>0</v>
      </c>
      <c r="V382" s="44">
        <f>VLOOKUP($L382,'[1]Tortugas liberadas DPNG'!$B$1:$O$552,7,FALSE)</f>
        <v>2017</v>
      </c>
      <c r="W382" s="44">
        <f>VLOOKUP($L382,'[1]Tortugas liberadas DPNG'!$B$1:$O$552,11,FALSE)</f>
        <v>25.4</v>
      </c>
      <c r="X382" s="44">
        <f>VLOOKUP($L382,'[1]Tortugas liberadas DPNG'!$B$1:$O$552,14,FALSE)/1000</f>
        <v>1.4</v>
      </c>
      <c r="Y382" s="44">
        <f>VLOOKUP($L382,'[1]Tortugas liberadas DPNG'!$B$1:$O$552,5,FALSE) -0.5</f>
        <v>4.5</v>
      </c>
      <c r="Z382" s="44">
        <f>Y382+(F382-VLOOKUP($L382,'[1]Tortugas liberadas DPNG'!$B$1:$O$552,7,FALSE))</f>
        <v>4.5</v>
      </c>
      <c r="AB382" s="45" t="str">
        <f t="shared" si="5"/>
        <v>Small</v>
      </c>
      <c r="AC382" s="9"/>
    </row>
    <row r="383" spans="1:29" x14ac:dyDescent="0.25">
      <c r="A383" s="42">
        <v>431</v>
      </c>
      <c r="B383" s="9" t="s">
        <v>28</v>
      </c>
      <c r="C383" s="9" t="s">
        <v>45</v>
      </c>
      <c r="D383" s="9">
        <v>4</v>
      </c>
      <c r="E383" s="9">
        <v>71</v>
      </c>
      <c r="F383" s="9">
        <v>2017</v>
      </c>
      <c r="G383" s="9">
        <v>6</v>
      </c>
      <c r="H383" s="9">
        <v>10</v>
      </c>
      <c r="I383" s="9">
        <v>-0.82116</v>
      </c>
      <c r="J383" s="9">
        <v>-90.060509999999994</v>
      </c>
      <c r="K383" s="26">
        <v>48309566</v>
      </c>
      <c r="L383" s="26">
        <v>48309566</v>
      </c>
      <c r="M383" s="26">
        <v>48309566</v>
      </c>
      <c r="N383" s="27">
        <v>2178</v>
      </c>
      <c r="O383" s="28">
        <v>28.5</v>
      </c>
      <c r="P383" s="28">
        <v>31</v>
      </c>
      <c r="Q383" s="28">
        <v>21</v>
      </c>
      <c r="R383" s="28"/>
      <c r="S383" s="28">
        <v>2.5</v>
      </c>
      <c r="T383" s="28">
        <v>1</v>
      </c>
      <c r="U383" s="28">
        <v>1</v>
      </c>
      <c r="V383" s="44">
        <f>VLOOKUP($L383,'[1]Tortugas liberadas DPNG'!$B$1:$O$552,7,FALSE)</f>
        <v>2015</v>
      </c>
      <c r="W383" s="44">
        <f>VLOOKUP($L383,'[1]Tortugas liberadas DPNG'!$B$1:$O$552,11,FALSE)</f>
        <v>23.4</v>
      </c>
      <c r="X383" s="44">
        <f>VLOOKUP($L383,'[1]Tortugas liberadas DPNG'!$B$1:$O$552,14,FALSE)/1000</f>
        <v>1.3</v>
      </c>
      <c r="Y383" s="44">
        <f>VLOOKUP($L383,'[1]Tortugas liberadas DPNG'!$B$1:$O$552,5,FALSE) -0.5</f>
        <v>7.5</v>
      </c>
      <c r="Z383" s="44">
        <f>Y383+(F383-VLOOKUP($L383,'[1]Tortugas liberadas DPNG'!$B$1:$O$552,7,FALSE))</f>
        <v>9.5</v>
      </c>
      <c r="AB383" s="45" t="str">
        <f t="shared" si="5"/>
        <v>Small</v>
      </c>
      <c r="AC383" s="9"/>
    </row>
    <row r="384" spans="1:29" x14ac:dyDescent="0.25">
      <c r="A384" s="42">
        <v>432</v>
      </c>
      <c r="B384" s="9" t="s">
        <v>28</v>
      </c>
      <c r="C384" s="9" t="s">
        <v>45</v>
      </c>
      <c r="D384" s="9">
        <v>4</v>
      </c>
      <c r="E384" s="9">
        <v>71</v>
      </c>
      <c r="F384" s="9">
        <v>2017</v>
      </c>
      <c r="G384" s="9">
        <v>6</v>
      </c>
      <c r="H384" s="9">
        <v>10</v>
      </c>
      <c r="I384" s="9">
        <v>-0.82116</v>
      </c>
      <c r="J384" s="9">
        <v>-90.060509999999994</v>
      </c>
      <c r="K384" s="26">
        <v>51803616</v>
      </c>
      <c r="L384" s="26">
        <v>51803616</v>
      </c>
      <c r="M384" s="26">
        <v>51803616</v>
      </c>
      <c r="N384" s="27">
        <v>2445</v>
      </c>
      <c r="O384" s="28">
        <v>25.4</v>
      </c>
      <c r="P384" s="28">
        <v>25.8</v>
      </c>
      <c r="Q384" s="28">
        <v>17.399999999999999</v>
      </c>
      <c r="R384" s="28"/>
      <c r="S384" s="28">
        <v>1.4</v>
      </c>
      <c r="T384" s="28">
        <v>1</v>
      </c>
      <c r="U384" s="28">
        <v>1</v>
      </c>
      <c r="V384" s="44">
        <f>VLOOKUP($L384,'[1]Tortugas liberadas DPNG'!$B$1:$O$552,7,FALSE)</f>
        <v>2017</v>
      </c>
      <c r="W384" s="44">
        <f>VLOOKUP($L384,'[1]Tortugas liberadas DPNG'!$B$1:$O$552,11,FALSE)</f>
        <v>24.8</v>
      </c>
      <c r="X384" s="44">
        <f>VLOOKUP($L384,'[1]Tortugas liberadas DPNG'!$B$1:$O$552,14,FALSE)/1000</f>
        <v>1.175</v>
      </c>
      <c r="Y384" s="44">
        <f>VLOOKUP($L384,'[1]Tortugas liberadas DPNG'!$B$1:$O$552,5,FALSE) -0.5</f>
        <v>5.5</v>
      </c>
      <c r="Z384" s="44">
        <f>Y384+(F384-VLOOKUP($L384,'[1]Tortugas liberadas DPNG'!$B$1:$O$552,7,FALSE))</f>
        <v>5.5</v>
      </c>
      <c r="AB384" s="45" t="str">
        <f t="shared" si="5"/>
        <v>Small</v>
      </c>
      <c r="AC384" s="9"/>
    </row>
    <row r="385" spans="1:29" x14ac:dyDescent="0.25">
      <c r="A385" s="42">
        <v>433</v>
      </c>
      <c r="B385" s="9" t="s">
        <v>28</v>
      </c>
      <c r="C385" s="9" t="s">
        <v>45</v>
      </c>
      <c r="D385" s="9">
        <v>4</v>
      </c>
      <c r="E385" s="9">
        <v>71</v>
      </c>
      <c r="F385" s="9">
        <v>2017</v>
      </c>
      <c r="G385" s="9">
        <v>6</v>
      </c>
      <c r="H385" s="9">
        <v>10</v>
      </c>
      <c r="I385" s="9">
        <v>-0.82116</v>
      </c>
      <c r="J385" s="9">
        <v>-90.060509999999994</v>
      </c>
      <c r="K385" s="26">
        <v>51004799</v>
      </c>
      <c r="L385" s="26">
        <v>51004799</v>
      </c>
      <c r="M385" s="26">
        <v>51004799</v>
      </c>
      <c r="N385" s="27">
        <v>2467</v>
      </c>
      <c r="O385" s="28">
        <v>27.9</v>
      </c>
      <c r="P385" s="28">
        <v>29.7</v>
      </c>
      <c r="Q385" s="28">
        <v>20.2</v>
      </c>
      <c r="R385" s="28"/>
      <c r="S385" s="28"/>
      <c r="T385" s="28">
        <v>1</v>
      </c>
      <c r="U385" s="28">
        <v>0</v>
      </c>
      <c r="V385" s="44">
        <f>VLOOKUP($L385,'[1]Tortugas liberadas DPNG'!$B$1:$O$552,7,FALSE)</f>
        <v>2017</v>
      </c>
      <c r="W385" s="44">
        <f>VLOOKUP($L385,'[1]Tortugas liberadas DPNG'!$B$1:$O$552,11,FALSE)</f>
        <v>27.3</v>
      </c>
      <c r="X385" s="44">
        <f>VLOOKUP($L385,'[1]Tortugas liberadas DPNG'!$B$1:$O$552,14,FALSE)/1000</f>
        <v>1.9990000000000001</v>
      </c>
      <c r="Y385" s="44">
        <f>VLOOKUP($L385,'[1]Tortugas liberadas DPNG'!$B$1:$O$552,5,FALSE) -0.5</f>
        <v>4.5</v>
      </c>
      <c r="Z385" s="44">
        <f>Y385+(F385-VLOOKUP($L385,'[1]Tortugas liberadas DPNG'!$B$1:$O$552,7,FALSE))</f>
        <v>4.5</v>
      </c>
      <c r="AB385" s="45" t="str">
        <f t="shared" si="5"/>
        <v>Small</v>
      </c>
      <c r="AC385" s="9"/>
    </row>
    <row r="386" spans="1:29" x14ac:dyDescent="0.25">
      <c r="A386" s="42">
        <v>434</v>
      </c>
      <c r="B386" s="9" t="s">
        <v>28</v>
      </c>
      <c r="C386" s="9" t="s">
        <v>45</v>
      </c>
      <c r="D386" s="9">
        <v>4</v>
      </c>
      <c r="E386" s="9">
        <v>71</v>
      </c>
      <c r="F386" s="9">
        <v>2017</v>
      </c>
      <c r="G386" s="9">
        <v>6</v>
      </c>
      <c r="H386" s="9">
        <v>10</v>
      </c>
      <c r="I386" s="9">
        <v>-0.82116</v>
      </c>
      <c r="J386" s="9">
        <v>-90.060509999999994</v>
      </c>
      <c r="K386" s="26">
        <v>91599803</v>
      </c>
      <c r="L386" s="26">
        <v>91599803</v>
      </c>
      <c r="M386" s="26">
        <v>91599803</v>
      </c>
      <c r="N386" s="27">
        <v>2383</v>
      </c>
      <c r="O386" s="28">
        <v>27.1</v>
      </c>
      <c r="P386" s="28">
        <v>28.2</v>
      </c>
      <c r="Q386" s="28">
        <v>19</v>
      </c>
      <c r="R386" s="28"/>
      <c r="S386" s="28">
        <v>1.9</v>
      </c>
      <c r="T386" s="28">
        <v>1</v>
      </c>
      <c r="U386" s="28">
        <v>1</v>
      </c>
      <c r="V386" s="44">
        <f>VLOOKUP($L386,'[1]Tortugas liberadas DPNG'!$B$1:$O$552,7,FALSE)</f>
        <v>2017</v>
      </c>
      <c r="W386" s="44">
        <f>VLOOKUP($L386,'[1]Tortugas liberadas DPNG'!$B$1:$O$552,11,FALSE)</f>
        <v>26.9</v>
      </c>
      <c r="X386" s="44">
        <f>VLOOKUP($L386,'[1]Tortugas liberadas DPNG'!$B$1:$O$552,14,FALSE)/1000</f>
        <v>1.6140000000000001</v>
      </c>
      <c r="Y386" s="44">
        <f>VLOOKUP($L386,'[1]Tortugas liberadas DPNG'!$B$1:$O$552,5,FALSE) -0.5</f>
        <v>5.5</v>
      </c>
      <c r="Z386" s="44">
        <f>Y386+(F386-VLOOKUP($L386,'[1]Tortugas liberadas DPNG'!$B$1:$O$552,7,FALSE))</f>
        <v>5.5</v>
      </c>
      <c r="AB386" s="45" t="str">
        <f t="shared" ref="AB386:AB449" si="6">IF(W386&lt;W$804,"Small","")</f>
        <v>Small</v>
      </c>
      <c r="AC386" s="9"/>
    </row>
    <row r="387" spans="1:29" x14ac:dyDescent="0.25">
      <c r="A387" s="42">
        <v>435</v>
      </c>
      <c r="B387" s="9" t="s">
        <v>28</v>
      </c>
      <c r="C387" s="9" t="s">
        <v>45</v>
      </c>
      <c r="D387" s="9">
        <v>4</v>
      </c>
      <c r="E387" s="9">
        <v>71</v>
      </c>
      <c r="F387" s="9">
        <v>2017</v>
      </c>
      <c r="G387" s="9">
        <v>6</v>
      </c>
      <c r="H387" s="9">
        <v>10</v>
      </c>
      <c r="I387" s="9">
        <v>-0.82116</v>
      </c>
      <c r="J387" s="9">
        <v>-90.060509999999994</v>
      </c>
      <c r="K387" s="26">
        <v>48368259</v>
      </c>
      <c r="L387" s="26">
        <v>48368259</v>
      </c>
      <c r="M387" s="26">
        <v>48368259</v>
      </c>
      <c r="N387" s="27">
        <v>2278</v>
      </c>
      <c r="O387" s="28">
        <v>29.9</v>
      </c>
      <c r="P387" s="28">
        <v>31.7</v>
      </c>
      <c r="Q387" s="28">
        <v>21.2</v>
      </c>
      <c r="R387" s="28"/>
      <c r="S387" s="28">
        <v>2.9</v>
      </c>
      <c r="T387" s="28">
        <v>1</v>
      </c>
      <c r="U387" s="28">
        <v>1</v>
      </c>
      <c r="V387" s="44">
        <f>VLOOKUP($L387,'[1]Tortugas liberadas DPNG'!$B$1:$O$552,7,FALSE)</f>
        <v>2015</v>
      </c>
      <c r="W387" s="44">
        <f>VLOOKUP($L387,'[1]Tortugas liberadas DPNG'!$B$1:$O$552,11,FALSE)</f>
        <v>23.6</v>
      </c>
      <c r="X387" s="44">
        <f>VLOOKUP($L387,'[1]Tortugas liberadas DPNG'!$B$1:$O$552,14,FALSE)/1000</f>
        <v>1.1000000000000001</v>
      </c>
      <c r="Y387" s="44">
        <f>VLOOKUP($L387,'[1]Tortugas liberadas DPNG'!$B$1:$O$552,5,FALSE) -0.5</f>
        <v>4.5</v>
      </c>
      <c r="Z387" s="44">
        <f>Y387+(F387-VLOOKUP($L387,'[1]Tortugas liberadas DPNG'!$B$1:$O$552,7,FALSE))</f>
        <v>6.5</v>
      </c>
      <c r="AB387" s="45" t="str">
        <f t="shared" si="6"/>
        <v>Small</v>
      </c>
      <c r="AC387" s="9" t="s">
        <v>110</v>
      </c>
    </row>
    <row r="388" spans="1:29" x14ac:dyDescent="0.25">
      <c r="A388" s="42">
        <v>436</v>
      </c>
      <c r="B388" s="9" t="s">
        <v>28</v>
      </c>
      <c r="C388" s="9" t="s">
        <v>45</v>
      </c>
      <c r="D388" s="9">
        <v>4</v>
      </c>
      <c r="E388" s="9">
        <v>72</v>
      </c>
      <c r="F388" s="9">
        <v>2017</v>
      </c>
      <c r="G388" s="9">
        <v>6</v>
      </c>
      <c r="H388" s="9">
        <v>10</v>
      </c>
      <c r="I388" s="9">
        <v>-0.82133999999999996</v>
      </c>
      <c r="J388" s="9">
        <v>-90.06044</v>
      </c>
      <c r="K388" s="26">
        <v>51593301</v>
      </c>
      <c r="L388" s="26">
        <v>51593301</v>
      </c>
      <c r="M388" s="26">
        <v>51593301</v>
      </c>
      <c r="N388" s="27">
        <v>2464</v>
      </c>
      <c r="O388" s="28">
        <v>24.6</v>
      </c>
      <c r="P388" s="28">
        <v>26.2</v>
      </c>
      <c r="Q388" s="28">
        <v>17.3</v>
      </c>
      <c r="R388" s="28"/>
      <c r="S388" s="28">
        <v>1.5</v>
      </c>
      <c r="T388" s="28">
        <v>1</v>
      </c>
      <c r="U388" s="28">
        <v>1</v>
      </c>
      <c r="V388" s="44">
        <f>VLOOKUP($L388,'[1]Tortugas liberadas DPNG'!$B$1:$O$552,7,FALSE)</f>
        <v>2017</v>
      </c>
      <c r="W388" s="44">
        <f>VLOOKUP($L388,'[1]Tortugas liberadas DPNG'!$B$1:$O$552,11,FALSE)</f>
        <v>24.1</v>
      </c>
      <c r="X388" s="44">
        <f>VLOOKUP($L388,'[1]Tortugas liberadas DPNG'!$B$1:$O$552,14,FALSE)/1000</f>
        <v>1.19</v>
      </c>
      <c r="Y388" s="44">
        <f>VLOOKUP($L388,'[1]Tortugas liberadas DPNG'!$B$1:$O$552,5,FALSE) -0.5</f>
        <v>4.5</v>
      </c>
      <c r="Z388" s="44">
        <f>Y388+(F388-VLOOKUP($L388,'[1]Tortugas liberadas DPNG'!$B$1:$O$552,7,FALSE))</f>
        <v>4.5</v>
      </c>
      <c r="AB388" s="45" t="str">
        <f t="shared" si="6"/>
        <v>Small</v>
      </c>
      <c r="AC388" s="9">
        <v>0.24</v>
      </c>
    </row>
    <row r="389" spans="1:29" x14ac:dyDescent="0.25">
      <c r="A389" s="42">
        <v>437</v>
      </c>
      <c r="B389" s="9" t="s">
        <v>28</v>
      </c>
      <c r="C389" s="9" t="s">
        <v>45</v>
      </c>
      <c r="D389" s="9">
        <v>4</v>
      </c>
      <c r="E389" s="9">
        <v>73</v>
      </c>
      <c r="F389" s="9">
        <v>2017</v>
      </c>
      <c r="G389" s="9">
        <v>6</v>
      </c>
      <c r="H389" s="9">
        <v>10</v>
      </c>
      <c r="I389" s="9">
        <v>-0.82174999999999998</v>
      </c>
      <c r="J389" s="9">
        <v>-90.060429999999997</v>
      </c>
      <c r="K389" s="26">
        <v>52553836</v>
      </c>
      <c r="L389" s="26">
        <v>52553836</v>
      </c>
      <c r="M389" s="26">
        <v>52553836</v>
      </c>
      <c r="N389" s="27">
        <v>2358</v>
      </c>
      <c r="O389" s="28">
        <v>32.4</v>
      </c>
      <c r="P389" s="28">
        <v>32.9</v>
      </c>
      <c r="Q389" s="28">
        <v>23.3</v>
      </c>
      <c r="R389" s="28"/>
      <c r="S389" s="28"/>
      <c r="T389" s="28">
        <v>1</v>
      </c>
      <c r="U389" s="28">
        <v>0</v>
      </c>
      <c r="V389" s="44">
        <f>VLOOKUP($L389,'[1]Tortugas liberadas DPNG'!$B$1:$O$552,7,FALSE)</f>
        <v>2017</v>
      </c>
      <c r="W389" s="44">
        <f>VLOOKUP($L389,'[1]Tortugas liberadas DPNG'!$B$1:$O$552,11,FALSE)</f>
        <v>31.4</v>
      </c>
      <c r="X389" s="44">
        <f>VLOOKUP($L389,'[1]Tortugas liberadas DPNG'!$B$1:$O$552,14,FALSE)/1000</f>
        <v>2.9</v>
      </c>
      <c r="Y389" s="44">
        <f>VLOOKUP($L389,'[1]Tortugas liberadas DPNG'!$B$1:$O$552,5,FALSE) -0.5</f>
        <v>6.5</v>
      </c>
      <c r="Z389" s="44">
        <f>Y389+(F389-VLOOKUP($L389,'[1]Tortugas liberadas DPNG'!$B$1:$O$552,7,FALSE))</f>
        <v>6.5</v>
      </c>
      <c r="AB389" s="45" t="str">
        <f t="shared" si="6"/>
        <v>Small</v>
      </c>
      <c r="AC389" s="9" t="s">
        <v>111</v>
      </c>
    </row>
    <row r="390" spans="1:29" x14ac:dyDescent="0.25">
      <c r="A390" s="42">
        <v>438</v>
      </c>
      <c r="B390" s="9" t="s">
        <v>28</v>
      </c>
      <c r="C390" s="9" t="s">
        <v>45</v>
      </c>
      <c r="D390" s="9">
        <v>4</v>
      </c>
      <c r="E390" s="9">
        <v>74</v>
      </c>
      <c r="F390" s="9">
        <v>2017</v>
      </c>
      <c r="G390" s="9">
        <v>6</v>
      </c>
      <c r="H390" s="9">
        <v>10</v>
      </c>
      <c r="I390" s="9">
        <v>-0.82228999999999997</v>
      </c>
      <c r="J390" s="9">
        <v>-90.060220000000001</v>
      </c>
      <c r="K390" s="26">
        <v>48284579</v>
      </c>
      <c r="L390" s="26">
        <v>48284579</v>
      </c>
      <c r="M390" s="26">
        <v>48284579</v>
      </c>
      <c r="N390" s="27">
        <v>2111</v>
      </c>
      <c r="O390" s="28">
        <v>42</v>
      </c>
      <c r="P390" s="28">
        <v>44.5</v>
      </c>
      <c r="Q390" s="28">
        <v>31</v>
      </c>
      <c r="R390" s="28"/>
      <c r="S390" s="28">
        <v>7</v>
      </c>
      <c r="T390" s="28">
        <v>1</v>
      </c>
      <c r="U390" s="28">
        <v>1</v>
      </c>
      <c r="V390" s="44">
        <f>VLOOKUP($L390,'[1]Tortugas liberadas DPNG'!$B$1:$O$552,7,FALSE)</f>
        <v>2015</v>
      </c>
      <c r="W390" s="44">
        <f>VLOOKUP($L390,'[1]Tortugas liberadas DPNG'!$B$1:$O$552,11,FALSE)</f>
        <v>34.5</v>
      </c>
      <c r="X390" s="44">
        <f>VLOOKUP($L390,'[1]Tortugas liberadas DPNG'!$B$1:$O$552,14,FALSE)/1000</f>
        <v>3.7</v>
      </c>
      <c r="Y390" s="44">
        <f>VLOOKUP($L390,'[1]Tortugas liberadas DPNG'!$B$1:$O$552,5,FALSE) -0.5</f>
        <v>7.5</v>
      </c>
      <c r="Z390" s="44">
        <f>Y390+(F390-VLOOKUP($L390,'[1]Tortugas liberadas DPNG'!$B$1:$O$552,7,FALSE))</f>
        <v>9.5</v>
      </c>
      <c r="AB390" s="45" t="str">
        <f t="shared" si="6"/>
        <v/>
      </c>
      <c r="AC390" s="9" t="s">
        <v>112</v>
      </c>
    </row>
    <row r="391" spans="1:29" x14ac:dyDescent="0.25">
      <c r="A391" s="42">
        <v>439</v>
      </c>
      <c r="B391" s="9" t="s">
        <v>28</v>
      </c>
      <c r="C391" s="9" t="s">
        <v>45</v>
      </c>
      <c r="D391" s="9">
        <v>4</v>
      </c>
      <c r="E391" s="9">
        <v>75</v>
      </c>
      <c r="F391" s="9">
        <v>2017</v>
      </c>
      <c r="G391" s="9">
        <v>6</v>
      </c>
      <c r="H391" s="9">
        <v>10</v>
      </c>
      <c r="I391" s="9">
        <v>-0.82262000000000002</v>
      </c>
      <c r="J391" s="9">
        <v>-90.060869999999994</v>
      </c>
      <c r="K391" s="26">
        <v>48319569</v>
      </c>
      <c r="L391" s="26">
        <v>48319569</v>
      </c>
      <c r="M391" s="26">
        <v>48319569</v>
      </c>
      <c r="N391" s="27">
        <v>2384</v>
      </c>
      <c r="O391" s="28">
        <v>26</v>
      </c>
      <c r="P391" s="28">
        <v>27</v>
      </c>
      <c r="Q391" s="28">
        <v>19</v>
      </c>
      <c r="R391" s="28"/>
      <c r="S391" s="28"/>
      <c r="T391" s="28">
        <v>1</v>
      </c>
      <c r="U391" s="28">
        <v>0</v>
      </c>
      <c r="V391" s="44">
        <f>VLOOKUP($L391,'[1]Tortugas liberadas DPNG'!$B$1:$O$552,7,FALSE)</f>
        <v>2017</v>
      </c>
      <c r="W391" s="44">
        <f>VLOOKUP($L391,'[1]Tortugas liberadas DPNG'!$B$1:$O$552,11,FALSE)</f>
        <v>26.7</v>
      </c>
      <c r="X391" s="44">
        <f>VLOOKUP($L391,'[1]Tortugas liberadas DPNG'!$B$1:$O$552,14,FALSE)/1000</f>
        <v>1.5209999999999999</v>
      </c>
      <c r="Y391" s="44">
        <f>VLOOKUP($L391,'[1]Tortugas liberadas DPNG'!$B$1:$O$552,5,FALSE) -0.5</f>
        <v>5.5</v>
      </c>
      <c r="Z391" s="44">
        <f>Y391+(F391-VLOOKUP($L391,'[1]Tortugas liberadas DPNG'!$B$1:$O$552,7,FALSE))</f>
        <v>5.5</v>
      </c>
      <c r="AB391" s="45" t="str">
        <f t="shared" si="6"/>
        <v>Small</v>
      </c>
      <c r="AC391" s="9" t="s">
        <v>113</v>
      </c>
    </row>
    <row r="392" spans="1:29" x14ac:dyDescent="0.25">
      <c r="A392" s="42">
        <v>440</v>
      </c>
      <c r="B392" s="9" t="s">
        <v>28</v>
      </c>
      <c r="C392" s="9" t="s">
        <v>45</v>
      </c>
      <c r="D392" s="9">
        <v>4</v>
      </c>
      <c r="E392" s="9">
        <v>76</v>
      </c>
      <c r="F392" s="9">
        <v>2017</v>
      </c>
      <c r="G392" s="9">
        <v>6</v>
      </c>
      <c r="H392" s="9">
        <v>10</v>
      </c>
      <c r="I392" s="9">
        <v>-0.82245999999999997</v>
      </c>
      <c r="J392" s="9">
        <v>-90.060929999999999</v>
      </c>
      <c r="K392" s="26">
        <v>51610288</v>
      </c>
      <c r="L392" s="26">
        <v>51610288</v>
      </c>
      <c r="M392" s="26">
        <v>51610288</v>
      </c>
      <c r="N392" s="27">
        <v>2370</v>
      </c>
      <c r="O392" s="28">
        <v>24.8</v>
      </c>
      <c r="P392" s="28">
        <v>25.5</v>
      </c>
      <c r="Q392" s="28">
        <v>16.8</v>
      </c>
      <c r="R392" s="28"/>
      <c r="S392" s="28"/>
      <c r="T392" s="28">
        <v>1</v>
      </c>
      <c r="U392" s="28">
        <v>0</v>
      </c>
      <c r="V392" s="44">
        <f>VLOOKUP($L392,'[1]Tortugas liberadas DPNG'!$B$1:$O$552,7,FALSE)</f>
        <v>2017</v>
      </c>
      <c r="W392" s="44">
        <f>VLOOKUP($L392,'[1]Tortugas liberadas DPNG'!$B$1:$O$552,11,FALSE)</f>
        <v>24.1</v>
      </c>
      <c r="X392" s="44">
        <f>VLOOKUP($L392,'[1]Tortugas liberadas DPNG'!$B$1:$O$552,14,FALSE)/1000</f>
        <v>1.2</v>
      </c>
      <c r="Y392" s="44">
        <f>VLOOKUP($L392,'[1]Tortugas liberadas DPNG'!$B$1:$O$552,5,FALSE) -0.5</f>
        <v>6.5</v>
      </c>
      <c r="Z392" s="44">
        <f>Y392+(F392-VLOOKUP($L392,'[1]Tortugas liberadas DPNG'!$B$1:$O$552,7,FALSE))</f>
        <v>6.5</v>
      </c>
      <c r="AB392" s="45" t="str">
        <f t="shared" si="6"/>
        <v>Small</v>
      </c>
      <c r="AC392" s="9"/>
    </row>
    <row r="393" spans="1:29" x14ac:dyDescent="0.25">
      <c r="A393" s="42">
        <v>442</v>
      </c>
      <c r="B393" s="9" t="s">
        <v>28</v>
      </c>
      <c r="C393" s="9" t="s">
        <v>45</v>
      </c>
      <c r="D393" s="9">
        <v>4</v>
      </c>
      <c r="E393" s="9">
        <v>77</v>
      </c>
      <c r="F393" s="9">
        <v>2017</v>
      </c>
      <c r="G393" s="9">
        <v>6</v>
      </c>
      <c r="H393" s="9">
        <v>10</v>
      </c>
      <c r="I393" s="9">
        <v>-0.82181999999999999</v>
      </c>
      <c r="J393" s="9">
        <v>-90.060789999999997</v>
      </c>
      <c r="K393" s="26">
        <v>91045370</v>
      </c>
      <c r="L393" s="26">
        <v>91045370</v>
      </c>
      <c r="M393" s="26">
        <v>91045370</v>
      </c>
      <c r="N393" s="27">
        <v>2446</v>
      </c>
      <c r="O393" s="28">
        <v>26.8</v>
      </c>
      <c r="P393" s="28">
        <v>28</v>
      </c>
      <c r="Q393" s="28">
        <v>18.899999999999999</v>
      </c>
      <c r="R393" s="28"/>
      <c r="S393" s="28">
        <v>1.7</v>
      </c>
      <c r="T393" s="28">
        <v>1</v>
      </c>
      <c r="U393" s="28">
        <v>1</v>
      </c>
      <c r="V393" s="44">
        <f>VLOOKUP($L393,'[1]Tortugas liberadas DPNG'!$B$1:$O$552,7,FALSE)</f>
        <v>2017</v>
      </c>
      <c r="W393" s="44">
        <f>VLOOKUP($L393,'[1]Tortugas liberadas DPNG'!$B$1:$O$552,11,FALSE)</f>
        <v>25.9</v>
      </c>
      <c r="X393" s="44">
        <f>VLOOKUP($L393,'[1]Tortugas liberadas DPNG'!$B$1:$O$552,14,FALSE)/1000</f>
        <v>1.488</v>
      </c>
      <c r="Y393" s="44">
        <f>VLOOKUP($L393,'[1]Tortugas liberadas DPNG'!$B$1:$O$552,5,FALSE) -0.5</f>
        <v>5.5</v>
      </c>
      <c r="Z393" s="44">
        <f>Y393+(F393-VLOOKUP($L393,'[1]Tortugas liberadas DPNG'!$B$1:$O$552,7,FALSE))</f>
        <v>5.5</v>
      </c>
      <c r="AB393" s="45" t="str">
        <f t="shared" si="6"/>
        <v>Small</v>
      </c>
      <c r="AC393" s="9"/>
    </row>
    <row r="394" spans="1:29" x14ac:dyDescent="0.25">
      <c r="A394" s="42">
        <v>443</v>
      </c>
      <c r="B394" s="9" t="s">
        <v>28</v>
      </c>
      <c r="C394" s="9" t="s">
        <v>45</v>
      </c>
      <c r="D394" s="9">
        <v>4</v>
      </c>
      <c r="E394" s="9">
        <v>77</v>
      </c>
      <c r="F394" s="9">
        <v>2017</v>
      </c>
      <c r="G394" s="9">
        <v>6</v>
      </c>
      <c r="H394" s="9">
        <v>10</v>
      </c>
      <c r="I394" s="9">
        <v>-0.82181999999999999</v>
      </c>
      <c r="J394" s="9">
        <v>-90.060789999999997</v>
      </c>
      <c r="K394" s="26">
        <v>48318085</v>
      </c>
      <c r="L394" s="26">
        <v>48318085</v>
      </c>
      <c r="M394" s="26">
        <v>48318085</v>
      </c>
      <c r="N394" s="27">
        <v>2114</v>
      </c>
      <c r="O394" s="28">
        <v>43.5</v>
      </c>
      <c r="P394" s="28">
        <v>44</v>
      </c>
      <c r="Q394" s="28">
        <v>30.5</v>
      </c>
      <c r="R394" s="28"/>
      <c r="S394" s="28">
        <v>7.8</v>
      </c>
      <c r="T394" s="28">
        <v>1</v>
      </c>
      <c r="U394" s="28">
        <v>1</v>
      </c>
      <c r="V394" s="44">
        <f>VLOOKUP($L394,'[1]Tortugas liberadas DPNG'!$B$1:$O$552,7,FALSE)</f>
        <v>2015</v>
      </c>
      <c r="W394" s="44">
        <f>VLOOKUP($L394,'[1]Tortugas liberadas DPNG'!$B$1:$O$552,11,FALSE)</f>
        <v>35.5</v>
      </c>
      <c r="X394" s="44">
        <f>VLOOKUP($L394,'[1]Tortugas liberadas DPNG'!$B$1:$O$552,14,FALSE)/1000</f>
        <v>3.5</v>
      </c>
      <c r="Y394" s="44">
        <f>VLOOKUP($L394,'[1]Tortugas liberadas DPNG'!$B$1:$O$552,5,FALSE) -0.5</f>
        <v>7.5</v>
      </c>
      <c r="Z394" s="44">
        <f>Y394+(F394-VLOOKUP($L394,'[1]Tortugas liberadas DPNG'!$B$1:$O$552,7,FALSE))</f>
        <v>9.5</v>
      </c>
      <c r="AB394" s="45" t="str">
        <f t="shared" si="6"/>
        <v/>
      </c>
      <c r="AC394" s="9" t="s">
        <v>38</v>
      </c>
    </row>
    <row r="395" spans="1:29" x14ac:dyDescent="0.25">
      <c r="A395" s="42">
        <v>444</v>
      </c>
      <c r="B395" s="9" t="s">
        <v>28</v>
      </c>
      <c r="C395" s="9" t="s">
        <v>45</v>
      </c>
      <c r="D395" s="9">
        <v>4</v>
      </c>
      <c r="E395" s="9">
        <v>77</v>
      </c>
      <c r="F395" s="9">
        <v>2017</v>
      </c>
      <c r="G395" s="9">
        <v>6</v>
      </c>
      <c r="H395" s="9">
        <v>10</v>
      </c>
      <c r="I395" s="9">
        <v>-0.82181999999999999</v>
      </c>
      <c r="J395" s="9">
        <v>-90.060789999999997</v>
      </c>
      <c r="K395" s="26">
        <v>52370039</v>
      </c>
      <c r="L395" s="26">
        <v>52370039</v>
      </c>
      <c r="M395" s="26">
        <v>52370039</v>
      </c>
      <c r="N395" s="27">
        <v>2367</v>
      </c>
      <c r="O395" s="28">
        <v>27.3</v>
      </c>
      <c r="P395" s="28">
        <v>26.1</v>
      </c>
      <c r="Q395" s="28">
        <v>19.5</v>
      </c>
      <c r="R395" s="28"/>
      <c r="S395" s="28">
        <v>0</v>
      </c>
      <c r="T395" s="28">
        <v>1</v>
      </c>
      <c r="U395" s="28">
        <v>0</v>
      </c>
      <c r="V395" s="44">
        <f>VLOOKUP($L395,'[1]Tortugas liberadas DPNG'!$B$1:$O$552,7,FALSE)</f>
        <v>2017</v>
      </c>
      <c r="W395" s="44">
        <f>VLOOKUP($L395,'[1]Tortugas liberadas DPNG'!$B$1:$O$552,11,FALSE)</f>
        <v>27.1</v>
      </c>
      <c r="X395" s="44">
        <f>VLOOKUP($L395,'[1]Tortugas liberadas DPNG'!$B$1:$O$552,14,FALSE)/1000</f>
        <v>2</v>
      </c>
      <c r="Y395" s="44">
        <f>VLOOKUP($L395,'[1]Tortugas liberadas DPNG'!$B$1:$O$552,5,FALSE) -0.5</f>
        <v>6.5</v>
      </c>
      <c r="Z395" s="44">
        <f>Y395+(F395-VLOOKUP($L395,'[1]Tortugas liberadas DPNG'!$B$1:$O$552,7,FALSE))</f>
        <v>6.5</v>
      </c>
      <c r="AB395" s="45" t="str">
        <f t="shared" si="6"/>
        <v>Small</v>
      </c>
      <c r="AC395" s="9"/>
    </row>
    <row r="396" spans="1:29" x14ac:dyDescent="0.25">
      <c r="A396" s="42">
        <v>445</v>
      </c>
      <c r="B396" s="9" t="s">
        <v>28</v>
      </c>
      <c r="C396" s="9" t="s">
        <v>45</v>
      </c>
      <c r="D396" s="9">
        <v>4</v>
      </c>
      <c r="E396" s="9">
        <v>77</v>
      </c>
      <c r="F396" s="9">
        <v>2017</v>
      </c>
      <c r="G396" s="9">
        <v>6</v>
      </c>
      <c r="H396" s="9">
        <v>10</v>
      </c>
      <c r="I396" s="9">
        <v>-0.82181999999999999</v>
      </c>
      <c r="J396" s="9">
        <v>-90.060789999999997</v>
      </c>
      <c r="K396" s="26">
        <v>48375769</v>
      </c>
      <c r="L396" s="26">
        <v>48375769</v>
      </c>
      <c r="M396" s="26">
        <v>48375769</v>
      </c>
      <c r="N396" s="27">
        <v>2435</v>
      </c>
      <c r="O396" s="28">
        <v>27.9</v>
      </c>
      <c r="P396" s="28">
        <v>28.3</v>
      </c>
      <c r="Q396" s="28">
        <v>19.3</v>
      </c>
      <c r="R396" s="28"/>
      <c r="S396" s="28">
        <v>1.8</v>
      </c>
      <c r="T396" s="28">
        <v>1</v>
      </c>
      <c r="U396" s="28">
        <v>1</v>
      </c>
      <c r="V396" s="44">
        <f>VLOOKUP($L396,'[1]Tortugas liberadas DPNG'!$B$1:$O$552,7,FALSE)</f>
        <v>2017</v>
      </c>
      <c r="W396" s="44">
        <f>VLOOKUP($L396,'[1]Tortugas liberadas DPNG'!$B$1:$O$552,11,FALSE)</f>
        <v>27.6</v>
      </c>
      <c r="X396" s="44">
        <f>VLOOKUP($L396,'[1]Tortugas liberadas DPNG'!$B$1:$O$552,14,FALSE)/1000</f>
        <v>1.8420000000000001</v>
      </c>
      <c r="Y396" s="44">
        <f>VLOOKUP($L396,'[1]Tortugas liberadas DPNG'!$B$1:$O$552,5,FALSE) -0.5</f>
        <v>5.5</v>
      </c>
      <c r="Z396" s="44">
        <f>Y396+(F396-VLOOKUP($L396,'[1]Tortugas liberadas DPNG'!$B$1:$O$552,7,FALSE))</f>
        <v>5.5</v>
      </c>
      <c r="AB396" s="45" t="str">
        <f t="shared" si="6"/>
        <v>Small</v>
      </c>
      <c r="AC396" s="9"/>
    </row>
    <row r="397" spans="1:29" x14ac:dyDescent="0.25">
      <c r="A397" s="42">
        <v>446</v>
      </c>
      <c r="B397" s="9" t="s">
        <v>28</v>
      </c>
      <c r="C397" s="9" t="s">
        <v>45</v>
      </c>
      <c r="D397" s="9">
        <v>4</v>
      </c>
      <c r="E397" s="9">
        <v>78</v>
      </c>
      <c r="F397" s="9">
        <v>2017</v>
      </c>
      <c r="G397" s="9">
        <v>6</v>
      </c>
      <c r="H397" s="9">
        <v>10</v>
      </c>
      <c r="I397" s="9">
        <v>-0.82132000000000005</v>
      </c>
      <c r="J397" s="9">
        <v>-90.06129</v>
      </c>
      <c r="K397" s="26">
        <v>48284339</v>
      </c>
      <c r="L397" s="26">
        <v>48284339</v>
      </c>
      <c r="M397" s="26">
        <v>48284339</v>
      </c>
      <c r="N397" s="27">
        <v>2156</v>
      </c>
      <c r="O397" s="28">
        <v>35.700000000000003</v>
      </c>
      <c r="P397" s="28">
        <v>39</v>
      </c>
      <c r="Q397" s="28">
        <v>26.3</v>
      </c>
      <c r="R397" s="28"/>
      <c r="S397" s="28">
        <v>4.9000000000000004</v>
      </c>
      <c r="T397" s="28">
        <v>1</v>
      </c>
      <c r="U397" s="28">
        <v>1</v>
      </c>
      <c r="V397" s="44">
        <f>VLOOKUP($L397,'[1]Tortugas liberadas DPNG'!$B$1:$O$552,7,FALSE)</f>
        <v>2015</v>
      </c>
      <c r="W397" s="44">
        <f>VLOOKUP($L397,'[1]Tortugas liberadas DPNG'!$B$1:$O$552,11,FALSE)</f>
        <v>29.8</v>
      </c>
      <c r="X397" s="44">
        <f>VLOOKUP($L397,'[1]Tortugas liberadas DPNG'!$B$1:$O$552,14,FALSE)/1000</f>
        <v>2.2999999999999998</v>
      </c>
      <c r="Y397" s="44">
        <f>VLOOKUP($L397,'[1]Tortugas liberadas DPNG'!$B$1:$O$552,5,FALSE) -0.5</f>
        <v>7.5</v>
      </c>
      <c r="Z397" s="44">
        <f>Y397+(F397-VLOOKUP($L397,'[1]Tortugas liberadas DPNG'!$B$1:$O$552,7,FALSE))</f>
        <v>9.5</v>
      </c>
      <c r="AB397" s="45" t="str">
        <f t="shared" si="6"/>
        <v>Small</v>
      </c>
      <c r="AC397" s="9" t="s">
        <v>114</v>
      </c>
    </row>
    <row r="398" spans="1:29" x14ac:dyDescent="0.25">
      <c r="A398" s="42">
        <v>447</v>
      </c>
      <c r="B398" s="9" t="s">
        <v>28</v>
      </c>
      <c r="C398" s="9" t="s">
        <v>45</v>
      </c>
      <c r="D398" s="9">
        <v>4</v>
      </c>
      <c r="E398" s="9">
        <v>79</v>
      </c>
      <c r="F398" s="9">
        <v>2017</v>
      </c>
      <c r="G398" s="9">
        <v>6</v>
      </c>
      <c r="H398" s="9">
        <v>10</v>
      </c>
      <c r="I398" s="9">
        <v>-0.82091999999999998</v>
      </c>
      <c r="J398" s="9">
        <v>-90.061729999999997</v>
      </c>
      <c r="K398" s="26">
        <v>48074326</v>
      </c>
      <c r="L398" s="26">
        <v>48074326</v>
      </c>
      <c r="M398" s="26">
        <v>48074326</v>
      </c>
      <c r="N398" s="27">
        <v>2155</v>
      </c>
      <c r="O398" s="28">
        <v>39.700000000000003</v>
      </c>
      <c r="P398" s="28">
        <v>41.8</v>
      </c>
      <c r="Q398" s="28">
        <v>30.4</v>
      </c>
      <c r="R398" s="28"/>
      <c r="S398" s="28"/>
      <c r="T398" s="28">
        <v>1</v>
      </c>
      <c r="U398" s="28">
        <v>0</v>
      </c>
      <c r="V398" s="44">
        <f>VLOOKUP($L398,'[1]Tortugas liberadas DPNG'!$B$1:$O$552,7,FALSE)</f>
        <v>2015</v>
      </c>
      <c r="W398" s="44">
        <f>VLOOKUP($L398,'[1]Tortugas liberadas DPNG'!$B$1:$O$552,11,FALSE)</f>
        <v>31</v>
      </c>
      <c r="X398" s="44">
        <f>VLOOKUP($L398,'[1]Tortugas liberadas DPNG'!$B$1:$O$552,14,FALSE)/1000</f>
        <v>2.7</v>
      </c>
      <c r="Y398" s="44">
        <f>VLOOKUP($L398,'[1]Tortugas liberadas DPNG'!$B$1:$O$552,5,FALSE) -0.5</f>
        <v>7.5</v>
      </c>
      <c r="Z398" s="44">
        <f>Y398+(F398-VLOOKUP($L398,'[1]Tortugas liberadas DPNG'!$B$1:$O$552,7,FALSE))</f>
        <v>9.5</v>
      </c>
      <c r="AB398" s="45" t="str">
        <f t="shared" si="6"/>
        <v>Small</v>
      </c>
      <c r="AC398" s="9"/>
    </row>
    <row r="399" spans="1:29" x14ac:dyDescent="0.25">
      <c r="A399" s="42">
        <v>449</v>
      </c>
      <c r="B399" s="9" t="s">
        <v>28</v>
      </c>
      <c r="C399" s="9" t="s">
        <v>45</v>
      </c>
      <c r="D399" s="9">
        <v>4</v>
      </c>
      <c r="E399" s="9">
        <v>79</v>
      </c>
      <c r="F399" s="9">
        <v>2017</v>
      </c>
      <c r="G399" s="9">
        <v>6</v>
      </c>
      <c r="H399" s="9">
        <v>10</v>
      </c>
      <c r="I399" s="9">
        <v>-0.82091999999999998</v>
      </c>
      <c r="J399" s="9">
        <v>-90.061729999999997</v>
      </c>
      <c r="K399" s="30">
        <v>48368822</v>
      </c>
      <c r="L399" s="26">
        <v>48368822</v>
      </c>
      <c r="M399" s="26">
        <v>48368822</v>
      </c>
      <c r="N399" s="27">
        <v>2260</v>
      </c>
      <c r="O399" s="28">
        <v>32.299999999999997</v>
      </c>
      <c r="P399" s="28">
        <v>32.299999999999997</v>
      </c>
      <c r="Q399" s="28">
        <v>21.3</v>
      </c>
      <c r="R399" s="28"/>
      <c r="S399" s="28">
        <v>2.4</v>
      </c>
      <c r="T399" s="28">
        <v>1</v>
      </c>
      <c r="U399" s="28">
        <v>1</v>
      </c>
      <c r="V399" s="44">
        <f>VLOOKUP($L399,'[1]Tortugas liberadas DPNG'!$B$1:$O$552,7,FALSE)</f>
        <v>2015</v>
      </c>
      <c r="W399" s="44">
        <f>VLOOKUP($L399,'[1]Tortugas liberadas DPNG'!$B$1:$O$552,11,FALSE)</f>
        <v>25.3</v>
      </c>
      <c r="X399" s="44">
        <f>VLOOKUP($L399,'[1]Tortugas liberadas DPNG'!$B$1:$O$552,14,FALSE)/1000</f>
        <v>1.3</v>
      </c>
      <c r="Y399" s="44">
        <f>VLOOKUP($L399,'[1]Tortugas liberadas DPNG'!$B$1:$O$552,5,FALSE) -0.5</f>
        <v>4.5</v>
      </c>
      <c r="Z399" s="44">
        <f>Y399+(F399-VLOOKUP($L399,'[1]Tortugas liberadas DPNG'!$B$1:$O$552,7,FALSE))</f>
        <v>6.5</v>
      </c>
      <c r="AB399" s="45" t="str">
        <f t="shared" si="6"/>
        <v>Small</v>
      </c>
      <c r="AC399" s="9"/>
    </row>
    <row r="400" spans="1:29" x14ac:dyDescent="0.25">
      <c r="A400" s="42">
        <v>450</v>
      </c>
      <c r="B400" s="9" t="s">
        <v>28</v>
      </c>
      <c r="C400" s="9" t="s">
        <v>45</v>
      </c>
      <c r="D400" s="9">
        <v>4</v>
      </c>
      <c r="E400" s="9">
        <v>80</v>
      </c>
      <c r="F400" s="9">
        <v>2017</v>
      </c>
      <c r="G400" s="9">
        <v>6</v>
      </c>
      <c r="H400" s="9">
        <v>10</v>
      </c>
      <c r="I400" s="9">
        <v>-0.82062999999999997</v>
      </c>
      <c r="J400" s="9">
        <v>-90.061710000000005</v>
      </c>
      <c r="K400" s="26">
        <v>48112356</v>
      </c>
      <c r="L400" s="26">
        <v>48112356</v>
      </c>
      <c r="M400" s="26">
        <v>48112356</v>
      </c>
      <c r="N400" s="27">
        <v>2187</v>
      </c>
      <c r="O400" s="28">
        <v>41.2</v>
      </c>
      <c r="P400" s="28">
        <v>44.2</v>
      </c>
      <c r="Q400" s="28">
        <v>30.6</v>
      </c>
      <c r="R400" s="28"/>
      <c r="S400" s="28">
        <v>7.3</v>
      </c>
      <c r="T400" s="28">
        <v>1</v>
      </c>
      <c r="U400" s="28">
        <v>1</v>
      </c>
      <c r="V400" s="44">
        <f>VLOOKUP($L400,'[1]Tortugas liberadas DPNG'!$B$1:$O$552,7,FALSE)</f>
        <v>2015</v>
      </c>
      <c r="W400" s="44">
        <f>VLOOKUP($L400,'[1]Tortugas liberadas DPNG'!$B$1:$O$552,11,FALSE)</f>
        <v>32</v>
      </c>
      <c r="X400" s="44">
        <f>VLOOKUP($L400,'[1]Tortugas liberadas DPNG'!$B$1:$O$552,14,FALSE)/1000</f>
        <v>3</v>
      </c>
      <c r="Y400" s="44">
        <f>VLOOKUP($L400,'[1]Tortugas liberadas DPNG'!$B$1:$O$552,5,FALSE) -0.5</f>
        <v>6.5</v>
      </c>
      <c r="Z400" s="44">
        <f>Y400+(F400-VLOOKUP($L400,'[1]Tortugas liberadas DPNG'!$B$1:$O$552,7,FALSE))</f>
        <v>8.5</v>
      </c>
      <c r="AB400" s="45" t="str">
        <f t="shared" si="6"/>
        <v>Small</v>
      </c>
      <c r="AC400" s="9"/>
    </row>
    <row r="401" spans="1:29" x14ac:dyDescent="0.25">
      <c r="A401" s="42">
        <v>451</v>
      </c>
      <c r="B401" s="9" t="s">
        <v>28</v>
      </c>
      <c r="C401" s="9" t="s">
        <v>45</v>
      </c>
      <c r="D401" s="9">
        <v>4</v>
      </c>
      <c r="E401" s="9">
        <v>81</v>
      </c>
      <c r="F401" s="9">
        <v>2017</v>
      </c>
      <c r="G401" s="9">
        <v>6</v>
      </c>
      <c r="H401" s="9">
        <v>11</v>
      </c>
      <c r="I401" s="9">
        <v>-0.8206</v>
      </c>
      <c r="J401" s="9">
        <v>-90.060169999999999</v>
      </c>
      <c r="K401" s="26">
        <v>48289830</v>
      </c>
      <c r="L401" s="26">
        <v>48289830</v>
      </c>
      <c r="M401" s="26">
        <v>48289830</v>
      </c>
      <c r="N401" s="27">
        <v>2120</v>
      </c>
      <c r="O401" s="28">
        <v>37.700000000000003</v>
      </c>
      <c r="P401" s="28">
        <v>39.799999999999997</v>
      </c>
      <c r="Q401" s="28">
        <v>27.6</v>
      </c>
      <c r="R401" s="28"/>
      <c r="S401" s="28">
        <v>5.7</v>
      </c>
      <c r="T401" s="28">
        <v>1</v>
      </c>
      <c r="U401" s="28">
        <v>1</v>
      </c>
      <c r="V401" s="44">
        <f>VLOOKUP($L401,'[1]Tortugas liberadas DPNG'!$B$1:$O$552,7,FALSE)</f>
        <v>2015</v>
      </c>
      <c r="W401" s="44">
        <f>VLOOKUP($L401,'[1]Tortugas liberadas DPNG'!$B$1:$O$552,11,FALSE)</f>
        <v>28.5</v>
      </c>
      <c r="X401" s="44">
        <f>VLOOKUP($L401,'[1]Tortugas liberadas DPNG'!$B$1:$O$552,14,FALSE)/1000</f>
        <v>2.2999999999999998</v>
      </c>
      <c r="Y401" s="44">
        <f>VLOOKUP($L401,'[1]Tortugas liberadas DPNG'!$B$1:$O$552,5,FALSE) -0.5</f>
        <v>6.5</v>
      </c>
      <c r="Z401" s="44">
        <f>Y401+(F401-VLOOKUP($L401,'[1]Tortugas liberadas DPNG'!$B$1:$O$552,7,FALSE))</f>
        <v>8.5</v>
      </c>
      <c r="AB401" s="45" t="str">
        <f t="shared" si="6"/>
        <v>Small</v>
      </c>
      <c r="AC401" s="9"/>
    </row>
    <row r="402" spans="1:29" x14ac:dyDescent="0.25">
      <c r="A402" s="42">
        <v>452</v>
      </c>
      <c r="B402" s="9" t="s">
        <v>28</v>
      </c>
      <c r="C402" s="9" t="s">
        <v>45</v>
      </c>
      <c r="D402" s="9">
        <v>4</v>
      </c>
      <c r="E402" s="9">
        <v>82</v>
      </c>
      <c r="F402" s="9">
        <v>2017</v>
      </c>
      <c r="G402" s="9">
        <v>6</v>
      </c>
      <c r="H402" s="9">
        <v>11</v>
      </c>
      <c r="I402" s="9">
        <v>-0.82062999999999997</v>
      </c>
      <c r="J402" s="9">
        <v>-90.06035</v>
      </c>
      <c r="K402" s="26">
        <v>91069098</v>
      </c>
      <c r="L402" s="26">
        <v>91069098</v>
      </c>
      <c r="M402" s="26">
        <v>91069098</v>
      </c>
      <c r="N402" s="27">
        <v>2434</v>
      </c>
      <c r="O402" s="28">
        <v>29.3</v>
      </c>
      <c r="P402" s="28">
        <v>30.5</v>
      </c>
      <c r="Q402" s="28">
        <v>21</v>
      </c>
      <c r="R402" s="28"/>
      <c r="S402" s="28">
        <v>2.2999999999999998</v>
      </c>
      <c r="T402" s="28">
        <v>1</v>
      </c>
      <c r="U402" s="28">
        <v>1</v>
      </c>
      <c r="V402" s="44">
        <f>VLOOKUP($L402,'[1]Tortugas liberadas DPNG'!$B$1:$O$552,7,FALSE)</f>
        <v>2017</v>
      </c>
      <c r="W402" s="44">
        <f>VLOOKUP($L402,'[1]Tortugas liberadas DPNG'!$B$1:$O$552,11,FALSE)</f>
        <v>28.7</v>
      </c>
      <c r="X402" s="44">
        <f>VLOOKUP($L402,'[1]Tortugas liberadas DPNG'!$B$1:$O$552,14,FALSE)/1000</f>
        <v>2.0950000000000002</v>
      </c>
      <c r="Y402" s="44">
        <f>VLOOKUP($L402,'[1]Tortugas liberadas DPNG'!$B$1:$O$552,5,FALSE) -0.5</f>
        <v>5.5</v>
      </c>
      <c r="Z402" s="44">
        <f>Y402+(F402-VLOOKUP($L402,'[1]Tortugas liberadas DPNG'!$B$1:$O$552,7,FALSE))</f>
        <v>5.5</v>
      </c>
      <c r="AB402" s="45" t="str">
        <f t="shared" si="6"/>
        <v>Small</v>
      </c>
      <c r="AC402" s="9"/>
    </row>
    <row r="403" spans="1:29" x14ac:dyDescent="0.25">
      <c r="A403" s="42">
        <v>453</v>
      </c>
      <c r="B403" s="9" t="s">
        <v>28</v>
      </c>
      <c r="C403" s="9" t="s">
        <v>45</v>
      </c>
      <c r="D403" s="9">
        <v>4</v>
      </c>
      <c r="E403" s="9">
        <v>82</v>
      </c>
      <c r="F403" s="9">
        <v>2017</v>
      </c>
      <c r="G403" s="9">
        <v>6</v>
      </c>
      <c r="H403" s="9">
        <v>11</v>
      </c>
      <c r="I403" s="9">
        <v>-0.82062999999999997</v>
      </c>
      <c r="J403" s="9">
        <v>-90.06035</v>
      </c>
      <c r="K403" s="26">
        <v>52070348</v>
      </c>
      <c r="L403" s="26">
        <v>52070348</v>
      </c>
      <c r="M403" s="26">
        <v>52070348</v>
      </c>
      <c r="N403" s="27">
        <v>2409</v>
      </c>
      <c r="O403" s="28">
        <v>24.1</v>
      </c>
      <c r="P403" s="28">
        <v>25.2</v>
      </c>
      <c r="Q403" s="28">
        <v>17</v>
      </c>
      <c r="R403" s="28"/>
      <c r="S403" s="28">
        <v>1.2</v>
      </c>
      <c r="T403" s="28">
        <v>1</v>
      </c>
      <c r="U403" s="28">
        <v>0</v>
      </c>
      <c r="V403" s="44">
        <f>VLOOKUP($L403,'[1]Tortugas liberadas DPNG'!$B$1:$O$552,7,FALSE)</f>
        <v>2017</v>
      </c>
      <c r="W403" s="44">
        <f>VLOOKUP($L403,'[1]Tortugas liberadas DPNG'!$B$1:$O$552,11,FALSE)</f>
        <v>23.6</v>
      </c>
      <c r="X403" s="44">
        <f>VLOOKUP($L403,'[1]Tortugas liberadas DPNG'!$B$1:$O$552,14,FALSE)/1000</f>
        <v>1.504</v>
      </c>
      <c r="Y403" s="44">
        <f>VLOOKUP($L403,'[1]Tortugas liberadas DPNG'!$B$1:$O$552,5,FALSE) -0.5</f>
        <v>5.5</v>
      </c>
      <c r="Z403" s="44">
        <f>Y403+(F403-VLOOKUP($L403,'[1]Tortugas liberadas DPNG'!$B$1:$O$552,7,FALSE))</f>
        <v>5.5</v>
      </c>
      <c r="AB403" s="45" t="str">
        <f t="shared" si="6"/>
        <v>Small</v>
      </c>
      <c r="AC403" s="9"/>
    </row>
    <row r="404" spans="1:29" x14ac:dyDescent="0.25">
      <c r="A404" s="42">
        <v>454</v>
      </c>
      <c r="B404" s="9" t="s">
        <v>28</v>
      </c>
      <c r="C404" s="9" t="s">
        <v>45</v>
      </c>
      <c r="D404" s="9">
        <v>4</v>
      </c>
      <c r="E404" s="9">
        <v>83</v>
      </c>
      <c r="F404" s="9">
        <v>2017</v>
      </c>
      <c r="G404" s="9">
        <v>6</v>
      </c>
      <c r="H404" s="9">
        <v>11</v>
      </c>
      <c r="I404" s="9">
        <v>-0.82021999999999995</v>
      </c>
      <c r="J404" s="9">
        <v>-90.060559999999995</v>
      </c>
      <c r="K404" s="26">
        <v>52373060</v>
      </c>
      <c r="L404" s="26">
        <v>52373060</v>
      </c>
      <c r="M404" s="26">
        <v>52373060</v>
      </c>
      <c r="N404" s="27">
        <v>2326</v>
      </c>
      <c r="O404" s="28">
        <v>26</v>
      </c>
      <c r="P404" s="28">
        <v>26.5</v>
      </c>
      <c r="Q404" s="28">
        <v>17.5</v>
      </c>
      <c r="R404" s="28"/>
      <c r="S404" s="28">
        <v>1.5</v>
      </c>
      <c r="T404" s="28">
        <v>1</v>
      </c>
      <c r="U404" s="28">
        <v>1</v>
      </c>
      <c r="V404" s="44">
        <f>VLOOKUP($L404,'[1]Tortugas liberadas DPNG'!$B$1:$O$552,7,FALSE)</f>
        <v>2017</v>
      </c>
      <c r="W404" s="44">
        <f>VLOOKUP($L404,'[1]Tortugas liberadas DPNG'!$B$1:$O$552,11,FALSE)</f>
        <v>25</v>
      </c>
      <c r="X404" s="44">
        <f>VLOOKUP($L404,'[1]Tortugas liberadas DPNG'!$B$1:$O$552,14,FALSE)/1000</f>
        <v>1.2</v>
      </c>
      <c r="Y404" s="44">
        <f>VLOOKUP($L404,'[1]Tortugas liberadas DPNG'!$B$1:$O$552,5,FALSE) -0.5</f>
        <v>7.5</v>
      </c>
      <c r="Z404" s="44">
        <f>Y404+(F404-VLOOKUP($L404,'[1]Tortugas liberadas DPNG'!$B$1:$O$552,7,FALSE))</f>
        <v>7.5</v>
      </c>
      <c r="AB404" s="45" t="str">
        <f t="shared" si="6"/>
        <v>Small</v>
      </c>
      <c r="AC404" s="9"/>
    </row>
    <row r="405" spans="1:29" x14ac:dyDescent="0.25">
      <c r="A405" s="42">
        <v>455</v>
      </c>
      <c r="B405" s="9" t="s">
        <v>28</v>
      </c>
      <c r="C405" s="9" t="s">
        <v>45</v>
      </c>
      <c r="D405" s="9">
        <v>4</v>
      </c>
      <c r="E405" s="9">
        <v>84</v>
      </c>
      <c r="F405" s="9">
        <v>2017</v>
      </c>
      <c r="G405" s="9">
        <v>6</v>
      </c>
      <c r="H405" s="9">
        <v>11</v>
      </c>
      <c r="I405" s="9">
        <v>-0.82045000000000001</v>
      </c>
      <c r="J405" s="9">
        <v>-90.060839999999999</v>
      </c>
      <c r="K405" s="26">
        <v>48376600</v>
      </c>
      <c r="L405" s="30">
        <v>48376600</v>
      </c>
      <c r="M405" s="26">
        <v>48376600</v>
      </c>
      <c r="N405" s="27">
        <v>2265</v>
      </c>
      <c r="O405" s="28">
        <v>31.5</v>
      </c>
      <c r="P405" s="28">
        <v>33</v>
      </c>
      <c r="Q405" s="28">
        <v>22.7</v>
      </c>
      <c r="R405" s="28"/>
      <c r="S405" s="28">
        <v>3</v>
      </c>
      <c r="T405" s="28">
        <v>1</v>
      </c>
      <c r="U405" s="28">
        <v>1</v>
      </c>
      <c r="V405" s="44">
        <f>VLOOKUP($L405,'[1]Tortugas liberadas DPNG'!$B$1:$O$552,7,FALSE)</f>
        <v>2015</v>
      </c>
      <c r="W405" s="44">
        <f>VLOOKUP($L405,'[1]Tortugas liberadas DPNG'!$B$1:$O$552,11,FALSE)</f>
        <v>24</v>
      </c>
      <c r="X405" s="44">
        <f>VLOOKUP($L405,'[1]Tortugas liberadas DPNG'!$B$1:$O$552,14,FALSE)/1000</f>
        <v>1.2</v>
      </c>
      <c r="Y405" s="44">
        <f>VLOOKUP($L405,'[1]Tortugas liberadas DPNG'!$B$1:$O$552,5,FALSE) -0.5</f>
        <v>4.5</v>
      </c>
      <c r="Z405" s="44">
        <f>Y405+(F405-VLOOKUP($L405,'[1]Tortugas liberadas DPNG'!$B$1:$O$552,7,FALSE))</f>
        <v>6.5</v>
      </c>
      <c r="AB405" s="45" t="str">
        <f t="shared" si="6"/>
        <v>Small</v>
      </c>
      <c r="AC405" s="9"/>
    </row>
    <row r="406" spans="1:29" x14ac:dyDescent="0.25">
      <c r="A406" s="42">
        <v>456</v>
      </c>
      <c r="B406" s="9" t="s">
        <v>28</v>
      </c>
      <c r="C406" s="9" t="s">
        <v>45</v>
      </c>
      <c r="D406" s="9">
        <v>4</v>
      </c>
      <c r="E406" s="9">
        <v>84</v>
      </c>
      <c r="F406" s="9">
        <v>2017</v>
      </c>
      <c r="G406" s="9">
        <v>6</v>
      </c>
      <c r="H406" s="9">
        <v>11</v>
      </c>
      <c r="I406" s="9">
        <v>-0.82045000000000001</v>
      </c>
      <c r="J406" s="9">
        <v>-90.060839999999999</v>
      </c>
      <c r="K406" s="26">
        <v>48049824</v>
      </c>
      <c r="L406" s="26">
        <v>48049824</v>
      </c>
      <c r="M406" s="26">
        <v>48049824</v>
      </c>
      <c r="N406" s="27">
        <v>0</v>
      </c>
      <c r="O406" s="28">
        <v>32.4</v>
      </c>
      <c r="P406" s="28">
        <v>34.299999999999997</v>
      </c>
      <c r="Q406" s="28">
        <v>23.6</v>
      </c>
      <c r="R406" s="28"/>
      <c r="S406" s="28">
        <v>3.2</v>
      </c>
      <c r="T406" s="28">
        <v>1</v>
      </c>
      <c r="U406" s="28">
        <v>1</v>
      </c>
      <c r="V406" s="44">
        <f>VLOOKUP($L406,'[1]Tortugas liberadas DPNG'!$B$1:$O$552,7,FALSE)</f>
        <v>2015</v>
      </c>
      <c r="W406" s="44">
        <f>VLOOKUP($L406,'[1]Tortugas liberadas DPNG'!$B$1:$O$552,11,FALSE)</f>
        <v>26.3</v>
      </c>
      <c r="X406" s="44">
        <f>VLOOKUP($L406,'[1]Tortugas liberadas DPNG'!$B$1:$O$552,14,FALSE)/1000</f>
        <v>1.2</v>
      </c>
      <c r="Y406" s="44">
        <f>VLOOKUP($L406,'[1]Tortugas liberadas DPNG'!$B$1:$O$552,5,FALSE) -0.5</f>
        <v>7.5</v>
      </c>
      <c r="Z406" s="44">
        <f>Y406+(F406-VLOOKUP($L406,'[1]Tortugas liberadas DPNG'!$B$1:$O$552,7,FALSE))</f>
        <v>9.5</v>
      </c>
      <c r="AB406" s="45" t="str">
        <f t="shared" si="6"/>
        <v>Small</v>
      </c>
      <c r="AC406" s="9"/>
    </row>
    <row r="407" spans="1:29" x14ac:dyDescent="0.25">
      <c r="A407" s="42">
        <v>457</v>
      </c>
      <c r="B407" s="9" t="s">
        <v>28</v>
      </c>
      <c r="C407" s="9" t="s">
        <v>45</v>
      </c>
      <c r="D407" s="9">
        <v>4</v>
      </c>
      <c r="E407" s="9">
        <v>85</v>
      </c>
      <c r="F407" s="9">
        <v>2017</v>
      </c>
      <c r="G407" s="9">
        <v>6</v>
      </c>
      <c r="H407" s="9">
        <v>11</v>
      </c>
      <c r="I407" s="9">
        <v>-0.82032000000000005</v>
      </c>
      <c r="J407" s="9">
        <v>-90.061089999999993</v>
      </c>
      <c r="K407" s="26">
        <v>52109050</v>
      </c>
      <c r="L407" s="26">
        <v>52109050</v>
      </c>
      <c r="M407" s="26">
        <v>52109050</v>
      </c>
      <c r="N407" s="27">
        <v>2493</v>
      </c>
      <c r="O407" s="28">
        <v>25</v>
      </c>
      <c r="P407" s="28">
        <v>26</v>
      </c>
      <c r="Q407" s="28">
        <v>18</v>
      </c>
      <c r="R407" s="28"/>
      <c r="S407" s="28">
        <v>1.5</v>
      </c>
      <c r="T407" s="28">
        <v>1</v>
      </c>
      <c r="U407" s="28">
        <v>1</v>
      </c>
      <c r="V407" s="44">
        <f>VLOOKUP($L407,'[1]Tortugas liberadas DPNG'!$B$1:$O$552,7,FALSE)</f>
        <v>2017</v>
      </c>
      <c r="W407" s="44">
        <f>VLOOKUP($L407,'[1]Tortugas liberadas DPNG'!$B$1:$O$552,11,FALSE)</f>
        <v>24.6</v>
      </c>
      <c r="X407" s="44">
        <f>VLOOKUP($L407,'[1]Tortugas liberadas DPNG'!$B$1:$O$552,14,FALSE)/1000</f>
        <v>1.2</v>
      </c>
      <c r="Y407" s="44">
        <f>VLOOKUP($L407,'[1]Tortugas liberadas DPNG'!$B$1:$O$552,5,FALSE) -0.5</f>
        <v>4.5</v>
      </c>
      <c r="Z407" s="44">
        <f>Y407+(F407-VLOOKUP($L407,'[1]Tortugas liberadas DPNG'!$B$1:$O$552,7,FALSE))</f>
        <v>4.5</v>
      </c>
      <c r="AB407" s="45" t="str">
        <f t="shared" si="6"/>
        <v>Small</v>
      </c>
      <c r="AC407" s="9"/>
    </row>
    <row r="408" spans="1:29" x14ac:dyDescent="0.25">
      <c r="A408" s="42">
        <v>458</v>
      </c>
      <c r="B408" s="9" t="s">
        <v>28</v>
      </c>
      <c r="C408" s="9" t="s">
        <v>45</v>
      </c>
      <c r="D408" s="9">
        <v>4</v>
      </c>
      <c r="E408" s="9">
        <v>86</v>
      </c>
      <c r="F408" s="9">
        <v>2017</v>
      </c>
      <c r="G408" s="9">
        <v>6</v>
      </c>
      <c r="H408" s="9">
        <v>11</v>
      </c>
      <c r="I408" s="9">
        <v>-0.82020000000000004</v>
      </c>
      <c r="J408" s="9">
        <v>-90.061549999999997</v>
      </c>
      <c r="K408" s="26">
        <v>52595606</v>
      </c>
      <c r="L408" s="26">
        <v>52595606</v>
      </c>
      <c r="M408" s="26">
        <v>52595606</v>
      </c>
      <c r="N408" s="27">
        <v>2498</v>
      </c>
      <c r="O408" s="28">
        <v>24.6</v>
      </c>
      <c r="P408" s="28">
        <v>25.1</v>
      </c>
      <c r="Q408" s="28">
        <v>17</v>
      </c>
      <c r="R408" s="28"/>
      <c r="S408" s="28">
        <v>1</v>
      </c>
      <c r="T408" s="28">
        <v>1</v>
      </c>
      <c r="U408" s="28">
        <v>1</v>
      </c>
      <c r="V408" s="44">
        <f>VLOOKUP($L408,'[1]Tortugas liberadas DPNG'!$B$1:$O$552,7,FALSE)</f>
        <v>2017</v>
      </c>
      <c r="W408" s="44">
        <f>VLOOKUP($L408,'[1]Tortugas liberadas DPNG'!$B$1:$O$552,11,FALSE)</f>
        <v>23.9</v>
      </c>
      <c r="X408" s="44">
        <f>VLOOKUP($L408,'[1]Tortugas liberadas DPNG'!$B$1:$O$552,14,FALSE)/1000</f>
        <v>1.2</v>
      </c>
      <c r="Y408" s="44">
        <f>VLOOKUP($L408,'[1]Tortugas liberadas DPNG'!$B$1:$O$552,5,FALSE) -0.5</f>
        <v>4.5</v>
      </c>
      <c r="Z408" s="44">
        <f>Y408+(F408-VLOOKUP($L408,'[1]Tortugas liberadas DPNG'!$B$1:$O$552,7,FALSE))</f>
        <v>4.5</v>
      </c>
      <c r="AB408" s="45" t="str">
        <f t="shared" si="6"/>
        <v>Small</v>
      </c>
      <c r="AC408" s="9"/>
    </row>
    <row r="409" spans="1:29" x14ac:dyDescent="0.25">
      <c r="A409" s="42">
        <v>459</v>
      </c>
      <c r="B409" s="9" t="s">
        <v>28</v>
      </c>
      <c r="C409" s="9" t="s">
        <v>45</v>
      </c>
      <c r="D409" s="9">
        <v>4</v>
      </c>
      <c r="E409" s="9">
        <v>87</v>
      </c>
      <c r="F409" s="9">
        <v>2017</v>
      </c>
      <c r="G409" s="9">
        <v>6</v>
      </c>
      <c r="H409" s="9">
        <v>11</v>
      </c>
      <c r="I409" s="9">
        <v>-0.82008000000000003</v>
      </c>
      <c r="J409" s="9">
        <v>-90.061490000000006</v>
      </c>
      <c r="K409" s="26">
        <v>48310051</v>
      </c>
      <c r="L409" s="26">
        <v>48310051</v>
      </c>
      <c r="M409" s="26">
        <v>48310051</v>
      </c>
      <c r="N409" s="27">
        <v>2124</v>
      </c>
      <c r="O409" s="28">
        <v>35</v>
      </c>
      <c r="P409" s="28">
        <v>38</v>
      </c>
      <c r="Q409" s="28">
        <v>26.2</v>
      </c>
      <c r="R409" s="28"/>
      <c r="S409" s="28">
        <v>2.7</v>
      </c>
      <c r="T409" s="28">
        <v>1</v>
      </c>
      <c r="U409" s="28">
        <v>1</v>
      </c>
      <c r="V409" s="44">
        <f>VLOOKUP($L409,'[1]Tortugas liberadas DPNG'!$B$1:$O$552,7,FALSE)</f>
        <v>2015</v>
      </c>
      <c r="W409" s="44">
        <f>VLOOKUP($L409,'[1]Tortugas liberadas DPNG'!$B$1:$O$552,11,FALSE)</f>
        <v>28</v>
      </c>
      <c r="X409" s="44">
        <f>VLOOKUP($L409,'[1]Tortugas liberadas DPNG'!$B$1:$O$552,14,FALSE)/1000</f>
        <v>2.1</v>
      </c>
      <c r="Y409" s="44">
        <f>VLOOKUP($L409,'[1]Tortugas liberadas DPNG'!$B$1:$O$552,5,FALSE) -0.5</f>
        <v>6.5</v>
      </c>
      <c r="Z409" s="44">
        <f>Y409+(F409-VLOOKUP($L409,'[1]Tortugas liberadas DPNG'!$B$1:$O$552,7,FALSE))</f>
        <v>8.5</v>
      </c>
      <c r="AB409" s="45" t="str">
        <f t="shared" si="6"/>
        <v>Small</v>
      </c>
      <c r="AC409" s="9"/>
    </row>
    <row r="410" spans="1:29" x14ac:dyDescent="0.25">
      <c r="A410" s="42">
        <v>460</v>
      </c>
      <c r="B410" s="9" t="s">
        <v>28</v>
      </c>
      <c r="C410" s="9" t="s">
        <v>45</v>
      </c>
      <c r="D410" s="9">
        <v>4</v>
      </c>
      <c r="E410" s="9">
        <v>88</v>
      </c>
      <c r="F410" s="9">
        <v>2017</v>
      </c>
      <c r="G410" s="9">
        <v>6</v>
      </c>
      <c r="H410" s="9">
        <v>11</v>
      </c>
      <c r="I410" s="9">
        <v>-0.82006999999999997</v>
      </c>
      <c r="J410" s="9">
        <v>-90.061269999999993</v>
      </c>
      <c r="K410" s="26">
        <v>48310318</v>
      </c>
      <c r="L410" s="26">
        <v>48310318</v>
      </c>
      <c r="M410" s="26">
        <v>48310318</v>
      </c>
      <c r="N410" s="27">
        <v>0</v>
      </c>
      <c r="O410" s="28">
        <v>30.4</v>
      </c>
      <c r="P410" s="28">
        <v>32.700000000000003</v>
      </c>
      <c r="Q410" s="28">
        <v>21.3</v>
      </c>
      <c r="R410" s="28"/>
      <c r="S410" s="28">
        <v>2.8</v>
      </c>
      <c r="T410" s="28">
        <v>1</v>
      </c>
      <c r="U410" s="28">
        <v>0</v>
      </c>
      <c r="V410" s="44">
        <f>VLOOKUP($L410,'[1]Tortugas liberadas DPNG'!$B$1:$O$552,7,FALSE)</f>
        <v>2015</v>
      </c>
      <c r="W410" s="44">
        <f>VLOOKUP($L410,'[1]Tortugas liberadas DPNG'!$B$1:$O$552,11,FALSE)</f>
        <v>23.9</v>
      </c>
      <c r="X410" s="44">
        <f>VLOOKUP($L410,'[1]Tortugas liberadas DPNG'!$B$1:$O$552,14,FALSE)/1000</f>
        <v>1.2</v>
      </c>
      <c r="Y410" s="44">
        <f>VLOOKUP($L410,'[1]Tortugas liberadas DPNG'!$B$1:$O$552,5,FALSE) -0.5</f>
        <v>5.5</v>
      </c>
      <c r="Z410" s="44">
        <f>Y410+(F410-VLOOKUP($L410,'[1]Tortugas liberadas DPNG'!$B$1:$O$552,7,FALSE))</f>
        <v>7.5</v>
      </c>
      <c r="AB410" s="45" t="str">
        <f t="shared" si="6"/>
        <v>Small</v>
      </c>
      <c r="AC410" s="9">
        <v>0.20100000000000001</v>
      </c>
    </row>
    <row r="411" spans="1:29" x14ac:dyDescent="0.25">
      <c r="A411" s="42">
        <v>461</v>
      </c>
      <c r="B411" s="9" t="s">
        <v>28</v>
      </c>
      <c r="C411" s="9" t="s">
        <v>45</v>
      </c>
      <c r="D411" s="9">
        <v>4</v>
      </c>
      <c r="E411" s="9">
        <v>89</v>
      </c>
      <c r="F411" s="9">
        <v>2017</v>
      </c>
      <c r="G411" s="9">
        <v>6</v>
      </c>
      <c r="H411" s="9">
        <v>11</v>
      </c>
      <c r="I411" s="9">
        <v>-0.81991999999999998</v>
      </c>
      <c r="J411" s="9">
        <v>-90.061570000000003</v>
      </c>
      <c r="K411" s="26">
        <v>51789530</v>
      </c>
      <c r="L411" s="26">
        <v>51789530</v>
      </c>
      <c r="M411" s="26">
        <v>51789530</v>
      </c>
      <c r="N411" s="27">
        <v>2490</v>
      </c>
      <c r="O411" s="28">
        <v>25</v>
      </c>
      <c r="P411" s="28">
        <v>25.5</v>
      </c>
      <c r="Q411" s="28">
        <v>17.600000000000001</v>
      </c>
      <c r="R411" s="28"/>
      <c r="S411" s="28">
        <v>1.5</v>
      </c>
      <c r="T411" s="28">
        <v>1</v>
      </c>
      <c r="U411" s="28">
        <v>0</v>
      </c>
      <c r="V411" s="44">
        <f>VLOOKUP($L411,'[1]Tortugas liberadas DPNG'!$B$1:$O$552,7,FALSE)</f>
        <v>2017</v>
      </c>
      <c r="W411" s="44">
        <f>VLOOKUP($L411,'[1]Tortugas liberadas DPNG'!$B$1:$O$552,11,FALSE)</f>
        <v>24.2</v>
      </c>
      <c r="X411" s="44">
        <f>VLOOKUP($L411,'[1]Tortugas liberadas DPNG'!$B$1:$O$552,14,FALSE)/1000</f>
        <v>1.2</v>
      </c>
      <c r="Y411" s="44">
        <f>VLOOKUP($L411,'[1]Tortugas liberadas DPNG'!$B$1:$O$552,5,FALSE) -0.5</f>
        <v>4.5</v>
      </c>
      <c r="Z411" s="44">
        <f>Y411+(F411-VLOOKUP($L411,'[1]Tortugas liberadas DPNG'!$B$1:$O$552,7,FALSE))</f>
        <v>4.5</v>
      </c>
      <c r="AB411" s="45" t="str">
        <f t="shared" si="6"/>
        <v>Small</v>
      </c>
      <c r="AC411" s="9" t="s">
        <v>115</v>
      </c>
    </row>
    <row r="412" spans="1:29" x14ac:dyDescent="0.25">
      <c r="A412" s="42">
        <v>462</v>
      </c>
      <c r="B412" s="9" t="s">
        <v>28</v>
      </c>
      <c r="C412" s="9" t="s">
        <v>45</v>
      </c>
      <c r="D412" s="9">
        <v>4</v>
      </c>
      <c r="E412" s="9">
        <v>89</v>
      </c>
      <c r="F412" s="9">
        <v>2017</v>
      </c>
      <c r="G412" s="9">
        <v>6</v>
      </c>
      <c r="H412" s="9">
        <v>11</v>
      </c>
      <c r="I412" s="9">
        <v>-0.81991999999999998</v>
      </c>
      <c r="J412" s="9">
        <v>-90.061570000000003</v>
      </c>
      <c r="K412" s="26">
        <v>48337810</v>
      </c>
      <c r="L412" s="26">
        <v>48337810</v>
      </c>
      <c r="M412" s="26">
        <v>48337810</v>
      </c>
      <c r="N412" s="27">
        <v>2200</v>
      </c>
      <c r="O412" s="28">
        <v>33.799999999999997</v>
      </c>
      <c r="P412" s="28">
        <v>35.700000000000003</v>
      </c>
      <c r="Q412" s="28">
        <v>24.7</v>
      </c>
      <c r="R412" s="28"/>
      <c r="S412" s="28">
        <v>4</v>
      </c>
      <c r="T412" s="28">
        <v>1</v>
      </c>
      <c r="U412" s="28">
        <v>1</v>
      </c>
      <c r="V412" s="44">
        <f>VLOOKUP($L412,'[1]Tortugas liberadas DPNG'!$B$1:$O$552,7,FALSE)</f>
        <v>2015</v>
      </c>
      <c r="W412" s="44">
        <f>VLOOKUP($L412,'[1]Tortugas liberadas DPNG'!$B$1:$O$552,11,FALSE)</f>
        <v>25.4</v>
      </c>
      <c r="X412" s="44">
        <f>VLOOKUP($L412,'[1]Tortugas liberadas DPNG'!$B$1:$O$552,14,FALSE)/1000</f>
        <v>1.45</v>
      </c>
      <c r="Y412" s="44">
        <f>VLOOKUP($L412,'[1]Tortugas liberadas DPNG'!$B$1:$O$552,5,FALSE) -0.5</f>
        <v>4.5</v>
      </c>
      <c r="Z412" s="44">
        <f>Y412+(F412-VLOOKUP($L412,'[1]Tortugas liberadas DPNG'!$B$1:$O$552,7,FALSE))</f>
        <v>6.5</v>
      </c>
      <c r="AB412" s="45" t="str">
        <f t="shared" si="6"/>
        <v>Small</v>
      </c>
      <c r="AC412" s="9"/>
    </row>
    <row r="413" spans="1:29" x14ac:dyDescent="0.25">
      <c r="A413" s="42">
        <v>464</v>
      </c>
      <c r="B413" s="9" t="s">
        <v>28</v>
      </c>
      <c r="C413" s="9" t="s">
        <v>45</v>
      </c>
      <c r="D413" s="9">
        <v>4</v>
      </c>
      <c r="E413" s="9">
        <v>89</v>
      </c>
      <c r="F413" s="9">
        <v>2017</v>
      </c>
      <c r="G413" s="9">
        <v>6</v>
      </c>
      <c r="H413" s="9">
        <v>11</v>
      </c>
      <c r="I413" s="9">
        <v>-0.81991999999999998</v>
      </c>
      <c r="J413" s="9">
        <v>-90.061570000000003</v>
      </c>
      <c r="K413" s="26">
        <v>48358260</v>
      </c>
      <c r="L413" s="26">
        <v>48358260</v>
      </c>
      <c r="M413" s="26">
        <v>48358260</v>
      </c>
      <c r="N413" s="27">
        <v>2215</v>
      </c>
      <c r="O413" s="28">
        <v>39.4</v>
      </c>
      <c r="P413" s="28">
        <v>40.200000000000003</v>
      </c>
      <c r="Q413" s="28">
        <v>29</v>
      </c>
      <c r="R413" s="28"/>
      <c r="S413" s="28">
        <v>5.4</v>
      </c>
      <c r="T413" s="28">
        <v>1</v>
      </c>
      <c r="U413" s="28">
        <v>0</v>
      </c>
      <c r="V413" s="44">
        <f>VLOOKUP($L413,'[1]Tortugas liberadas DPNG'!$B$1:$O$552,7,FALSE)</f>
        <v>2015</v>
      </c>
      <c r="W413" s="44">
        <f>VLOOKUP($L413,'[1]Tortugas liberadas DPNG'!$B$1:$O$552,11,FALSE)</f>
        <v>29.1</v>
      </c>
      <c r="X413" s="44">
        <f>VLOOKUP($L413,'[1]Tortugas liberadas DPNG'!$B$1:$O$552,14,FALSE)/1000</f>
        <v>2</v>
      </c>
      <c r="Y413" s="44">
        <f>VLOOKUP($L413,'[1]Tortugas liberadas DPNG'!$B$1:$O$552,5,FALSE) -0.5</f>
        <v>5.5</v>
      </c>
      <c r="Z413" s="44">
        <f>Y413+(F413-VLOOKUP($L413,'[1]Tortugas liberadas DPNG'!$B$1:$O$552,7,FALSE))</f>
        <v>7.5</v>
      </c>
      <c r="AB413" s="45" t="str">
        <f t="shared" si="6"/>
        <v>Small</v>
      </c>
      <c r="AC413" s="9" t="s">
        <v>116</v>
      </c>
    </row>
    <row r="414" spans="1:29" x14ac:dyDescent="0.25">
      <c r="A414" s="42">
        <v>465</v>
      </c>
      <c r="B414" s="9" t="s">
        <v>28</v>
      </c>
      <c r="C414" s="9" t="s">
        <v>45</v>
      </c>
      <c r="D414" s="9">
        <v>4</v>
      </c>
      <c r="E414" s="9">
        <v>89</v>
      </c>
      <c r="F414" s="9">
        <v>2017</v>
      </c>
      <c r="G414" s="9">
        <v>6</v>
      </c>
      <c r="H414" s="9">
        <v>11</v>
      </c>
      <c r="I414" s="9">
        <v>-0.81991999999999998</v>
      </c>
      <c r="J414" s="9">
        <v>-90.061570000000003</v>
      </c>
      <c r="K414" s="30">
        <v>48311075</v>
      </c>
      <c r="L414" s="26">
        <v>48311075</v>
      </c>
      <c r="M414" s="26">
        <v>48311075</v>
      </c>
      <c r="N414" s="27">
        <v>2297</v>
      </c>
      <c r="O414" s="28">
        <v>32</v>
      </c>
      <c r="P414" s="28">
        <v>33</v>
      </c>
      <c r="Q414" s="28">
        <v>23.5</v>
      </c>
      <c r="R414" s="28"/>
      <c r="S414" s="28">
        <v>3.2</v>
      </c>
      <c r="T414" s="28">
        <v>1</v>
      </c>
      <c r="U414" s="28">
        <v>1</v>
      </c>
      <c r="V414" s="44">
        <f>VLOOKUP($L414,'[1]Tortugas liberadas DPNG'!$B$1:$O$552,7,FALSE)</f>
        <v>2015</v>
      </c>
      <c r="W414" s="44">
        <f>VLOOKUP($L414,'[1]Tortugas liberadas DPNG'!$B$1:$O$552,11,FALSE)</f>
        <v>24.8</v>
      </c>
      <c r="X414" s="44">
        <f>VLOOKUP($L414,'[1]Tortugas liberadas DPNG'!$B$1:$O$552,14,FALSE)/1000</f>
        <v>1.3</v>
      </c>
      <c r="Y414" s="44">
        <f>VLOOKUP($L414,'[1]Tortugas liberadas DPNG'!$B$1:$O$552,5,FALSE) -0.5</f>
        <v>4.5</v>
      </c>
      <c r="Z414" s="44">
        <f>Y414+(F414-VLOOKUP($L414,'[1]Tortugas liberadas DPNG'!$B$1:$O$552,7,FALSE))</f>
        <v>6.5</v>
      </c>
      <c r="AB414" s="45" t="str">
        <f t="shared" si="6"/>
        <v>Small</v>
      </c>
      <c r="AC414" s="9"/>
    </row>
    <row r="415" spans="1:29" x14ac:dyDescent="0.25">
      <c r="A415" s="42">
        <v>467</v>
      </c>
      <c r="B415" s="9" t="s">
        <v>28</v>
      </c>
      <c r="C415" s="9" t="s">
        <v>45</v>
      </c>
      <c r="D415" s="9">
        <v>4</v>
      </c>
      <c r="E415" s="9">
        <v>91</v>
      </c>
      <c r="F415" s="9">
        <v>2017</v>
      </c>
      <c r="G415" s="9">
        <v>6</v>
      </c>
      <c r="H415" s="9">
        <v>11</v>
      </c>
      <c r="I415" s="9">
        <v>-0.82006999999999997</v>
      </c>
      <c r="J415" s="9">
        <v>-90.061920000000001</v>
      </c>
      <c r="K415" s="26">
        <v>52025275</v>
      </c>
      <c r="L415" s="26">
        <v>52025275</v>
      </c>
      <c r="M415" s="26">
        <v>52025275</v>
      </c>
      <c r="N415" s="27">
        <v>2317</v>
      </c>
      <c r="O415" s="28">
        <v>24.6</v>
      </c>
      <c r="P415" s="28">
        <v>25</v>
      </c>
      <c r="Q415" s="28">
        <v>17</v>
      </c>
      <c r="R415" s="28"/>
      <c r="S415" s="28">
        <v>1.5</v>
      </c>
      <c r="T415" s="28">
        <v>1</v>
      </c>
      <c r="U415" s="28">
        <v>0</v>
      </c>
      <c r="V415" s="44">
        <f>VLOOKUP($L415,'[1]Tortugas liberadas DPNG'!$B$1:$O$552,7,FALSE)</f>
        <v>2017</v>
      </c>
      <c r="W415" s="44">
        <f>VLOOKUP($L415,'[1]Tortugas liberadas DPNG'!$B$1:$O$552,11,FALSE)</f>
        <v>23.8</v>
      </c>
      <c r="X415" s="44">
        <f>VLOOKUP($L415,'[1]Tortugas liberadas DPNG'!$B$1:$O$552,14,FALSE)/1000</f>
        <v>1.1000000000000001</v>
      </c>
      <c r="Y415" s="44">
        <f>VLOOKUP($L415,'[1]Tortugas liberadas DPNG'!$B$1:$O$552,5,FALSE) -0.5</f>
        <v>7.5</v>
      </c>
      <c r="Z415" s="44">
        <f>Y415+(F415-VLOOKUP($L415,'[1]Tortugas liberadas DPNG'!$B$1:$O$552,7,FALSE))</f>
        <v>7.5</v>
      </c>
      <c r="AB415" s="45" t="str">
        <f t="shared" si="6"/>
        <v>Small</v>
      </c>
      <c r="AC415" s="9" t="s">
        <v>29</v>
      </c>
    </row>
    <row r="416" spans="1:29" x14ac:dyDescent="0.25">
      <c r="A416" s="42">
        <v>468</v>
      </c>
      <c r="B416" s="9" t="s">
        <v>28</v>
      </c>
      <c r="C416" s="9" t="s">
        <v>45</v>
      </c>
      <c r="D416" s="9">
        <v>4</v>
      </c>
      <c r="E416" s="9">
        <v>92</v>
      </c>
      <c r="F416" s="9">
        <v>2017</v>
      </c>
      <c r="G416" s="9">
        <v>6</v>
      </c>
      <c r="H416" s="9">
        <v>11</v>
      </c>
      <c r="I416" s="9">
        <v>-0.82030999999999998</v>
      </c>
      <c r="J416" s="9">
        <v>-90.062129999999996</v>
      </c>
      <c r="K416" s="26">
        <v>52279084</v>
      </c>
      <c r="L416" s="26">
        <v>52279084</v>
      </c>
      <c r="M416" s="26">
        <v>52279084</v>
      </c>
      <c r="N416" s="27">
        <v>2319</v>
      </c>
      <c r="O416" s="28">
        <v>26.5</v>
      </c>
      <c r="P416" s="28">
        <v>27.4</v>
      </c>
      <c r="Q416" s="28">
        <v>19.100000000000001</v>
      </c>
      <c r="R416" s="28"/>
      <c r="S416" s="28">
        <v>1.9</v>
      </c>
      <c r="T416" s="28">
        <v>1</v>
      </c>
      <c r="U416" s="28">
        <v>0</v>
      </c>
      <c r="V416" s="44">
        <f>VLOOKUP($L416,'[1]Tortugas liberadas DPNG'!$B$1:$O$552,7,FALSE)</f>
        <v>2017</v>
      </c>
      <c r="W416" s="44">
        <f>VLOOKUP($L416,'[1]Tortugas liberadas DPNG'!$B$1:$O$552,11,FALSE)</f>
        <v>26</v>
      </c>
      <c r="X416" s="44">
        <f>VLOOKUP($L416,'[1]Tortugas liberadas DPNG'!$B$1:$O$552,14,FALSE)/1000</f>
        <v>1.5</v>
      </c>
      <c r="Y416" s="44">
        <f>VLOOKUP($L416,'[1]Tortugas liberadas DPNG'!$B$1:$O$552,5,FALSE) -0.5</f>
        <v>7.5</v>
      </c>
      <c r="Z416" s="44">
        <f>Y416+(F416-VLOOKUP($L416,'[1]Tortugas liberadas DPNG'!$B$1:$O$552,7,FALSE))</f>
        <v>7.5</v>
      </c>
      <c r="AB416" s="45" t="str">
        <f t="shared" si="6"/>
        <v>Small</v>
      </c>
      <c r="AC416" s="9"/>
    </row>
    <row r="417" spans="1:29" x14ac:dyDescent="0.25">
      <c r="A417" s="42">
        <v>469</v>
      </c>
      <c r="B417" s="9" t="s">
        <v>28</v>
      </c>
      <c r="C417" s="9" t="s">
        <v>45</v>
      </c>
      <c r="D417" s="9">
        <v>4</v>
      </c>
      <c r="E417" s="9">
        <v>93</v>
      </c>
      <c r="F417" s="9">
        <v>2017</v>
      </c>
      <c r="G417" s="9">
        <v>6</v>
      </c>
      <c r="H417" s="9">
        <v>11</v>
      </c>
      <c r="I417" s="9">
        <v>-0.82055999999999996</v>
      </c>
      <c r="J417" s="9">
        <v>-90.062449999999998</v>
      </c>
      <c r="K417" s="26">
        <v>52272019</v>
      </c>
      <c r="L417" s="26">
        <v>52272019</v>
      </c>
      <c r="M417" s="26">
        <v>52272019</v>
      </c>
      <c r="N417" s="27">
        <v>2496</v>
      </c>
      <c r="O417" s="28">
        <v>25.6</v>
      </c>
      <c r="P417" s="28">
        <v>26.2</v>
      </c>
      <c r="Q417" s="28">
        <v>18.100000000000001</v>
      </c>
      <c r="R417" s="28"/>
      <c r="S417" s="28">
        <v>1.5</v>
      </c>
      <c r="T417" s="28">
        <v>1</v>
      </c>
      <c r="U417" s="28">
        <v>1</v>
      </c>
      <c r="V417" s="44">
        <f>VLOOKUP($L417,'[1]Tortugas liberadas DPNG'!$B$1:$O$552,7,FALSE)</f>
        <v>2017</v>
      </c>
      <c r="W417" s="44">
        <f>VLOOKUP($L417,'[1]Tortugas liberadas DPNG'!$B$1:$O$552,11,FALSE)</f>
        <v>25.2</v>
      </c>
      <c r="X417" s="44">
        <f>VLOOKUP($L417,'[1]Tortugas liberadas DPNG'!$B$1:$O$552,14,FALSE)/1000</f>
        <v>1.3</v>
      </c>
      <c r="Y417" s="44">
        <f>VLOOKUP($L417,'[1]Tortugas liberadas DPNG'!$B$1:$O$552,5,FALSE) -0.5</f>
        <v>4.5</v>
      </c>
      <c r="Z417" s="44">
        <f>Y417+(F417-VLOOKUP($L417,'[1]Tortugas liberadas DPNG'!$B$1:$O$552,7,FALSE))</f>
        <v>4.5</v>
      </c>
      <c r="AB417" s="45" t="str">
        <f t="shared" si="6"/>
        <v>Small</v>
      </c>
      <c r="AC417" s="9"/>
    </row>
    <row r="418" spans="1:29" x14ac:dyDescent="0.25">
      <c r="A418" s="42">
        <v>470</v>
      </c>
      <c r="B418" s="9" t="s">
        <v>28</v>
      </c>
      <c r="C418" s="9" t="s">
        <v>45</v>
      </c>
      <c r="D418" s="9">
        <v>4</v>
      </c>
      <c r="E418" s="9">
        <v>94</v>
      </c>
      <c r="F418" s="9">
        <v>2017</v>
      </c>
      <c r="G418" s="9">
        <v>6</v>
      </c>
      <c r="H418" s="9">
        <v>11</v>
      </c>
      <c r="I418" s="9">
        <v>-0.82054000000000005</v>
      </c>
      <c r="J418" s="9">
        <v>-90.0625</v>
      </c>
      <c r="K418" s="26">
        <v>51583817</v>
      </c>
      <c r="L418" s="26">
        <v>51583817</v>
      </c>
      <c r="M418" s="26">
        <v>51583817</v>
      </c>
      <c r="N418" s="27">
        <v>2495</v>
      </c>
      <c r="O418" s="28">
        <v>25</v>
      </c>
      <c r="P418" s="28">
        <v>25.3</v>
      </c>
      <c r="Q418" s="28">
        <v>17.600000000000001</v>
      </c>
      <c r="R418" s="28"/>
      <c r="S418" s="28">
        <v>1.4</v>
      </c>
      <c r="T418" s="28">
        <v>1</v>
      </c>
      <c r="U418" s="28">
        <v>1</v>
      </c>
      <c r="V418" s="44">
        <f>VLOOKUP($L418,'[1]Tortugas liberadas DPNG'!$B$1:$O$552,7,FALSE)</f>
        <v>2017</v>
      </c>
      <c r="W418" s="44">
        <f>VLOOKUP($L418,'[1]Tortugas liberadas DPNG'!$B$1:$O$552,11,FALSE)</f>
        <v>24.5</v>
      </c>
      <c r="X418" s="44">
        <f>VLOOKUP($L418,'[1]Tortugas liberadas DPNG'!$B$1:$O$552,14,FALSE)/1000</f>
        <v>1.27</v>
      </c>
      <c r="Y418" s="44">
        <f>VLOOKUP($L418,'[1]Tortugas liberadas DPNG'!$B$1:$O$552,5,FALSE) -0.5</f>
        <v>4.5</v>
      </c>
      <c r="Z418" s="44">
        <f>Y418+(F418-VLOOKUP($L418,'[1]Tortugas liberadas DPNG'!$B$1:$O$552,7,FALSE))</f>
        <v>4.5</v>
      </c>
      <c r="AB418" s="45" t="str">
        <f t="shared" si="6"/>
        <v>Small</v>
      </c>
      <c r="AC418" s="9"/>
    </row>
    <row r="419" spans="1:29" x14ac:dyDescent="0.25">
      <c r="A419" s="42">
        <v>472</v>
      </c>
      <c r="B419" s="9" t="s">
        <v>28</v>
      </c>
      <c r="C419" s="9" t="s">
        <v>45</v>
      </c>
      <c r="D419" s="9">
        <v>4</v>
      </c>
      <c r="E419" s="9">
        <v>96</v>
      </c>
      <c r="F419" s="9">
        <v>2017</v>
      </c>
      <c r="G419" s="9">
        <v>6</v>
      </c>
      <c r="H419" s="9">
        <v>11</v>
      </c>
      <c r="I419" s="9">
        <v>-0.82062000000000002</v>
      </c>
      <c r="J419" s="9">
        <v>-90.062619999999995</v>
      </c>
      <c r="K419" s="26">
        <v>51574630</v>
      </c>
      <c r="L419" s="26">
        <v>51574630</v>
      </c>
      <c r="M419" s="26">
        <v>51574630</v>
      </c>
      <c r="N419" s="27">
        <v>2352</v>
      </c>
      <c r="O419" s="28">
        <v>27.8</v>
      </c>
      <c r="P419" s="28">
        <v>28.3</v>
      </c>
      <c r="Q419" s="28">
        <v>19.100000000000001</v>
      </c>
      <c r="R419" s="28"/>
      <c r="S419" s="28">
        <v>1.7</v>
      </c>
      <c r="T419" s="28">
        <v>1</v>
      </c>
      <c r="U419" s="28">
        <v>0</v>
      </c>
      <c r="V419" s="44">
        <f>VLOOKUP($L419,'[1]Tortugas liberadas DPNG'!$B$1:$O$552,7,FALSE)</f>
        <v>2017</v>
      </c>
      <c r="W419" s="44">
        <f>VLOOKUP($L419,'[1]Tortugas liberadas DPNG'!$B$1:$O$552,11,FALSE)</f>
        <v>27.1</v>
      </c>
      <c r="X419" s="44">
        <f>VLOOKUP($L419,'[1]Tortugas liberadas DPNG'!$B$1:$O$552,14,FALSE)/1000</f>
        <v>2</v>
      </c>
      <c r="Y419" s="44">
        <f>VLOOKUP($L419,'[1]Tortugas liberadas DPNG'!$B$1:$O$552,5,FALSE) -0.5</f>
        <v>6.5</v>
      </c>
      <c r="Z419" s="44">
        <f>Y419+(F419-VLOOKUP($L419,'[1]Tortugas liberadas DPNG'!$B$1:$O$552,7,FALSE))</f>
        <v>6.5</v>
      </c>
      <c r="AB419" s="45" t="str">
        <f t="shared" si="6"/>
        <v>Small</v>
      </c>
      <c r="AC419" s="9"/>
    </row>
    <row r="420" spans="1:29" x14ac:dyDescent="0.25">
      <c r="A420" s="42">
        <v>473</v>
      </c>
      <c r="B420" s="9" t="s">
        <v>28</v>
      </c>
      <c r="C420" s="9" t="s">
        <v>45</v>
      </c>
      <c r="D420" s="9">
        <v>4</v>
      </c>
      <c r="E420" s="9">
        <v>97</v>
      </c>
      <c r="F420" s="9">
        <v>2017</v>
      </c>
      <c r="G420" s="9">
        <v>6</v>
      </c>
      <c r="H420" s="9">
        <v>11</v>
      </c>
      <c r="I420" s="9">
        <v>-0.82088000000000005</v>
      </c>
      <c r="J420" s="9">
        <v>-90.06165</v>
      </c>
      <c r="K420" s="26">
        <v>52292613</v>
      </c>
      <c r="L420" s="26">
        <v>52292613</v>
      </c>
      <c r="M420" s="26">
        <v>52292613</v>
      </c>
      <c r="N420" s="27">
        <v>2471</v>
      </c>
      <c r="O420" s="28">
        <v>26.6</v>
      </c>
      <c r="P420" s="28">
        <v>28.7</v>
      </c>
      <c r="Q420" s="28">
        <v>19.100000000000001</v>
      </c>
      <c r="R420" s="28"/>
      <c r="S420" s="28">
        <v>1.6</v>
      </c>
      <c r="T420" s="28">
        <v>1</v>
      </c>
      <c r="U420" s="28">
        <v>1</v>
      </c>
      <c r="V420" s="44">
        <f>VLOOKUP($L420,'[1]Tortugas liberadas DPNG'!$B$1:$O$552,7,FALSE)</f>
        <v>2017</v>
      </c>
      <c r="W420" s="44">
        <f>VLOOKUP($L420,'[1]Tortugas liberadas DPNG'!$B$1:$O$552,11,FALSE)</f>
        <v>26.1</v>
      </c>
      <c r="X420" s="44">
        <f>VLOOKUP($L420,'[1]Tortugas liberadas DPNG'!$B$1:$O$552,14,FALSE)/1000</f>
        <v>1.6</v>
      </c>
      <c r="Y420" s="44">
        <f>VLOOKUP($L420,'[1]Tortugas liberadas DPNG'!$B$1:$O$552,5,FALSE) -0.5</f>
        <v>4.5</v>
      </c>
      <c r="Z420" s="44">
        <f>Y420+(F420-VLOOKUP($L420,'[1]Tortugas liberadas DPNG'!$B$1:$O$552,7,FALSE))</f>
        <v>4.5</v>
      </c>
      <c r="AB420" s="45" t="str">
        <f t="shared" si="6"/>
        <v>Small</v>
      </c>
      <c r="AC420" s="9"/>
    </row>
    <row r="421" spans="1:29" x14ac:dyDescent="0.25">
      <c r="A421" s="42">
        <v>474</v>
      </c>
      <c r="B421" s="9" t="s">
        <v>28</v>
      </c>
      <c r="C421" s="9" t="s">
        <v>45</v>
      </c>
      <c r="D421" s="9">
        <v>4</v>
      </c>
      <c r="E421" s="9">
        <v>97</v>
      </c>
      <c r="F421" s="9">
        <v>2017</v>
      </c>
      <c r="G421" s="9">
        <v>6</v>
      </c>
      <c r="H421" s="9">
        <v>11</v>
      </c>
      <c r="I421" s="9">
        <v>-0.82088000000000005</v>
      </c>
      <c r="J421" s="9">
        <v>-90.06165</v>
      </c>
      <c r="K421" s="26">
        <v>51800601</v>
      </c>
      <c r="L421" s="26">
        <v>51800601</v>
      </c>
      <c r="M421" s="26">
        <v>51800601</v>
      </c>
      <c r="N421" s="27">
        <v>2474</v>
      </c>
      <c r="O421" s="28">
        <v>25.7</v>
      </c>
      <c r="P421" s="28">
        <v>27.6</v>
      </c>
      <c r="Q421" s="28">
        <v>18.7</v>
      </c>
      <c r="R421" s="28"/>
      <c r="S421" s="28">
        <v>1.7</v>
      </c>
      <c r="T421" s="28">
        <v>1</v>
      </c>
      <c r="U421" s="28">
        <v>1</v>
      </c>
      <c r="V421" s="44">
        <f>VLOOKUP($L421,'[1]Tortugas liberadas DPNG'!$B$1:$O$552,7,FALSE)</f>
        <v>2017</v>
      </c>
      <c r="W421" s="44">
        <f>VLOOKUP($L421,'[1]Tortugas liberadas DPNG'!$B$1:$O$552,11,FALSE)</f>
        <v>26.1</v>
      </c>
      <c r="X421" s="44">
        <f>VLOOKUP($L421,'[1]Tortugas liberadas DPNG'!$B$1:$O$552,14,FALSE)/1000</f>
        <v>1.37</v>
      </c>
      <c r="Y421" s="44">
        <f>VLOOKUP($L421,'[1]Tortugas liberadas DPNG'!$B$1:$O$552,5,FALSE) -0.5</f>
        <v>4.5</v>
      </c>
      <c r="Z421" s="44">
        <f>Y421+(F421-VLOOKUP($L421,'[1]Tortugas liberadas DPNG'!$B$1:$O$552,7,FALSE))</f>
        <v>4.5</v>
      </c>
      <c r="AB421" s="45" t="str">
        <f t="shared" si="6"/>
        <v>Small</v>
      </c>
      <c r="AC421" s="9"/>
    </row>
    <row r="422" spans="1:29" x14ac:dyDescent="0.25">
      <c r="A422" s="42">
        <v>475</v>
      </c>
      <c r="B422" s="9" t="s">
        <v>28</v>
      </c>
      <c r="C422" s="9" t="s">
        <v>45</v>
      </c>
      <c r="D422" s="9">
        <v>4</v>
      </c>
      <c r="E422" s="9">
        <v>97</v>
      </c>
      <c r="F422" s="9">
        <v>2017</v>
      </c>
      <c r="G422" s="9">
        <v>6</v>
      </c>
      <c r="H422" s="9">
        <v>11</v>
      </c>
      <c r="I422" s="9">
        <v>-0.82088000000000005</v>
      </c>
      <c r="J422" s="9">
        <v>-90.06165</v>
      </c>
      <c r="K422" s="26">
        <v>48375866</v>
      </c>
      <c r="L422" s="26">
        <v>48375866</v>
      </c>
      <c r="M422" s="26">
        <v>48375866</v>
      </c>
      <c r="N422" s="27">
        <v>2261</v>
      </c>
      <c r="O422" s="28">
        <v>29.1</v>
      </c>
      <c r="P422" s="28">
        <v>29.7</v>
      </c>
      <c r="Q422" s="28">
        <v>20.6</v>
      </c>
      <c r="R422" s="28"/>
      <c r="S422" s="28">
        <v>2.4</v>
      </c>
      <c r="T422" s="28">
        <v>1</v>
      </c>
      <c r="U422" s="28">
        <v>1</v>
      </c>
      <c r="V422" s="44">
        <f>VLOOKUP($L422,'[1]Tortugas liberadas DPNG'!$B$1:$O$552,7,FALSE)</f>
        <v>2015</v>
      </c>
      <c r="W422" s="44">
        <f>VLOOKUP($L422,'[1]Tortugas liberadas DPNG'!$B$1:$O$552,11,FALSE)</f>
        <v>23.3</v>
      </c>
      <c r="X422" s="44">
        <f>VLOOKUP($L422,'[1]Tortugas liberadas DPNG'!$B$1:$O$552,14,FALSE)/1000</f>
        <v>0.75</v>
      </c>
      <c r="Y422" s="44">
        <f>VLOOKUP($L422,'[1]Tortugas liberadas DPNG'!$B$1:$O$552,5,FALSE) -0.5</f>
        <v>6.5</v>
      </c>
      <c r="Z422" s="44">
        <f>Y422+(F422-VLOOKUP($L422,'[1]Tortugas liberadas DPNG'!$B$1:$O$552,7,FALSE))</f>
        <v>8.5</v>
      </c>
      <c r="AB422" s="45" t="str">
        <f t="shared" si="6"/>
        <v>Small</v>
      </c>
      <c r="AC422" s="9"/>
    </row>
    <row r="423" spans="1:29" x14ac:dyDescent="0.25">
      <c r="A423" s="42">
        <v>476</v>
      </c>
      <c r="B423" s="9" t="s">
        <v>28</v>
      </c>
      <c r="C423" s="9" t="s">
        <v>45</v>
      </c>
      <c r="D423" s="9">
        <v>4</v>
      </c>
      <c r="E423" s="9">
        <v>97</v>
      </c>
      <c r="F423" s="9">
        <v>2017</v>
      </c>
      <c r="G423" s="9">
        <v>6</v>
      </c>
      <c r="H423" s="9">
        <v>11</v>
      </c>
      <c r="I423" s="9">
        <v>-0.82088000000000005</v>
      </c>
      <c r="J423" s="9">
        <v>-90.06165</v>
      </c>
      <c r="K423" s="26">
        <v>48041116</v>
      </c>
      <c r="L423" s="26">
        <v>48041116</v>
      </c>
      <c r="M423" s="26">
        <v>48041116</v>
      </c>
      <c r="N423" s="27">
        <v>0</v>
      </c>
      <c r="O423" s="28">
        <v>31.2</v>
      </c>
      <c r="P423" s="28">
        <v>32.9</v>
      </c>
      <c r="Q423" s="28">
        <v>22.1</v>
      </c>
      <c r="R423" s="28"/>
      <c r="S423" s="28">
        <v>3.2</v>
      </c>
      <c r="T423" s="28">
        <v>1</v>
      </c>
      <c r="U423" s="28">
        <v>1</v>
      </c>
      <c r="V423" s="44">
        <f>VLOOKUP($L423,'[1]Tortugas liberadas DPNG'!$B$1:$O$552,7,FALSE)</f>
        <v>2015</v>
      </c>
      <c r="W423" s="44">
        <f>VLOOKUP($L423,'[1]Tortugas liberadas DPNG'!$B$1:$O$552,11,FALSE)</f>
        <v>24.3</v>
      </c>
      <c r="X423" s="44">
        <f>VLOOKUP($L423,'[1]Tortugas liberadas DPNG'!$B$1:$O$552,14,FALSE)/1000</f>
        <v>1.25</v>
      </c>
      <c r="Y423" s="44">
        <f>VLOOKUP($L423,'[1]Tortugas liberadas DPNG'!$B$1:$O$552,5,FALSE) -0.5</f>
        <v>4.5</v>
      </c>
      <c r="Z423" s="44">
        <f>Y423+(F423-VLOOKUP($L423,'[1]Tortugas liberadas DPNG'!$B$1:$O$552,7,FALSE))</f>
        <v>6.5</v>
      </c>
      <c r="AB423" s="45" t="str">
        <f t="shared" si="6"/>
        <v>Small</v>
      </c>
      <c r="AC423" s="9"/>
    </row>
    <row r="424" spans="1:29" x14ac:dyDescent="0.25">
      <c r="A424" s="42">
        <v>477</v>
      </c>
      <c r="B424" s="9" t="s">
        <v>28</v>
      </c>
      <c r="C424" s="9" t="s">
        <v>45</v>
      </c>
      <c r="D424" s="9">
        <v>4</v>
      </c>
      <c r="E424" s="9">
        <v>97</v>
      </c>
      <c r="F424" s="9">
        <v>2017</v>
      </c>
      <c r="G424" s="9">
        <v>6</v>
      </c>
      <c r="H424" s="9">
        <v>11</v>
      </c>
      <c r="I424" s="9">
        <v>-0.82088000000000005</v>
      </c>
      <c r="J424" s="9">
        <v>-90.06165</v>
      </c>
      <c r="K424" s="26">
        <v>48368888</v>
      </c>
      <c r="L424" s="26">
        <v>48368888</v>
      </c>
      <c r="M424" s="26">
        <v>48368888</v>
      </c>
      <c r="N424" s="27">
        <v>2245</v>
      </c>
      <c r="O424" s="28">
        <v>33.5</v>
      </c>
      <c r="P424" s="28">
        <v>35.4</v>
      </c>
      <c r="Q424" s="28">
        <v>28</v>
      </c>
      <c r="R424" s="28"/>
      <c r="S424" s="28">
        <v>3.9</v>
      </c>
      <c r="T424" s="28">
        <v>1</v>
      </c>
      <c r="U424" s="28">
        <v>1</v>
      </c>
      <c r="V424" s="44">
        <f>VLOOKUP($L424,'[1]Tortugas liberadas DPNG'!$B$1:$O$552,7,FALSE)</f>
        <v>2015</v>
      </c>
      <c r="W424" s="44">
        <f>VLOOKUP($L424,'[1]Tortugas liberadas DPNG'!$B$1:$O$552,11,FALSE)</f>
        <v>24.9</v>
      </c>
      <c r="X424" s="44">
        <f>VLOOKUP($L424,'[1]Tortugas liberadas DPNG'!$B$1:$O$552,14,FALSE)/1000</f>
        <v>1.55</v>
      </c>
      <c r="Y424" s="44">
        <f>VLOOKUP($L424,'[1]Tortugas liberadas DPNG'!$B$1:$O$552,5,FALSE) -0.5</f>
        <v>4.5</v>
      </c>
      <c r="Z424" s="44">
        <f>Y424+(F424-VLOOKUP($L424,'[1]Tortugas liberadas DPNG'!$B$1:$O$552,7,FALSE))</f>
        <v>6.5</v>
      </c>
      <c r="AB424" s="45" t="str">
        <f t="shared" si="6"/>
        <v>Small</v>
      </c>
      <c r="AC424" s="9"/>
    </row>
    <row r="425" spans="1:29" x14ac:dyDescent="0.25">
      <c r="A425" s="42">
        <v>478</v>
      </c>
      <c r="B425" s="9" t="s">
        <v>28</v>
      </c>
      <c r="C425" s="9" t="s">
        <v>45</v>
      </c>
      <c r="D425" s="9">
        <v>4</v>
      </c>
      <c r="E425" s="9">
        <v>97</v>
      </c>
      <c r="F425" s="9">
        <v>2017</v>
      </c>
      <c r="G425" s="9">
        <v>6</v>
      </c>
      <c r="H425" s="9">
        <v>11</v>
      </c>
      <c r="I425" s="9">
        <v>-0.82088000000000005</v>
      </c>
      <c r="J425" s="9">
        <v>-90.06165</v>
      </c>
      <c r="K425" s="26">
        <v>48025623</v>
      </c>
      <c r="L425" s="26">
        <v>48025623</v>
      </c>
      <c r="M425" s="26">
        <v>48025623</v>
      </c>
      <c r="N425" s="27">
        <v>0</v>
      </c>
      <c r="O425" s="28">
        <v>30.1</v>
      </c>
      <c r="P425" s="28">
        <v>31.6</v>
      </c>
      <c r="Q425" s="28">
        <v>20.9</v>
      </c>
      <c r="R425" s="28"/>
      <c r="S425" s="28">
        <v>2.2999999999999998</v>
      </c>
      <c r="T425" s="28">
        <v>1</v>
      </c>
      <c r="U425" s="28">
        <v>1</v>
      </c>
      <c r="V425" s="44">
        <f>VLOOKUP($L425,'[1]Tortugas liberadas DPNG'!$B$1:$O$552,7,FALSE)</f>
        <v>2015</v>
      </c>
      <c r="W425" s="44">
        <f>VLOOKUP($L425,'[1]Tortugas liberadas DPNG'!$B$1:$O$552,11,FALSE)</f>
        <v>32.6</v>
      </c>
      <c r="X425" s="44">
        <f>VLOOKUP($L425,'[1]Tortugas liberadas DPNG'!$B$1:$O$552,14,FALSE)/1000</f>
        <v>1</v>
      </c>
      <c r="Y425" s="44">
        <f>VLOOKUP($L425,'[1]Tortugas liberadas DPNG'!$B$1:$O$552,5,FALSE) -0.5</f>
        <v>5.5</v>
      </c>
      <c r="Z425" s="44">
        <f>Y425+(F425-VLOOKUP($L425,'[1]Tortugas liberadas DPNG'!$B$1:$O$552,7,FALSE))</f>
        <v>7.5</v>
      </c>
      <c r="AB425" s="45" t="str">
        <f t="shared" si="6"/>
        <v>Small</v>
      </c>
      <c r="AC425" s="9"/>
    </row>
    <row r="426" spans="1:29" x14ac:dyDescent="0.25">
      <c r="A426" s="42">
        <v>479</v>
      </c>
      <c r="B426" s="9" t="s">
        <v>28</v>
      </c>
      <c r="C426" s="9" t="s">
        <v>45</v>
      </c>
      <c r="D426" s="9">
        <v>4</v>
      </c>
      <c r="E426" s="9">
        <v>98</v>
      </c>
      <c r="F426" s="9">
        <v>2017</v>
      </c>
      <c r="G426" s="9">
        <v>6</v>
      </c>
      <c r="H426" s="9">
        <v>11</v>
      </c>
      <c r="I426" s="9">
        <v>-0.82135999999999998</v>
      </c>
      <c r="J426" s="9">
        <v>-90.061449999999994</v>
      </c>
      <c r="K426" s="26">
        <v>51624297</v>
      </c>
      <c r="L426" s="26">
        <v>51624297</v>
      </c>
      <c r="M426" s="26">
        <v>51624297</v>
      </c>
      <c r="N426" s="27">
        <v>2338</v>
      </c>
      <c r="O426" s="28">
        <v>27.7</v>
      </c>
      <c r="P426" s="28">
        <v>27.9</v>
      </c>
      <c r="Q426" s="28">
        <v>18.899999999999999</v>
      </c>
      <c r="R426" s="28"/>
      <c r="S426" s="28">
        <v>2</v>
      </c>
      <c r="T426" s="28">
        <v>1</v>
      </c>
      <c r="U426" s="28">
        <v>0</v>
      </c>
      <c r="V426" s="44">
        <f>VLOOKUP($L426,'[1]Tortugas liberadas DPNG'!$B$1:$O$552,7,FALSE)</f>
        <v>2017</v>
      </c>
      <c r="W426" s="44">
        <f>VLOOKUP($L426,'[1]Tortugas liberadas DPNG'!$B$1:$O$552,11,FALSE)</f>
        <v>27.1</v>
      </c>
      <c r="X426" s="44">
        <f>VLOOKUP($L426,'[1]Tortugas liberadas DPNG'!$B$1:$O$552,14,FALSE)/1000</f>
        <v>1.7</v>
      </c>
      <c r="Y426" s="44">
        <f>VLOOKUP($L426,'[1]Tortugas liberadas DPNG'!$B$1:$O$552,5,FALSE) -0.5</f>
        <v>6.5</v>
      </c>
      <c r="Z426" s="44">
        <f>Y426+(F426-VLOOKUP($L426,'[1]Tortugas liberadas DPNG'!$B$1:$O$552,7,FALSE))</f>
        <v>6.5</v>
      </c>
      <c r="AB426" s="45" t="str">
        <f t="shared" si="6"/>
        <v>Small</v>
      </c>
      <c r="AC426" s="9"/>
    </row>
    <row r="427" spans="1:29" x14ac:dyDescent="0.25">
      <c r="A427" s="42">
        <v>480</v>
      </c>
      <c r="B427" s="9" t="s">
        <v>28</v>
      </c>
      <c r="C427" s="9" t="s">
        <v>45</v>
      </c>
      <c r="D427" s="9">
        <v>4</v>
      </c>
      <c r="E427" s="9">
        <v>98</v>
      </c>
      <c r="F427" s="9">
        <v>2017</v>
      </c>
      <c r="G427" s="9">
        <v>6</v>
      </c>
      <c r="H427" s="9">
        <v>11</v>
      </c>
      <c r="I427" s="9">
        <v>-0.82135999999999998</v>
      </c>
      <c r="J427" s="9">
        <v>-90.061449999999994</v>
      </c>
      <c r="K427" s="26">
        <v>51789317</v>
      </c>
      <c r="L427" s="26">
        <v>51789317</v>
      </c>
      <c r="M427" s="26">
        <v>51789317</v>
      </c>
      <c r="N427" s="27">
        <v>2363</v>
      </c>
      <c r="O427" s="28">
        <v>26.5</v>
      </c>
      <c r="P427" s="28">
        <v>26.5</v>
      </c>
      <c r="Q427" s="28">
        <v>18.8</v>
      </c>
      <c r="R427" s="28"/>
      <c r="S427" s="28">
        <v>1.6</v>
      </c>
      <c r="T427" s="28">
        <v>1</v>
      </c>
      <c r="U427" s="28">
        <v>0</v>
      </c>
      <c r="V427" s="44">
        <f>VLOOKUP($L427,'[1]Tortugas liberadas DPNG'!$B$1:$O$552,7,FALSE)</f>
        <v>2017</v>
      </c>
      <c r="W427" s="44">
        <f>VLOOKUP($L427,'[1]Tortugas liberadas DPNG'!$B$1:$O$552,11,FALSE)</f>
        <v>25.7</v>
      </c>
      <c r="X427" s="44">
        <f>VLOOKUP($L427,'[1]Tortugas liberadas DPNG'!$B$1:$O$552,14,FALSE)/1000</f>
        <v>1.4</v>
      </c>
      <c r="Y427" s="44">
        <f>VLOOKUP($L427,'[1]Tortugas liberadas DPNG'!$B$1:$O$552,5,FALSE) -0.5</f>
        <v>6.5</v>
      </c>
      <c r="Z427" s="44">
        <f>Y427+(F427-VLOOKUP($L427,'[1]Tortugas liberadas DPNG'!$B$1:$O$552,7,FALSE))</f>
        <v>6.5</v>
      </c>
      <c r="AB427" s="45" t="str">
        <f t="shared" si="6"/>
        <v>Small</v>
      </c>
      <c r="AC427" s="9"/>
    </row>
    <row r="428" spans="1:29" x14ac:dyDescent="0.25">
      <c r="A428" s="42">
        <v>481</v>
      </c>
      <c r="B428" s="9" t="s">
        <v>28</v>
      </c>
      <c r="C428" s="9" t="s">
        <v>45</v>
      </c>
      <c r="D428" s="9">
        <v>4</v>
      </c>
      <c r="E428" s="9">
        <v>98</v>
      </c>
      <c r="F428" s="9">
        <v>2017</v>
      </c>
      <c r="G428" s="9">
        <v>6</v>
      </c>
      <c r="H428" s="9">
        <v>11</v>
      </c>
      <c r="I428" s="9">
        <v>-0.82135999999999998</v>
      </c>
      <c r="J428" s="9">
        <v>-90.061449999999994</v>
      </c>
      <c r="K428" s="26">
        <v>48376558</v>
      </c>
      <c r="L428" s="26">
        <v>48376558</v>
      </c>
      <c r="M428" s="26">
        <v>48376558</v>
      </c>
      <c r="N428" s="27">
        <v>2286</v>
      </c>
      <c r="O428" s="28">
        <v>31.1</v>
      </c>
      <c r="P428" s="28">
        <v>31.9</v>
      </c>
      <c r="Q428" s="28">
        <v>22.3</v>
      </c>
      <c r="R428" s="28"/>
      <c r="S428" s="28">
        <v>2.9</v>
      </c>
      <c r="T428" s="28">
        <v>1</v>
      </c>
      <c r="U428" s="28">
        <v>1</v>
      </c>
      <c r="V428" s="44">
        <f>VLOOKUP($L428,'[1]Tortugas liberadas DPNG'!$B$1:$O$552,7,FALSE)</f>
        <v>2015</v>
      </c>
      <c r="W428" s="44">
        <f>VLOOKUP($L428,'[1]Tortugas liberadas DPNG'!$B$1:$O$552,11,FALSE)</f>
        <v>24</v>
      </c>
      <c r="X428" s="44">
        <f>VLOOKUP($L428,'[1]Tortugas liberadas DPNG'!$B$1:$O$552,14,FALSE)/1000</f>
        <v>1.2</v>
      </c>
      <c r="Y428" s="44">
        <f>VLOOKUP($L428,'[1]Tortugas liberadas DPNG'!$B$1:$O$552,5,FALSE) -0.5</f>
        <v>4.5</v>
      </c>
      <c r="Z428" s="44">
        <f>Y428+(F428-VLOOKUP($L428,'[1]Tortugas liberadas DPNG'!$B$1:$O$552,7,FALSE))</f>
        <v>6.5</v>
      </c>
      <c r="AB428" s="45" t="str">
        <f t="shared" si="6"/>
        <v>Small</v>
      </c>
      <c r="AC428" s="9"/>
    </row>
    <row r="429" spans="1:29" x14ac:dyDescent="0.25">
      <c r="A429" s="42">
        <v>482</v>
      </c>
      <c r="B429" s="9" t="s">
        <v>28</v>
      </c>
      <c r="C429" s="9" t="s">
        <v>45</v>
      </c>
      <c r="D429" s="9">
        <v>4</v>
      </c>
      <c r="E429" s="9">
        <v>99</v>
      </c>
      <c r="F429" s="9">
        <v>2017</v>
      </c>
      <c r="G429" s="9">
        <v>6</v>
      </c>
      <c r="H429" s="9">
        <v>11</v>
      </c>
      <c r="I429" s="9">
        <v>-0.82257000000000002</v>
      </c>
      <c r="J429" s="9">
        <v>-90.060749999999999</v>
      </c>
      <c r="K429" s="26">
        <v>51572633</v>
      </c>
      <c r="L429" s="26">
        <v>51572633</v>
      </c>
      <c r="M429" s="26">
        <v>51572633</v>
      </c>
      <c r="N429" s="27">
        <v>2475</v>
      </c>
      <c r="O429" s="28">
        <v>25.4</v>
      </c>
      <c r="P429" s="28">
        <v>26.2</v>
      </c>
      <c r="Q429" s="28">
        <v>17.2</v>
      </c>
      <c r="R429" s="28"/>
      <c r="S429" s="28">
        <v>1.9</v>
      </c>
      <c r="T429" s="28">
        <v>1</v>
      </c>
      <c r="U429" s="28">
        <v>1</v>
      </c>
      <c r="V429" s="44">
        <f>VLOOKUP($L429,'[1]Tortugas liberadas DPNG'!$B$1:$O$552,7,FALSE)</f>
        <v>2017</v>
      </c>
      <c r="W429" s="44">
        <f>VLOOKUP($L429,'[1]Tortugas liberadas DPNG'!$B$1:$O$552,11,FALSE)</f>
        <v>24.9</v>
      </c>
      <c r="X429" s="44">
        <f>VLOOKUP($L429,'[1]Tortugas liberadas DPNG'!$B$1:$O$552,14,FALSE)/1000</f>
        <v>1.2</v>
      </c>
      <c r="Y429" s="44">
        <f>VLOOKUP($L429,'[1]Tortugas liberadas DPNG'!$B$1:$O$552,5,FALSE) -0.5</f>
        <v>4.5</v>
      </c>
      <c r="Z429" s="44">
        <f>Y429+(F429-VLOOKUP($L429,'[1]Tortugas liberadas DPNG'!$B$1:$O$552,7,FALSE))</f>
        <v>4.5</v>
      </c>
      <c r="AB429" s="45" t="str">
        <f t="shared" si="6"/>
        <v>Small</v>
      </c>
      <c r="AC429" s="9"/>
    </row>
    <row r="430" spans="1:29" x14ac:dyDescent="0.25">
      <c r="A430" s="42">
        <v>483</v>
      </c>
      <c r="B430" s="9" t="s">
        <v>28</v>
      </c>
      <c r="C430" s="9" t="s">
        <v>45</v>
      </c>
      <c r="D430" s="9">
        <v>4</v>
      </c>
      <c r="E430" s="9">
        <v>99</v>
      </c>
      <c r="F430" s="9">
        <v>2017</v>
      </c>
      <c r="G430" s="9">
        <v>6</v>
      </c>
      <c r="H430" s="9">
        <v>11</v>
      </c>
      <c r="I430" s="9">
        <v>-0.82257000000000002</v>
      </c>
      <c r="J430" s="9">
        <v>-90.060749999999999</v>
      </c>
      <c r="K430" s="26">
        <v>52348368</v>
      </c>
      <c r="L430" s="26">
        <v>52348368</v>
      </c>
      <c r="M430" s="26">
        <v>52348368</v>
      </c>
      <c r="N430" s="27">
        <v>2484</v>
      </c>
      <c r="O430" s="28">
        <v>25.5</v>
      </c>
      <c r="P430" s="28">
        <v>26</v>
      </c>
      <c r="Q430" s="28">
        <v>18.3</v>
      </c>
      <c r="R430" s="28"/>
      <c r="S430" s="28">
        <v>1.6</v>
      </c>
      <c r="T430" s="28">
        <v>1</v>
      </c>
      <c r="U430" s="28">
        <v>0</v>
      </c>
      <c r="V430" s="44">
        <f>VLOOKUP($L430,'[1]Tortugas liberadas DPNG'!$B$1:$O$552,7,FALSE)</f>
        <v>2017</v>
      </c>
      <c r="W430" s="44">
        <f>VLOOKUP($L430,'[1]Tortugas liberadas DPNG'!$B$1:$O$552,11,FALSE)</f>
        <v>24.9</v>
      </c>
      <c r="X430" s="44">
        <f>VLOOKUP($L430,'[1]Tortugas liberadas DPNG'!$B$1:$O$552,14,FALSE)/1000</f>
        <v>1.3</v>
      </c>
      <c r="Y430" s="44">
        <f>VLOOKUP($L430,'[1]Tortugas liberadas DPNG'!$B$1:$O$552,5,FALSE) -0.5</f>
        <v>4.5</v>
      </c>
      <c r="Z430" s="44">
        <f>Y430+(F430-VLOOKUP($L430,'[1]Tortugas liberadas DPNG'!$B$1:$O$552,7,FALSE))</f>
        <v>4.5</v>
      </c>
      <c r="AB430" s="45" t="str">
        <f t="shared" si="6"/>
        <v>Small</v>
      </c>
      <c r="AC430" s="9">
        <v>0.18099999999999999</v>
      </c>
    </row>
    <row r="431" spans="1:29" x14ac:dyDescent="0.25">
      <c r="A431" s="42">
        <v>484</v>
      </c>
      <c r="B431" s="9" t="s">
        <v>28</v>
      </c>
      <c r="C431" s="9" t="s">
        <v>45</v>
      </c>
      <c r="D431" s="9">
        <v>4</v>
      </c>
      <c r="E431" s="9">
        <v>100</v>
      </c>
      <c r="F431" s="9">
        <v>2017</v>
      </c>
      <c r="G431" s="9">
        <v>6</v>
      </c>
      <c r="H431" s="9">
        <v>11</v>
      </c>
      <c r="I431" s="9">
        <v>-0.82149000000000005</v>
      </c>
      <c r="J431" s="9">
        <v>-90.061970000000002</v>
      </c>
      <c r="K431" s="26">
        <v>52579345</v>
      </c>
      <c r="L431" s="26">
        <v>52579345</v>
      </c>
      <c r="M431" s="26">
        <v>52579345</v>
      </c>
      <c r="N431" s="27">
        <v>2479</v>
      </c>
      <c r="O431" s="28">
        <v>26</v>
      </c>
      <c r="P431" s="28">
        <v>27</v>
      </c>
      <c r="Q431" s="28">
        <v>18.5</v>
      </c>
      <c r="R431" s="28"/>
      <c r="S431" s="28">
        <v>1.6</v>
      </c>
      <c r="T431" s="28">
        <v>1</v>
      </c>
      <c r="U431" s="28">
        <v>0</v>
      </c>
      <c r="V431" s="44">
        <f>VLOOKUP($L431,'[1]Tortugas liberadas DPNG'!$B$1:$O$552,7,FALSE)</f>
        <v>2017</v>
      </c>
      <c r="W431" s="44">
        <f>VLOOKUP($L431,'[1]Tortugas liberadas DPNG'!$B$1:$O$552,11,FALSE)</f>
        <v>25.3</v>
      </c>
      <c r="X431" s="44">
        <f>VLOOKUP($L431,'[1]Tortugas liberadas DPNG'!$B$1:$O$552,14,FALSE)/1000</f>
        <v>1.5</v>
      </c>
      <c r="Y431" s="44">
        <f>VLOOKUP($L431,'[1]Tortugas liberadas DPNG'!$B$1:$O$552,5,FALSE) -0.5</f>
        <v>4.5</v>
      </c>
      <c r="Z431" s="44">
        <f>Y431+(F431-VLOOKUP($L431,'[1]Tortugas liberadas DPNG'!$B$1:$O$552,7,FALSE))</f>
        <v>4.5</v>
      </c>
      <c r="AB431" s="45" t="str">
        <f t="shared" si="6"/>
        <v>Small</v>
      </c>
      <c r="AC431" s="9" t="s">
        <v>35</v>
      </c>
    </row>
    <row r="432" spans="1:29" x14ac:dyDescent="0.25">
      <c r="A432" s="42">
        <v>485</v>
      </c>
      <c r="B432" s="9" t="s">
        <v>28</v>
      </c>
      <c r="C432" s="9" t="s">
        <v>45</v>
      </c>
      <c r="D432" s="9">
        <v>4</v>
      </c>
      <c r="E432" s="9">
        <v>100</v>
      </c>
      <c r="F432" s="9">
        <v>2017</v>
      </c>
      <c r="G432" s="9">
        <v>6</v>
      </c>
      <c r="H432" s="9">
        <v>11</v>
      </c>
      <c r="I432" s="9">
        <v>-0.82149000000000005</v>
      </c>
      <c r="J432" s="9">
        <v>-90.061970000000002</v>
      </c>
      <c r="K432" s="26">
        <v>52374063</v>
      </c>
      <c r="L432" s="26">
        <v>52374063</v>
      </c>
      <c r="M432" s="26">
        <v>52374063</v>
      </c>
      <c r="N432" s="27">
        <v>2355</v>
      </c>
      <c r="O432" s="28">
        <v>25.2</v>
      </c>
      <c r="P432" s="28">
        <v>25.6</v>
      </c>
      <c r="Q432" s="28">
        <v>17.5</v>
      </c>
      <c r="R432" s="28"/>
      <c r="S432" s="28">
        <v>1.6</v>
      </c>
      <c r="T432" s="28">
        <v>1</v>
      </c>
      <c r="U432" s="28">
        <v>0</v>
      </c>
      <c r="V432" s="44">
        <f>VLOOKUP($L432,'[1]Tortugas liberadas DPNG'!$B$1:$O$552,7,FALSE)</f>
        <v>2017</v>
      </c>
      <c r="W432" s="44">
        <f>VLOOKUP($L432,'[1]Tortugas liberadas DPNG'!$B$1:$O$552,11,FALSE)</f>
        <v>25.1</v>
      </c>
      <c r="X432" s="44">
        <f>VLOOKUP($L432,'[1]Tortugas liberadas DPNG'!$B$1:$O$552,14,FALSE)/1000</f>
        <v>1.4</v>
      </c>
      <c r="Y432" s="44">
        <f>VLOOKUP($L432,'[1]Tortugas liberadas DPNG'!$B$1:$O$552,5,FALSE) -0.5</f>
        <v>6.5</v>
      </c>
      <c r="Z432" s="44">
        <f>Y432+(F432-VLOOKUP($L432,'[1]Tortugas liberadas DPNG'!$B$1:$O$552,7,FALSE))</f>
        <v>6.5</v>
      </c>
      <c r="AB432" s="45" t="str">
        <f t="shared" si="6"/>
        <v>Small</v>
      </c>
      <c r="AC432" s="9"/>
    </row>
    <row r="433" spans="1:29" x14ac:dyDescent="0.25">
      <c r="A433" s="42">
        <v>486</v>
      </c>
      <c r="B433" s="9" t="s">
        <v>28</v>
      </c>
      <c r="C433" s="9" t="s">
        <v>45</v>
      </c>
      <c r="D433" s="9">
        <v>4</v>
      </c>
      <c r="E433" s="9">
        <v>100</v>
      </c>
      <c r="F433" s="9">
        <v>2017</v>
      </c>
      <c r="G433" s="9">
        <v>6</v>
      </c>
      <c r="H433" s="9">
        <v>11</v>
      </c>
      <c r="I433" s="9">
        <v>-0.82149000000000005</v>
      </c>
      <c r="J433" s="9">
        <v>-90.061970000000002</v>
      </c>
      <c r="K433" s="26">
        <v>52543781</v>
      </c>
      <c r="L433" s="26">
        <v>52543781</v>
      </c>
      <c r="M433" s="26">
        <v>52543781</v>
      </c>
      <c r="N433" s="27">
        <v>2417</v>
      </c>
      <c r="O433" s="28">
        <v>28</v>
      </c>
      <c r="P433" s="28">
        <v>29</v>
      </c>
      <c r="Q433" s="28">
        <v>19.3</v>
      </c>
      <c r="R433" s="28"/>
      <c r="S433" s="28">
        <v>2</v>
      </c>
      <c r="T433" s="28">
        <v>1</v>
      </c>
      <c r="U433" s="28">
        <v>0</v>
      </c>
      <c r="V433" s="44">
        <f>VLOOKUP($L433,'[1]Tortugas liberadas DPNG'!$B$1:$O$552,7,FALSE)</f>
        <v>2017</v>
      </c>
      <c r="W433" s="44">
        <f>VLOOKUP($L433,'[1]Tortugas liberadas DPNG'!$B$1:$O$552,11,FALSE)</f>
        <v>27.1</v>
      </c>
      <c r="X433" s="44">
        <f>VLOOKUP($L433,'[1]Tortugas liberadas DPNG'!$B$1:$O$552,14,FALSE)/1000</f>
        <v>1.889</v>
      </c>
      <c r="Y433" s="44">
        <f>VLOOKUP($L433,'[1]Tortugas liberadas DPNG'!$B$1:$O$552,5,FALSE) -0.5</f>
        <v>5.5</v>
      </c>
      <c r="Z433" s="44">
        <f>Y433+(F433-VLOOKUP($L433,'[1]Tortugas liberadas DPNG'!$B$1:$O$552,7,FALSE))</f>
        <v>5.5</v>
      </c>
      <c r="AB433" s="45" t="str">
        <f t="shared" si="6"/>
        <v>Small</v>
      </c>
      <c r="AC433" s="9"/>
    </row>
    <row r="434" spans="1:29" x14ac:dyDescent="0.25">
      <c r="A434" s="42">
        <v>487</v>
      </c>
      <c r="B434" s="9" t="s">
        <v>28</v>
      </c>
      <c r="C434" s="9" t="s">
        <v>45</v>
      </c>
      <c r="D434" s="9">
        <v>4</v>
      </c>
      <c r="E434" s="9">
        <v>101</v>
      </c>
      <c r="F434" s="9">
        <v>2017</v>
      </c>
      <c r="G434" s="9">
        <v>6</v>
      </c>
      <c r="H434" s="9">
        <v>11</v>
      </c>
      <c r="I434" s="9">
        <v>-0.82079999999999997</v>
      </c>
      <c r="J434" s="9">
        <v>-90.062340000000006</v>
      </c>
      <c r="K434" s="26">
        <v>48107006</v>
      </c>
      <c r="L434" s="26">
        <v>48107006</v>
      </c>
      <c r="M434" s="26">
        <v>48107006</v>
      </c>
      <c r="N434" s="27">
        <v>2006</v>
      </c>
      <c r="O434" s="28">
        <v>31.5</v>
      </c>
      <c r="P434" s="28">
        <v>32.6</v>
      </c>
      <c r="Q434" s="28">
        <v>22.9</v>
      </c>
      <c r="R434" s="28"/>
      <c r="S434" s="28">
        <v>2.7</v>
      </c>
      <c r="T434" s="28">
        <v>1</v>
      </c>
      <c r="U434" s="28">
        <v>0</v>
      </c>
      <c r="V434" s="44">
        <f>VLOOKUP($L434,'[1]Tortugas liberadas DPNG'!$B$1:$O$552,7,FALSE)</f>
        <v>2015</v>
      </c>
      <c r="W434" s="44">
        <f>VLOOKUP($L434,'[1]Tortugas liberadas DPNG'!$B$1:$O$552,11,FALSE)</f>
        <v>23.9</v>
      </c>
      <c r="X434" s="44">
        <f>VLOOKUP($L434,'[1]Tortugas liberadas DPNG'!$B$1:$O$552,14,FALSE)/1000</f>
        <v>1.2</v>
      </c>
      <c r="Y434" s="44">
        <f>VLOOKUP($L434,'[1]Tortugas liberadas DPNG'!$B$1:$O$552,5,FALSE) -0.5</f>
        <v>4.5</v>
      </c>
      <c r="Z434" s="44">
        <f>Y434+(F434-VLOOKUP($L434,'[1]Tortugas liberadas DPNG'!$B$1:$O$552,7,FALSE))</f>
        <v>6.5</v>
      </c>
      <c r="AB434" s="45" t="str">
        <f t="shared" si="6"/>
        <v>Small</v>
      </c>
      <c r="AC434" s="9" t="s">
        <v>66</v>
      </c>
    </row>
    <row r="435" spans="1:29" x14ac:dyDescent="0.25">
      <c r="A435" s="42">
        <v>488</v>
      </c>
      <c r="B435" s="9" t="s">
        <v>28</v>
      </c>
      <c r="C435" s="9" t="s">
        <v>45</v>
      </c>
      <c r="D435" s="9">
        <v>4</v>
      </c>
      <c r="E435" s="9">
        <v>102</v>
      </c>
      <c r="F435" s="9">
        <v>2017</v>
      </c>
      <c r="G435" s="9">
        <v>6</v>
      </c>
      <c r="H435" s="9">
        <v>11</v>
      </c>
      <c r="I435" s="9">
        <v>-0.82140999999999997</v>
      </c>
      <c r="J435" s="9">
        <v>-90.062389999999994</v>
      </c>
      <c r="K435" s="26">
        <v>52551352</v>
      </c>
      <c r="L435" s="26">
        <v>52551352</v>
      </c>
      <c r="M435" s="26">
        <v>52551352</v>
      </c>
      <c r="N435" s="27">
        <v>2343</v>
      </c>
      <c r="O435" s="28">
        <v>27.4</v>
      </c>
      <c r="P435" s="28">
        <v>27.9</v>
      </c>
      <c r="Q435" s="28">
        <v>19</v>
      </c>
      <c r="R435" s="28"/>
      <c r="S435" s="28">
        <v>1.6</v>
      </c>
      <c r="T435" s="28">
        <v>1</v>
      </c>
      <c r="U435" s="28">
        <v>1</v>
      </c>
      <c r="V435" s="44">
        <f>VLOOKUP($L435,'[1]Tortugas liberadas DPNG'!$B$1:$O$552,7,FALSE)</f>
        <v>2017</v>
      </c>
      <c r="W435" s="44">
        <f>VLOOKUP($L435,'[1]Tortugas liberadas DPNG'!$B$1:$O$552,11,FALSE)</f>
        <v>26.5</v>
      </c>
      <c r="X435" s="44">
        <f>VLOOKUP($L435,'[1]Tortugas liberadas DPNG'!$B$1:$O$552,14,FALSE)/1000</f>
        <v>1.6</v>
      </c>
      <c r="Y435" s="44">
        <f>VLOOKUP($L435,'[1]Tortugas liberadas DPNG'!$B$1:$O$552,5,FALSE) -0.5</f>
        <v>6.5</v>
      </c>
      <c r="Z435" s="44">
        <f>Y435+(F435-VLOOKUP($L435,'[1]Tortugas liberadas DPNG'!$B$1:$O$552,7,FALSE))</f>
        <v>6.5</v>
      </c>
      <c r="AB435" s="45" t="str">
        <f t="shared" si="6"/>
        <v>Small</v>
      </c>
      <c r="AC435" s="9"/>
    </row>
    <row r="436" spans="1:29" x14ac:dyDescent="0.25">
      <c r="A436" s="42">
        <v>489</v>
      </c>
      <c r="B436" s="9" t="s">
        <v>28</v>
      </c>
      <c r="C436" s="9" t="s">
        <v>45</v>
      </c>
      <c r="D436" s="9">
        <v>4</v>
      </c>
      <c r="E436" s="9">
        <v>102</v>
      </c>
      <c r="F436" s="9">
        <v>2017</v>
      </c>
      <c r="G436" s="9">
        <v>6</v>
      </c>
      <c r="H436" s="9">
        <v>11</v>
      </c>
      <c r="I436" s="9">
        <v>-0.82140999999999997</v>
      </c>
      <c r="J436" s="9">
        <v>-90.062389999999994</v>
      </c>
      <c r="K436" s="26">
        <v>90872124</v>
      </c>
      <c r="L436" s="26">
        <v>90872124</v>
      </c>
      <c r="M436" s="26">
        <v>90872124</v>
      </c>
      <c r="N436" s="27">
        <v>2412</v>
      </c>
      <c r="O436" s="28">
        <v>27.5</v>
      </c>
      <c r="P436" s="28">
        <v>28.8</v>
      </c>
      <c r="Q436" s="28">
        <v>18.8</v>
      </c>
      <c r="R436" s="28"/>
      <c r="S436" s="28">
        <v>1.8</v>
      </c>
      <c r="T436" s="28">
        <v>1</v>
      </c>
      <c r="U436" s="28">
        <v>0</v>
      </c>
      <c r="V436" s="44">
        <f>VLOOKUP($L436,'[1]Tortugas liberadas DPNG'!$B$1:$O$552,7,FALSE)</f>
        <v>2017</v>
      </c>
      <c r="W436" s="44">
        <f>VLOOKUP($L436,'[1]Tortugas liberadas DPNG'!$B$1:$O$552,11,FALSE)</f>
        <v>27.1</v>
      </c>
      <c r="X436" s="44">
        <f>VLOOKUP($L436,'[1]Tortugas liberadas DPNG'!$B$1:$O$552,14,FALSE)/1000</f>
        <v>1.7809999999999999</v>
      </c>
      <c r="Y436" s="44">
        <f>VLOOKUP($L436,'[1]Tortugas liberadas DPNG'!$B$1:$O$552,5,FALSE) -0.5</f>
        <v>5.5</v>
      </c>
      <c r="Z436" s="44">
        <f>Y436+(F436-VLOOKUP($L436,'[1]Tortugas liberadas DPNG'!$B$1:$O$552,7,FALSE))</f>
        <v>5.5</v>
      </c>
      <c r="AB436" s="45" t="str">
        <f t="shared" si="6"/>
        <v>Small</v>
      </c>
      <c r="AC436" s="9"/>
    </row>
    <row r="437" spans="1:29" x14ac:dyDescent="0.25">
      <c r="A437" s="42">
        <v>490</v>
      </c>
      <c r="B437" s="9" t="s">
        <v>28</v>
      </c>
      <c r="C437" s="9" t="s">
        <v>45</v>
      </c>
      <c r="D437" s="9">
        <v>4</v>
      </c>
      <c r="E437" s="9">
        <v>102</v>
      </c>
      <c r="F437" s="9">
        <v>2017</v>
      </c>
      <c r="G437" s="9">
        <v>6</v>
      </c>
      <c r="H437" s="9">
        <v>11</v>
      </c>
      <c r="I437" s="9">
        <v>-0.82140999999999997</v>
      </c>
      <c r="J437" s="9">
        <v>-90.062389999999994</v>
      </c>
      <c r="K437" s="26">
        <v>52352593</v>
      </c>
      <c r="L437" s="26">
        <v>52352593</v>
      </c>
      <c r="M437" s="26">
        <v>52352593</v>
      </c>
      <c r="N437" s="27">
        <v>2320</v>
      </c>
      <c r="O437" s="28">
        <v>25.1</v>
      </c>
      <c r="P437" s="28">
        <v>26</v>
      </c>
      <c r="Q437" s="28">
        <v>17.7</v>
      </c>
      <c r="R437" s="28"/>
      <c r="S437" s="28">
        <v>1.6</v>
      </c>
      <c r="T437" s="28">
        <v>1</v>
      </c>
      <c r="U437" s="28">
        <v>0</v>
      </c>
      <c r="V437" s="44">
        <f>VLOOKUP($L437,'[1]Tortugas liberadas DPNG'!$B$1:$O$552,7,FALSE)</f>
        <v>2017</v>
      </c>
      <c r="W437" s="44">
        <f>VLOOKUP($L437,'[1]Tortugas liberadas DPNG'!$B$1:$O$552,11,FALSE)</f>
        <v>24.9</v>
      </c>
      <c r="X437" s="44">
        <f>VLOOKUP($L437,'[1]Tortugas liberadas DPNG'!$B$1:$O$552,14,FALSE)/1000</f>
        <v>1.5</v>
      </c>
      <c r="Y437" s="44">
        <f>VLOOKUP($L437,'[1]Tortugas liberadas DPNG'!$B$1:$O$552,5,FALSE) -0.5</f>
        <v>7.5</v>
      </c>
      <c r="Z437" s="44">
        <f>Y437+(F437-VLOOKUP($L437,'[1]Tortugas liberadas DPNG'!$B$1:$O$552,7,FALSE))</f>
        <v>7.5</v>
      </c>
      <c r="AB437" s="45" t="str">
        <f t="shared" si="6"/>
        <v>Small</v>
      </c>
      <c r="AC437" s="9"/>
    </row>
    <row r="438" spans="1:29" x14ac:dyDescent="0.25">
      <c r="A438" s="42">
        <v>491</v>
      </c>
      <c r="B438" s="9" t="s">
        <v>28</v>
      </c>
      <c r="C438" s="9" t="s">
        <v>45</v>
      </c>
      <c r="D438" s="9">
        <v>4</v>
      </c>
      <c r="E438" s="9">
        <v>103</v>
      </c>
      <c r="F438" s="9">
        <v>2017</v>
      </c>
      <c r="G438" s="9">
        <v>6</v>
      </c>
      <c r="H438" s="9">
        <v>11</v>
      </c>
      <c r="I438" s="9">
        <v>-0.82154000000000005</v>
      </c>
      <c r="J438" s="9">
        <v>-90.062280000000001</v>
      </c>
      <c r="K438" s="26">
        <v>52307639</v>
      </c>
      <c r="L438" s="26">
        <v>52307639</v>
      </c>
      <c r="M438" s="26">
        <v>52307639</v>
      </c>
      <c r="N438" s="27">
        <v>2342</v>
      </c>
      <c r="O438" s="28">
        <v>28</v>
      </c>
      <c r="P438" s="28">
        <v>29.5</v>
      </c>
      <c r="Q438" s="28">
        <v>19.600000000000001</v>
      </c>
      <c r="R438" s="28"/>
      <c r="S438" s="28">
        <v>1.3</v>
      </c>
      <c r="T438" s="28">
        <v>1</v>
      </c>
      <c r="U438" s="28">
        <v>0</v>
      </c>
      <c r="V438" s="44">
        <f>VLOOKUP($L438,'[1]Tortugas liberadas DPNG'!$B$1:$O$552,7,FALSE)</f>
        <v>2017</v>
      </c>
      <c r="W438" s="44">
        <f>VLOOKUP($L438,'[1]Tortugas liberadas DPNG'!$B$1:$O$552,11,FALSE)</f>
        <v>27.2</v>
      </c>
      <c r="X438" s="44">
        <f>VLOOKUP($L438,'[1]Tortugas liberadas DPNG'!$B$1:$O$552,14,FALSE)/1000</f>
        <v>2</v>
      </c>
      <c r="Y438" s="44">
        <f>VLOOKUP($L438,'[1]Tortugas liberadas DPNG'!$B$1:$O$552,5,FALSE) -0.5</f>
        <v>6.5</v>
      </c>
      <c r="Z438" s="44">
        <f>Y438+(F438-VLOOKUP($L438,'[1]Tortugas liberadas DPNG'!$B$1:$O$552,7,FALSE))</f>
        <v>6.5</v>
      </c>
      <c r="AB438" s="45" t="str">
        <f t="shared" si="6"/>
        <v>Small</v>
      </c>
      <c r="AC438" s="9"/>
    </row>
    <row r="439" spans="1:29" x14ac:dyDescent="0.25">
      <c r="A439" s="42">
        <v>492</v>
      </c>
      <c r="B439" s="9" t="s">
        <v>28</v>
      </c>
      <c r="C439" s="9" t="s">
        <v>45</v>
      </c>
      <c r="D439" s="9">
        <v>4</v>
      </c>
      <c r="E439" s="9">
        <v>104</v>
      </c>
      <c r="F439" s="9">
        <v>2017</v>
      </c>
      <c r="G439" s="9">
        <v>6</v>
      </c>
      <c r="H439" s="9">
        <v>11</v>
      </c>
      <c r="I439" s="9">
        <v>-0.82108999999999999</v>
      </c>
      <c r="J439" s="9">
        <v>-90.062870000000004</v>
      </c>
      <c r="K439" s="26">
        <v>48282867</v>
      </c>
      <c r="L439" s="26">
        <v>48282867</v>
      </c>
      <c r="M439" s="26">
        <v>48282867</v>
      </c>
      <c r="N439" s="27">
        <v>2051</v>
      </c>
      <c r="O439" s="28">
        <v>32.6</v>
      </c>
      <c r="P439" s="28">
        <v>34</v>
      </c>
      <c r="Q439" s="28">
        <v>33.799999999999997</v>
      </c>
      <c r="R439" s="28"/>
      <c r="S439" s="28">
        <v>3.3</v>
      </c>
      <c r="T439" s="28">
        <v>1</v>
      </c>
      <c r="U439" s="28">
        <v>1</v>
      </c>
      <c r="V439" s="44">
        <f>VLOOKUP($L439,'[1]Tortugas liberadas DPNG'!$B$1:$O$552,7,FALSE)</f>
        <v>2015</v>
      </c>
      <c r="W439" s="44">
        <f>VLOOKUP($L439,'[1]Tortugas liberadas DPNG'!$B$1:$O$552,11,FALSE)</f>
        <v>24.5</v>
      </c>
      <c r="X439" s="44">
        <f>VLOOKUP($L439,'[1]Tortugas liberadas DPNG'!$B$1:$O$552,14,FALSE)/1000</f>
        <v>1.3</v>
      </c>
      <c r="Y439" s="44">
        <f>VLOOKUP($L439,'[1]Tortugas liberadas DPNG'!$B$1:$O$552,5,FALSE) -0.5</f>
        <v>5.5</v>
      </c>
      <c r="Z439" s="44">
        <f>Y439+(F439-VLOOKUP($L439,'[1]Tortugas liberadas DPNG'!$B$1:$O$552,7,FALSE))</f>
        <v>7.5</v>
      </c>
      <c r="AB439" s="45" t="str">
        <f t="shared" si="6"/>
        <v>Small</v>
      </c>
      <c r="AC439" s="9"/>
    </row>
    <row r="440" spans="1:29" x14ac:dyDescent="0.25">
      <c r="A440" s="42">
        <v>493</v>
      </c>
      <c r="B440" s="9" t="s">
        <v>28</v>
      </c>
      <c r="C440" s="9" t="s">
        <v>45</v>
      </c>
      <c r="D440" s="9">
        <v>4</v>
      </c>
      <c r="E440" s="9">
        <v>105</v>
      </c>
      <c r="F440" s="9">
        <v>2017</v>
      </c>
      <c r="G440" s="9">
        <v>6</v>
      </c>
      <c r="H440" s="9">
        <v>11</v>
      </c>
      <c r="I440" s="9">
        <v>-0.82064999999999999</v>
      </c>
      <c r="J440" s="9">
        <v>-90.063130000000001</v>
      </c>
      <c r="K440" s="26">
        <v>52111573</v>
      </c>
      <c r="L440" s="26">
        <v>52111573</v>
      </c>
      <c r="M440" s="26">
        <v>52111573</v>
      </c>
      <c r="N440" s="27">
        <v>2357</v>
      </c>
      <c r="O440" s="28">
        <v>27.1</v>
      </c>
      <c r="P440" s="28">
        <v>29.5</v>
      </c>
      <c r="Q440" s="28">
        <v>20.100000000000001</v>
      </c>
      <c r="R440" s="28"/>
      <c r="S440" s="28">
        <v>2.1</v>
      </c>
      <c r="T440" s="28">
        <v>1</v>
      </c>
      <c r="U440" s="28">
        <v>0</v>
      </c>
      <c r="V440" s="44">
        <f>VLOOKUP($L440,'[1]Tortugas liberadas DPNG'!$B$1:$O$552,7,FALSE)</f>
        <v>2017</v>
      </c>
      <c r="W440" s="44">
        <f>VLOOKUP($L440,'[1]Tortugas liberadas DPNG'!$B$1:$O$552,11,FALSE)</f>
        <v>26.9</v>
      </c>
      <c r="X440" s="44">
        <f>VLOOKUP($L440,'[1]Tortugas liberadas DPNG'!$B$1:$O$552,14,FALSE)/1000</f>
        <v>1.8</v>
      </c>
      <c r="Y440" s="44">
        <f>VLOOKUP($L440,'[1]Tortugas liberadas DPNG'!$B$1:$O$552,5,FALSE) -0.5</f>
        <v>6.5</v>
      </c>
      <c r="Z440" s="44">
        <f>Y440+(F440-VLOOKUP($L440,'[1]Tortugas liberadas DPNG'!$B$1:$O$552,7,FALSE))</f>
        <v>6.5</v>
      </c>
      <c r="AB440" s="45" t="str">
        <f t="shared" si="6"/>
        <v>Small</v>
      </c>
      <c r="AC440" s="9"/>
    </row>
    <row r="441" spans="1:29" x14ac:dyDescent="0.25">
      <c r="A441" s="42">
        <v>494</v>
      </c>
      <c r="B441" s="9" t="s">
        <v>28</v>
      </c>
      <c r="C441" s="9" t="s">
        <v>45</v>
      </c>
      <c r="D441" s="9">
        <v>4</v>
      </c>
      <c r="E441" s="9">
        <v>105</v>
      </c>
      <c r="F441" s="9">
        <v>2017</v>
      </c>
      <c r="G441" s="9">
        <v>6</v>
      </c>
      <c r="H441" s="9">
        <v>11</v>
      </c>
      <c r="I441" s="9">
        <v>-0.82064999999999999</v>
      </c>
      <c r="J441" s="9">
        <v>-90.063130000000001</v>
      </c>
      <c r="K441" s="26">
        <v>48311055</v>
      </c>
      <c r="L441" s="26">
        <v>48311055</v>
      </c>
      <c r="M441" s="26">
        <v>48311055</v>
      </c>
      <c r="N441" s="27">
        <v>2163</v>
      </c>
      <c r="O441" s="28">
        <v>41.2</v>
      </c>
      <c r="P441" s="28">
        <v>43.3</v>
      </c>
      <c r="Q441" s="28">
        <v>31.1</v>
      </c>
      <c r="R441" s="28"/>
      <c r="S441" s="28">
        <v>7.4</v>
      </c>
      <c r="T441" s="28">
        <v>1</v>
      </c>
      <c r="U441" s="28">
        <v>0</v>
      </c>
      <c r="V441" s="44">
        <f>VLOOKUP($L441,'[1]Tortugas liberadas DPNG'!$B$1:$O$552,7,FALSE)</f>
        <v>2015</v>
      </c>
      <c r="W441" s="44">
        <f>VLOOKUP($L441,'[1]Tortugas liberadas DPNG'!$B$1:$O$552,11,FALSE)</f>
        <v>32.9</v>
      </c>
      <c r="X441" s="44">
        <f>VLOOKUP($L441,'[1]Tortugas liberadas DPNG'!$B$1:$O$552,14,FALSE)/1000</f>
        <v>2.8</v>
      </c>
      <c r="Y441" s="44">
        <f>VLOOKUP($L441,'[1]Tortugas liberadas DPNG'!$B$1:$O$552,5,FALSE) -0.5</f>
        <v>7.5</v>
      </c>
      <c r="Z441" s="44">
        <f>Y441+(F441-VLOOKUP($L441,'[1]Tortugas liberadas DPNG'!$B$1:$O$552,7,FALSE))</f>
        <v>9.5</v>
      </c>
      <c r="AB441" s="45" t="str">
        <f t="shared" si="6"/>
        <v>Small</v>
      </c>
      <c r="AC441" s="9"/>
    </row>
    <row r="442" spans="1:29" x14ac:dyDescent="0.25">
      <c r="A442" s="42">
        <v>495</v>
      </c>
      <c r="B442" s="9" t="s">
        <v>28</v>
      </c>
      <c r="C442" s="9" t="s">
        <v>45</v>
      </c>
      <c r="D442" s="9">
        <v>4</v>
      </c>
      <c r="E442" s="9">
        <v>106</v>
      </c>
      <c r="F442" s="9">
        <v>2017</v>
      </c>
      <c r="G442" s="9">
        <v>6</v>
      </c>
      <c r="H442" s="9">
        <v>11</v>
      </c>
      <c r="I442" s="9">
        <v>-0.82133999999999996</v>
      </c>
      <c r="J442" s="9">
        <v>-90.063609999999997</v>
      </c>
      <c r="K442" s="26">
        <v>52515374</v>
      </c>
      <c r="L442" s="26">
        <v>52515374</v>
      </c>
      <c r="M442" s="26">
        <v>52515374</v>
      </c>
      <c r="N442" s="27">
        <v>2375</v>
      </c>
      <c r="O442" s="28">
        <v>26</v>
      </c>
      <c r="P442" s="28">
        <v>26.4</v>
      </c>
      <c r="Q442" s="28">
        <v>18.2</v>
      </c>
      <c r="R442" s="28"/>
      <c r="S442" s="28">
        <v>1.5</v>
      </c>
      <c r="T442" s="28">
        <v>1</v>
      </c>
      <c r="U442" s="28">
        <v>1</v>
      </c>
      <c r="V442" s="44">
        <f>VLOOKUP($L442,'[1]Tortugas liberadas DPNG'!$B$1:$O$552,7,FALSE)</f>
        <v>2017</v>
      </c>
      <c r="W442" s="44">
        <f>VLOOKUP($L442,'[1]Tortugas liberadas DPNG'!$B$1:$O$552,11,FALSE)</f>
        <v>25.2</v>
      </c>
      <c r="X442" s="44">
        <f>VLOOKUP($L442,'[1]Tortugas liberadas DPNG'!$B$1:$O$552,14,FALSE)/1000</f>
        <v>1.2649999999999999</v>
      </c>
      <c r="Y442" s="44">
        <f>VLOOKUP($L442,'[1]Tortugas liberadas DPNG'!$B$1:$O$552,5,FALSE) -0.5</f>
        <v>5.5</v>
      </c>
      <c r="Z442" s="44">
        <f>Y442+(F442-VLOOKUP($L442,'[1]Tortugas liberadas DPNG'!$B$1:$O$552,7,FALSE))</f>
        <v>5.5</v>
      </c>
      <c r="AB442" s="45" t="str">
        <f t="shared" si="6"/>
        <v>Small</v>
      </c>
      <c r="AC442" s="9"/>
    </row>
    <row r="443" spans="1:29" x14ac:dyDescent="0.25">
      <c r="A443" s="42">
        <v>496</v>
      </c>
      <c r="B443" s="9" t="s">
        <v>28</v>
      </c>
      <c r="C443" s="9" t="s">
        <v>45</v>
      </c>
      <c r="D443" s="9">
        <v>4</v>
      </c>
      <c r="E443" s="9">
        <v>107</v>
      </c>
      <c r="F443" s="9">
        <v>2017</v>
      </c>
      <c r="G443" s="9">
        <v>6</v>
      </c>
      <c r="H443" s="9">
        <v>11</v>
      </c>
      <c r="I443" s="9">
        <v>-0.82194</v>
      </c>
      <c r="J443" s="9">
        <v>-90.06344</v>
      </c>
      <c r="K443" s="26">
        <v>38596350</v>
      </c>
      <c r="L443" s="26">
        <v>38596350</v>
      </c>
      <c r="M443" s="26">
        <v>38596350</v>
      </c>
      <c r="N443" s="27">
        <v>2226</v>
      </c>
      <c r="O443" s="28">
        <v>33.200000000000003</v>
      </c>
      <c r="P443" s="28">
        <v>34.5</v>
      </c>
      <c r="Q443" s="28">
        <v>24.9</v>
      </c>
      <c r="R443" s="28"/>
      <c r="S443" s="28">
        <v>3.8</v>
      </c>
      <c r="T443" s="28">
        <v>1</v>
      </c>
      <c r="U443" s="28">
        <v>1</v>
      </c>
      <c r="V443" s="44">
        <f>VLOOKUP($L443,'[1]Tortugas liberadas DPNG'!$B$1:$O$552,7,FALSE)</f>
        <v>2015</v>
      </c>
      <c r="W443" s="44">
        <f>VLOOKUP($L443,'[1]Tortugas liberadas DPNG'!$B$1:$O$552,11,FALSE)</f>
        <v>24.7</v>
      </c>
      <c r="X443" s="44">
        <f>VLOOKUP($L443,'[1]Tortugas liberadas DPNG'!$B$1:$O$552,14,FALSE)/1000</f>
        <v>1.45</v>
      </c>
      <c r="Y443" s="44">
        <f>VLOOKUP($L443,'[1]Tortugas liberadas DPNG'!$B$1:$O$552,5,FALSE) -0.5</f>
        <v>5.5</v>
      </c>
      <c r="Z443" s="44">
        <f>Y443+(F443-VLOOKUP($L443,'[1]Tortugas liberadas DPNG'!$B$1:$O$552,7,FALSE))</f>
        <v>7.5</v>
      </c>
      <c r="AB443" s="45" t="str">
        <f t="shared" si="6"/>
        <v>Small</v>
      </c>
      <c r="AC443" s="9">
        <v>0.28000000000000003</v>
      </c>
    </row>
    <row r="444" spans="1:29" x14ac:dyDescent="0.25">
      <c r="A444" s="42">
        <v>497</v>
      </c>
      <c r="B444" s="9" t="s">
        <v>28</v>
      </c>
      <c r="C444" s="9" t="s">
        <v>45</v>
      </c>
      <c r="D444" s="9">
        <v>4</v>
      </c>
      <c r="E444" s="9">
        <v>108</v>
      </c>
      <c r="F444" s="9">
        <v>2017</v>
      </c>
      <c r="G444" s="9">
        <v>6</v>
      </c>
      <c r="H444" s="9">
        <v>11</v>
      </c>
      <c r="I444" s="9">
        <v>-0.82167000000000001</v>
      </c>
      <c r="J444" s="9">
        <v>-90.063079999999999</v>
      </c>
      <c r="K444" s="26">
        <v>48283048</v>
      </c>
      <c r="L444" s="26">
        <v>48283048</v>
      </c>
      <c r="M444" s="26">
        <v>48283048</v>
      </c>
      <c r="N444" s="27">
        <v>2957</v>
      </c>
      <c r="O444" s="28">
        <v>27</v>
      </c>
      <c r="P444" s="28">
        <v>28.2</v>
      </c>
      <c r="Q444" s="28">
        <v>19.5</v>
      </c>
      <c r="R444" s="28"/>
      <c r="S444" s="28">
        <v>2</v>
      </c>
      <c r="T444" s="28">
        <v>1</v>
      </c>
      <c r="U444" s="28">
        <v>0</v>
      </c>
      <c r="V444" s="44">
        <f>VLOOKUP($L444,'[1]Tortugas liberadas DPNG'!$B$1:$O$552,7,FALSE)</f>
        <v>2017</v>
      </c>
      <c r="W444" s="44">
        <f>VLOOKUP($L444,'[1]Tortugas liberadas DPNG'!$B$1:$O$552,11,FALSE)</f>
        <v>26.7</v>
      </c>
      <c r="X444" s="44">
        <f>VLOOKUP($L444,'[1]Tortugas liberadas DPNG'!$B$1:$O$552,14,FALSE)/1000</f>
        <v>1.611</v>
      </c>
      <c r="Y444" s="44">
        <f>VLOOKUP($L444,'[1]Tortugas liberadas DPNG'!$B$1:$O$552,5,FALSE) -0.5</f>
        <v>5.5</v>
      </c>
      <c r="Z444" s="44">
        <f>Y444+(F444-VLOOKUP($L444,'[1]Tortugas liberadas DPNG'!$B$1:$O$552,7,FALSE))</f>
        <v>5.5</v>
      </c>
      <c r="AB444" s="45" t="str">
        <f t="shared" si="6"/>
        <v>Small</v>
      </c>
      <c r="AC444" s="9" t="s">
        <v>29</v>
      </c>
    </row>
    <row r="445" spans="1:29" x14ac:dyDescent="0.25">
      <c r="A445" s="42">
        <v>498</v>
      </c>
      <c r="B445" s="9" t="s">
        <v>28</v>
      </c>
      <c r="C445" s="9" t="s">
        <v>45</v>
      </c>
      <c r="D445" s="9">
        <v>4</v>
      </c>
      <c r="E445" s="9">
        <v>108</v>
      </c>
      <c r="F445" s="9">
        <v>2017</v>
      </c>
      <c r="G445" s="9">
        <v>6</v>
      </c>
      <c r="H445" s="9">
        <v>11</v>
      </c>
      <c r="I445" s="9">
        <v>-0.82167000000000001</v>
      </c>
      <c r="J445" s="9">
        <v>-90.063079999999999</v>
      </c>
      <c r="K445" s="26">
        <v>48345853</v>
      </c>
      <c r="L445" s="26">
        <v>48345853</v>
      </c>
      <c r="M445" s="26">
        <v>48345853</v>
      </c>
      <c r="N445" s="27">
        <v>2218</v>
      </c>
      <c r="O445" s="28">
        <v>36.9</v>
      </c>
      <c r="P445" s="28">
        <v>37</v>
      </c>
      <c r="Q445" s="28">
        <v>26.2</v>
      </c>
      <c r="R445" s="28"/>
      <c r="S445" s="28">
        <v>4.3</v>
      </c>
      <c r="T445" s="28">
        <v>1</v>
      </c>
      <c r="U445" s="28">
        <v>0</v>
      </c>
      <c r="V445" s="44">
        <f>VLOOKUP($L445,'[1]Tortugas liberadas DPNG'!$B$1:$O$552,7,FALSE)</f>
        <v>2015</v>
      </c>
      <c r="W445" s="44">
        <f>VLOOKUP($L445,'[1]Tortugas liberadas DPNG'!$B$1:$O$552,11,FALSE)</f>
        <v>27.3</v>
      </c>
      <c r="X445" s="44">
        <f>VLOOKUP($L445,'[1]Tortugas liberadas DPNG'!$B$1:$O$552,14,FALSE)/1000</f>
        <v>2</v>
      </c>
      <c r="Y445" s="44">
        <f>VLOOKUP($L445,'[1]Tortugas liberadas DPNG'!$B$1:$O$552,5,FALSE) -0.5</f>
        <v>5.5</v>
      </c>
      <c r="Z445" s="44">
        <f>Y445+(F445-VLOOKUP($L445,'[1]Tortugas liberadas DPNG'!$B$1:$O$552,7,FALSE))</f>
        <v>7.5</v>
      </c>
      <c r="AB445" s="45" t="str">
        <f t="shared" si="6"/>
        <v>Small</v>
      </c>
      <c r="AC445" s="9" t="s">
        <v>34</v>
      </c>
    </row>
    <row r="446" spans="1:29" x14ac:dyDescent="0.25">
      <c r="A446" s="42">
        <v>500</v>
      </c>
      <c r="B446" s="9" t="s">
        <v>28</v>
      </c>
      <c r="C446" s="9" t="s">
        <v>45</v>
      </c>
      <c r="D446" s="9">
        <v>4</v>
      </c>
      <c r="E446" s="9">
        <v>110</v>
      </c>
      <c r="F446" s="9">
        <v>2017</v>
      </c>
      <c r="G446" s="9">
        <v>6</v>
      </c>
      <c r="H446" s="9">
        <v>11</v>
      </c>
      <c r="I446" s="9">
        <v>-0.82181000000000004</v>
      </c>
      <c r="J446" s="9">
        <v>-90.067440000000005</v>
      </c>
      <c r="K446" s="26">
        <v>52606303</v>
      </c>
      <c r="L446" s="26">
        <v>52606303</v>
      </c>
      <c r="M446" s="26">
        <v>52606303</v>
      </c>
      <c r="N446" s="27">
        <v>2382</v>
      </c>
      <c r="O446" s="28">
        <v>29.4</v>
      </c>
      <c r="P446" s="28">
        <v>29.8</v>
      </c>
      <c r="Q446" s="28">
        <v>21</v>
      </c>
      <c r="R446" s="28"/>
      <c r="S446" s="28">
        <v>2.8</v>
      </c>
      <c r="T446" s="28">
        <v>1</v>
      </c>
      <c r="U446" s="28">
        <v>0</v>
      </c>
      <c r="V446" s="44">
        <f>VLOOKUP($L446,'[1]Tortugas liberadas DPNG'!$B$1:$O$552,7,FALSE)</f>
        <v>2017</v>
      </c>
      <c r="W446" s="44">
        <f>VLOOKUP($L446,'[1]Tortugas liberadas DPNG'!$B$1:$O$552,11,FALSE)</f>
        <v>28.6</v>
      </c>
      <c r="X446" s="44">
        <f>VLOOKUP($L446,'[1]Tortugas liberadas DPNG'!$B$1:$O$552,14,FALSE)/1000</f>
        <v>2.1110000000000002</v>
      </c>
      <c r="Y446" s="44">
        <f>VLOOKUP($L446,'[1]Tortugas liberadas DPNG'!$B$1:$O$552,5,FALSE) -0.5</f>
        <v>5.5</v>
      </c>
      <c r="Z446" s="44">
        <f>Y446+(F446-VLOOKUP($L446,'[1]Tortugas liberadas DPNG'!$B$1:$O$552,7,FALSE))</f>
        <v>5.5</v>
      </c>
      <c r="AB446" s="45" t="str">
        <f t="shared" si="6"/>
        <v>Small</v>
      </c>
      <c r="AC446" s="9"/>
    </row>
    <row r="447" spans="1:29" x14ac:dyDescent="0.25">
      <c r="A447" s="42">
        <v>501</v>
      </c>
      <c r="B447" s="9" t="s">
        <v>28</v>
      </c>
      <c r="C447" s="9" t="s">
        <v>45</v>
      </c>
      <c r="D447" s="9">
        <v>4</v>
      </c>
      <c r="E447" s="9">
        <v>111</v>
      </c>
      <c r="F447" s="9">
        <v>2017</v>
      </c>
      <c r="G447" s="9">
        <v>6</v>
      </c>
      <c r="H447" s="9">
        <v>11</v>
      </c>
      <c r="I447" s="9">
        <v>-0.82142000000000004</v>
      </c>
      <c r="J447" s="9">
        <v>-90.064509999999999</v>
      </c>
      <c r="K447" s="26">
        <v>48369355</v>
      </c>
      <c r="L447" s="26">
        <v>48369355</v>
      </c>
      <c r="M447" s="26">
        <v>48369355</v>
      </c>
      <c r="N447" s="27">
        <v>2209</v>
      </c>
      <c r="O447" s="28">
        <v>30.2</v>
      </c>
      <c r="P447" s="28">
        <v>30.2</v>
      </c>
      <c r="Q447" s="28">
        <v>21.9</v>
      </c>
      <c r="R447" s="28"/>
      <c r="S447" s="28">
        <v>3</v>
      </c>
      <c r="T447" s="28">
        <v>1</v>
      </c>
      <c r="U447" s="28">
        <v>1</v>
      </c>
      <c r="V447" s="44">
        <f>VLOOKUP($L447,'[1]Tortugas liberadas DPNG'!$B$1:$O$552,7,FALSE)</f>
        <v>2015</v>
      </c>
      <c r="W447" s="44">
        <f>VLOOKUP($L447,'[1]Tortugas liberadas DPNG'!$B$1:$O$552,11,FALSE)</f>
        <v>25</v>
      </c>
      <c r="X447" s="44">
        <f>VLOOKUP($L447,'[1]Tortugas liberadas DPNG'!$B$1:$O$552,14,FALSE)/1000</f>
        <v>1.3</v>
      </c>
      <c r="Y447" s="44">
        <f>VLOOKUP($L447,'[1]Tortugas liberadas DPNG'!$B$1:$O$552,5,FALSE) -0.5</f>
        <v>6.5</v>
      </c>
      <c r="Z447" s="44">
        <f>Y447+(F447-VLOOKUP($L447,'[1]Tortugas liberadas DPNG'!$B$1:$O$552,7,FALSE))</f>
        <v>8.5</v>
      </c>
      <c r="AB447" s="45" t="str">
        <f t="shared" si="6"/>
        <v>Small</v>
      </c>
      <c r="AC447" s="9"/>
    </row>
    <row r="448" spans="1:29" x14ac:dyDescent="0.25">
      <c r="A448" s="42">
        <v>502</v>
      </c>
      <c r="B448" s="9" t="s">
        <v>28</v>
      </c>
      <c r="C448" s="9" t="s">
        <v>45</v>
      </c>
      <c r="D448" s="9">
        <v>4</v>
      </c>
      <c r="E448" s="9">
        <v>112</v>
      </c>
      <c r="F448" s="9">
        <v>2017</v>
      </c>
      <c r="G448" s="9">
        <v>6</v>
      </c>
      <c r="H448" s="9">
        <v>11</v>
      </c>
      <c r="I448" s="9">
        <v>-0.82142999999999999</v>
      </c>
      <c r="J448" s="9">
        <v>-90.063800000000001</v>
      </c>
      <c r="K448" s="26">
        <v>51574022</v>
      </c>
      <c r="L448" s="26">
        <v>51574022</v>
      </c>
      <c r="M448" s="26">
        <v>51574022</v>
      </c>
      <c r="N448" s="27">
        <v>2333</v>
      </c>
      <c r="O448" s="28">
        <v>24.6</v>
      </c>
      <c r="P448" s="28">
        <v>24.8</v>
      </c>
      <c r="Q448" s="28">
        <v>17.5</v>
      </c>
      <c r="R448" s="28"/>
      <c r="S448" s="28">
        <v>1.5</v>
      </c>
      <c r="T448" s="28">
        <v>1</v>
      </c>
      <c r="U448" s="28">
        <v>0</v>
      </c>
      <c r="V448" s="44">
        <f>VLOOKUP($L448,'[1]Tortugas liberadas DPNG'!$B$1:$O$552,7,FALSE)</f>
        <v>2017</v>
      </c>
      <c r="W448" s="44">
        <f>VLOOKUP($L448,'[1]Tortugas liberadas DPNG'!$B$1:$O$552,11,FALSE)</f>
        <v>24</v>
      </c>
      <c r="X448" s="44">
        <f>VLOOKUP($L448,'[1]Tortugas liberadas DPNG'!$B$1:$O$552,14,FALSE)/1000</f>
        <v>1.2</v>
      </c>
      <c r="Y448" s="44">
        <f>VLOOKUP($L448,'[1]Tortugas liberadas DPNG'!$B$1:$O$552,5,FALSE) -0.5</f>
        <v>7.5</v>
      </c>
      <c r="Z448" s="44">
        <f>Y448+(F448-VLOOKUP($L448,'[1]Tortugas liberadas DPNG'!$B$1:$O$552,7,FALSE))</f>
        <v>7.5</v>
      </c>
      <c r="AB448" s="45" t="str">
        <f t="shared" si="6"/>
        <v>Small</v>
      </c>
      <c r="AC448" s="9" t="s">
        <v>29</v>
      </c>
    </row>
    <row r="449" spans="1:29" x14ac:dyDescent="0.25">
      <c r="A449" s="42">
        <v>503</v>
      </c>
      <c r="B449" s="9" t="s">
        <v>28</v>
      </c>
      <c r="C449" s="9" t="s">
        <v>45</v>
      </c>
      <c r="D449" s="9">
        <v>4</v>
      </c>
      <c r="E449" s="9">
        <v>113</v>
      </c>
      <c r="F449" s="9">
        <v>2017</v>
      </c>
      <c r="G449" s="9">
        <v>6</v>
      </c>
      <c r="H449" s="9">
        <v>11</v>
      </c>
      <c r="I449" s="9">
        <v>-0.82121999999999995</v>
      </c>
      <c r="J449" s="9">
        <v>-90.063479999999998</v>
      </c>
      <c r="K449" s="26">
        <v>51770117</v>
      </c>
      <c r="L449" s="26">
        <v>51770117</v>
      </c>
      <c r="M449" s="26">
        <v>51770117</v>
      </c>
      <c r="N449" s="27">
        <v>2379</v>
      </c>
      <c r="O449" s="28">
        <v>25.7</v>
      </c>
      <c r="P449" s="28">
        <v>26.1</v>
      </c>
      <c r="Q449" s="28">
        <v>17.7</v>
      </c>
      <c r="R449" s="28"/>
      <c r="S449" s="28">
        <v>1.7</v>
      </c>
      <c r="T449" s="28">
        <v>1</v>
      </c>
      <c r="U449" s="28">
        <v>1</v>
      </c>
      <c r="V449" s="44">
        <f>VLOOKUP($L449,'[1]Tortugas liberadas DPNG'!$B$1:$O$552,7,FALSE)</f>
        <v>2017</v>
      </c>
      <c r="W449" s="44">
        <f>VLOOKUP($L449,'[1]Tortugas liberadas DPNG'!$B$1:$O$552,11,FALSE)</f>
        <v>25.1</v>
      </c>
      <c r="X449" s="44">
        <f>VLOOKUP($L449,'[1]Tortugas liberadas DPNG'!$B$1:$O$552,14,FALSE)/1000</f>
        <v>1.534</v>
      </c>
      <c r="Y449" s="44">
        <f>VLOOKUP($L449,'[1]Tortugas liberadas DPNG'!$B$1:$O$552,5,FALSE) -0.5</f>
        <v>5.5</v>
      </c>
      <c r="Z449" s="44">
        <f>Y449+(F449-VLOOKUP($L449,'[1]Tortugas liberadas DPNG'!$B$1:$O$552,7,FALSE))</f>
        <v>5.5</v>
      </c>
      <c r="AB449" s="45" t="str">
        <f t="shared" si="6"/>
        <v>Small</v>
      </c>
      <c r="AC449" s="9" t="s">
        <v>117</v>
      </c>
    </row>
    <row r="450" spans="1:29" x14ac:dyDescent="0.25">
      <c r="A450" s="42">
        <v>504</v>
      </c>
      <c r="B450" s="9" t="s">
        <v>28</v>
      </c>
      <c r="C450" s="9" t="s">
        <v>45</v>
      </c>
      <c r="D450" s="9">
        <v>4</v>
      </c>
      <c r="E450" s="9">
        <v>113</v>
      </c>
      <c r="F450" s="9">
        <v>2017</v>
      </c>
      <c r="G450" s="9">
        <v>6</v>
      </c>
      <c r="H450" s="9">
        <v>11</v>
      </c>
      <c r="I450" s="9">
        <v>-0.82121999999999995</v>
      </c>
      <c r="J450" s="9">
        <v>-90.063479999999998</v>
      </c>
      <c r="K450" s="26">
        <v>51615530</v>
      </c>
      <c r="L450" s="26">
        <v>51615530</v>
      </c>
      <c r="M450" s="26">
        <v>51615530</v>
      </c>
      <c r="N450" s="27">
        <v>2323</v>
      </c>
      <c r="O450" s="28">
        <v>25.3</v>
      </c>
      <c r="P450" s="28">
        <v>26.5</v>
      </c>
      <c r="Q450" s="28">
        <v>17.7</v>
      </c>
      <c r="R450" s="28"/>
      <c r="S450" s="28">
        <v>1.7</v>
      </c>
      <c r="T450" s="28">
        <v>1</v>
      </c>
      <c r="U450" s="28">
        <v>0</v>
      </c>
      <c r="V450" s="44">
        <f>VLOOKUP($L450,'[1]Tortugas liberadas DPNG'!$B$1:$O$552,7,FALSE)</f>
        <v>2017</v>
      </c>
      <c r="W450" s="44">
        <f>VLOOKUP($L450,'[1]Tortugas liberadas DPNG'!$B$1:$O$552,11,FALSE)</f>
        <v>24.6</v>
      </c>
      <c r="X450" s="44">
        <f>VLOOKUP($L450,'[1]Tortugas liberadas DPNG'!$B$1:$O$552,14,FALSE)/1000</f>
        <v>1.4</v>
      </c>
      <c r="Y450" s="44">
        <f>VLOOKUP($L450,'[1]Tortugas liberadas DPNG'!$B$1:$O$552,5,FALSE) -0.5</f>
        <v>7.5</v>
      </c>
      <c r="Z450" s="44">
        <f>Y450+(F450-VLOOKUP($L450,'[1]Tortugas liberadas DPNG'!$B$1:$O$552,7,FALSE))</f>
        <v>7.5</v>
      </c>
      <c r="AB450" s="45" t="str">
        <f t="shared" ref="AB450:AB513" si="7">IF(W450&lt;W$804,"Small","")</f>
        <v>Small</v>
      </c>
      <c r="AC450" s="9"/>
    </row>
    <row r="451" spans="1:29" x14ac:dyDescent="0.25">
      <c r="A451" s="42">
        <v>505</v>
      </c>
      <c r="B451" s="9" t="s">
        <v>28</v>
      </c>
      <c r="C451" s="9" t="s">
        <v>45</v>
      </c>
      <c r="D451" s="9">
        <v>4</v>
      </c>
      <c r="E451" s="9">
        <v>114</v>
      </c>
      <c r="F451" s="9">
        <v>2017</v>
      </c>
      <c r="G451" s="9">
        <v>6</v>
      </c>
      <c r="H451" s="9">
        <v>11</v>
      </c>
      <c r="I451" s="9">
        <v>-0.82120000000000004</v>
      </c>
      <c r="J451" s="9">
        <v>-90.062709999999996</v>
      </c>
      <c r="K451" s="26">
        <v>48312051</v>
      </c>
      <c r="L451" s="26">
        <v>48312051</v>
      </c>
      <c r="M451" s="26">
        <v>48312051</v>
      </c>
      <c r="N451" s="27">
        <v>2164</v>
      </c>
      <c r="O451" s="28">
        <v>26.5</v>
      </c>
      <c r="P451" s="28">
        <v>26.5</v>
      </c>
      <c r="Q451" s="28">
        <v>18.5</v>
      </c>
      <c r="R451" s="28"/>
      <c r="S451" s="28">
        <v>1.8</v>
      </c>
      <c r="T451" s="28">
        <v>1</v>
      </c>
      <c r="U451" s="28">
        <v>1</v>
      </c>
      <c r="V451" s="44">
        <f>VLOOKUP($L451,'[1]Tortugas liberadas DPNG'!$B$1:$O$552,7,FALSE)</f>
        <v>2015</v>
      </c>
      <c r="W451" s="44">
        <f>VLOOKUP($L451,'[1]Tortugas liberadas DPNG'!$B$1:$O$552,11,FALSE)</f>
        <v>22.5</v>
      </c>
      <c r="X451" s="44">
        <f>VLOOKUP($L451,'[1]Tortugas liberadas DPNG'!$B$1:$O$552,14,FALSE)/1000</f>
        <v>0.95</v>
      </c>
      <c r="Y451" s="44">
        <f>VLOOKUP($L451,'[1]Tortugas liberadas DPNG'!$B$1:$O$552,5,FALSE) -0.5</f>
        <v>9.5</v>
      </c>
      <c r="Z451" s="44">
        <f>Y451+(F451-VLOOKUP($L451,'[1]Tortugas liberadas DPNG'!$B$1:$O$552,7,FALSE))</f>
        <v>11.5</v>
      </c>
      <c r="AB451" s="45" t="str">
        <f t="shared" si="7"/>
        <v>Small</v>
      </c>
      <c r="AC451" s="9" t="s">
        <v>118</v>
      </c>
    </row>
    <row r="452" spans="1:29" x14ac:dyDescent="0.25">
      <c r="A452" s="42">
        <v>506</v>
      </c>
      <c r="B452" s="9" t="s">
        <v>28</v>
      </c>
      <c r="C452" s="9" t="s">
        <v>45</v>
      </c>
      <c r="D452" s="9">
        <v>4</v>
      </c>
      <c r="E452" s="9">
        <v>114</v>
      </c>
      <c r="F452" s="9">
        <v>2017</v>
      </c>
      <c r="G452" s="9">
        <v>6</v>
      </c>
      <c r="H452" s="9">
        <v>11</v>
      </c>
      <c r="I452" s="9">
        <v>-0.82120000000000004</v>
      </c>
      <c r="J452" s="9">
        <v>-90.062709999999996</v>
      </c>
      <c r="K452" s="26">
        <v>52383261</v>
      </c>
      <c r="L452" s="26">
        <v>52383261</v>
      </c>
      <c r="M452" s="26">
        <v>52383261</v>
      </c>
      <c r="N452" s="27">
        <v>2395</v>
      </c>
      <c r="O452" s="28">
        <v>26.5</v>
      </c>
      <c r="P452" s="28">
        <v>27.1</v>
      </c>
      <c r="Q452" s="28">
        <v>18.2</v>
      </c>
      <c r="R452" s="28"/>
      <c r="S452" s="28">
        <v>1.6</v>
      </c>
      <c r="T452" s="28">
        <v>1</v>
      </c>
      <c r="U452" s="28">
        <v>0</v>
      </c>
      <c r="V452" s="44">
        <f>VLOOKUP($L452,'[1]Tortugas liberadas DPNG'!$B$1:$O$552,7,FALSE)</f>
        <v>2017</v>
      </c>
      <c r="W452" s="44">
        <f>VLOOKUP($L452,'[1]Tortugas liberadas DPNG'!$B$1:$O$552,11,FALSE)</f>
        <v>25.6</v>
      </c>
      <c r="X452" s="44">
        <f>VLOOKUP($L452,'[1]Tortugas liberadas DPNG'!$B$1:$O$552,14,FALSE)/1000</f>
        <v>1.3260000000000001</v>
      </c>
      <c r="Y452" s="44">
        <f>VLOOKUP($L452,'[1]Tortugas liberadas DPNG'!$B$1:$O$552,5,FALSE) -0.5</f>
        <v>5.5</v>
      </c>
      <c r="Z452" s="44">
        <f>Y452+(F452-VLOOKUP($L452,'[1]Tortugas liberadas DPNG'!$B$1:$O$552,7,FALSE))</f>
        <v>5.5</v>
      </c>
      <c r="AB452" s="45" t="str">
        <f t="shared" si="7"/>
        <v>Small</v>
      </c>
      <c r="AC452" s="9"/>
    </row>
    <row r="453" spans="1:29" x14ac:dyDescent="0.25">
      <c r="A453" s="42">
        <v>507</v>
      </c>
      <c r="B453" s="9" t="s">
        <v>28</v>
      </c>
      <c r="C453" s="9" t="s">
        <v>45</v>
      </c>
      <c r="D453" s="9">
        <v>4</v>
      </c>
      <c r="E453" s="9">
        <v>115</v>
      </c>
      <c r="F453" s="9">
        <v>2017</v>
      </c>
      <c r="G453" s="9">
        <v>6</v>
      </c>
      <c r="H453" s="9">
        <v>11</v>
      </c>
      <c r="I453" s="9">
        <v>-0.82335999999999998</v>
      </c>
      <c r="J453" s="9">
        <v>-90.062439999999995</v>
      </c>
      <c r="K453" s="26">
        <v>48071082</v>
      </c>
      <c r="L453" s="26">
        <v>48071082</v>
      </c>
      <c r="M453" s="26">
        <v>48071082</v>
      </c>
      <c r="N453" s="27">
        <v>2254</v>
      </c>
      <c r="O453" s="28">
        <v>33.6</v>
      </c>
      <c r="P453" s="28">
        <v>34</v>
      </c>
      <c r="Q453" s="28">
        <v>24.1</v>
      </c>
      <c r="R453" s="28"/>
      <c r="S453" s="28">
        <v>3.6</v>
      </c>
      <c r="T453" s="28">
        <v>1</v>
      </c>
      <c r="U453" s="28">
        <v>1</v>
      </c>
      <c r="V453" s="44">
        <f>VLOOKUP($L453,'[1]Tortugas liberadas DPNG'!$B$1:$O$552,7,FALSE)</f>
        <v>2015</v>
      </c>
      <c r="W453" s="44">
        <f>VLOOKUP($L453,'[1]Tortugas liberadas DPNG'!$B$1:$O$552,11,FALSE)</f>
        <v>26.1</v>
      </c>
      <c r="X453" s="44">
        <f>VLOOKUP($L453,'[1]Tortugas liberadas DPNG'!$B$1:$O$552,14,FALSE)/1000</f>
        <v>1.5</v>
      </c>
      <c r="Y453" s="44">
        <f>VLOOKUP($L453,'[1]Tortugas liberadas DPNG'!$B$1:$O$552,5,FALSE) -0.5</f>
        <v>5.5</v>
      </c>
      <c r="Z453" s="44">
        <f>Y453+(F453-VLOOKUP($L453,'[1]Tortugas liberadas DPNG'!$B$1:$O$552,7,FALSE))</f>
        <v>7.5</v>
      </c>
      <c r="AB453" s="45" t="str">
        <f t="shared" si="7"/>
        <v>Small</v>
      </c>
      <c r="AC453" s="9"/>
    </row>
    <row r="454" spans="1:29" x14ac:dyDescent="0.25">
      <c r="A454" s="42">
        <v>508</v>
      </c>
      <c r="B454" s="9" t="s">
        <v>28</v>
      </c>
      <c r="C454" s="9" t="s">
        <v>45</v>
      </c>
      <c r="D454" s="9">
        <v>4</v>
      </c>
      <c r="E454" s="9">
        <v>116</v>
      </c>
      <c r="F454" s="9">
        <v>2017</v>
      </c>
      <c r="G454" s="9">
        <v>6</v>
      </c>
      <c r="H454" s="9">
        <v>11</v>
      </c>
      <c r="I454" s="9">
        <v>-0.82352999999999998</v>
      </c>
      <c r="J454" s="9">
        <v>-90.061880000000002</v>
      </c>
      <c r="K454" s="26">
        <v>52809310</v>
      </c>
      <c r="L454" s="26">
        <v>52809310</v>
      </c>
      <c r="M454" s="26">
        <v>52809310</v>
      </c>
      <c r="N454" s="27">
        <v>2329</v>
      </c>
      <c r="O454" s="28">
        <v>22</v>
      </c>
      <c r="P454" s="28">
        <v>21.4</v>
      </c>
      <c r="Q454" s="28">
        <v>28.6</v>
      </c>
      <c r="R454" s="28"/>
      <c r="S454" s="28">
        <v>1.9</v>
      </c>
      <c r="T454" s="28">
        <v>1</v>
      </c>
      <c r="U454" s="28">
        <v>0</v>
      </c>
      <c r="V454" s="44">
        <f>VLOOKUP($L454,'[1]Tortugas liberadas DPNG'!$B$1:$O$552,7,FALSE)</f>
        <v>2017</v>
      </c>
      <c r="W454" s="44">
        <f>VLOOKUP($L454,'[1]Tortugas liberadas DPNG'!$B$1:$O$552,11,FALSE)</f>
        <v>25</v>
      </c>
      <c r="X454" s="44">
        <f>VLOOKUP($L454,'[1]Tortugas liberadas DPNG'!$B$1:$O$552,14,FALSE)/1000</f>
        <v>1.3</v>
      </c>
      <c r="Y454" s="44">
        <f>VLOOKUP($L454,'[1]Tortugas liberadas DPNG'!$B$1:$O$552,5,FALSE) -0.5</f>
        <v>7.5</v>
      </c>
      <c r="Z454" s="44">
        <f>Y454+(F454-VLOOKUP($L454,'[1]Tortugas liberadas DPNG'!$B$1:$O$552,7,FALSE))</f>
        <v>7.5</v>
      </c>
      <c r="AB454" s="45" t="str">
        <f t="shared" si="7"/>
        <v>Small</v>
      </c>
      <c r="AC454" s="9"/>
    </row>
    <row r="455" spans="1:29" x14ac:dyDescent="0.25">
      <c r="A455" s="42">
        <v>509</v>
      </c>
      <c r="B455" s="9" t="s">
        <v>28</v>
      </c>
      <c r="C455" s="9" t="s">
        <v>45</v>
      </c>
      <c r="D455" s="9">
        <v>4</v>
      </c>
      <c r="E455" s="9">
        <v>117</v>
      </c>
      <c r="F455" s="9">
        <v>2017</v>
      </c>
      <c r="G455" s="9">
        <v>6</v>
      </c>
      <c r="H455" s="9">
        <v>12</v>
      </c>
      <c r="I455" s="9">
        <v>-0.81896000000000002</v>
      </c>
      <c r="J455" s="9">
        <v>-90.05762</v>
      </c>
      <c r="K455" s="26">
        <v>48045586</v>
      </c>
      <c r="L455" s="26">
        <v>48045586</v>
      </c>
      <c r="M455" s="26">
        <v>48045586</v>
      </c>
      <c r="N455" s="27">
        <v>2249</v>
      </c>
      <c r="O455" s="28">
        <v>31</v>
      </c>
      <c r="P455" s="28">
        <v>31.5</v>
      </c>
      <c r="Q455" s="28">
        <v>22.2</v>
      </c>
      <c r="R455" s="28"/>
      <c r="S455" s="28">
        <v>2.8</v>
      </c>
      <c r="T455" s="28">
        <v>1</v>
      </c>
      <c r="U455" s="28">
        <v>0</v>
      </c>
      <c r="V455" s="44">
        <f>VLOOKUP($L455,'[1]Tortugas liberadas DPNG'!$B$1:$O$552,7,FALSE)</f>
        <v>2015</v>
      </c>
      <c r="W455" s="44">
        <f>VLOOKUP($L455,'[1]Tortugas liberadas DPNG'!$B$1:$O$552,11,FALSE)</f>
        <v>25</v>
      </c>
      <c r="X455" s="44">
        <f>VLOOKUP($L455,'[1]Tortugas liberadas DPNG'!$B$1:$O$552,14,FALSE)/1000</f>
        <v>1.25</v>
      </c>
      <c r="Y455" s="44">
        <f>VLOOKUP($L455,'[1]Tortugas liberadas DPNG'!$B$1:$O$552,5,FALSE) -0.5</f>
        <v>4.5</v>
      </c>
      <c r="Z455" s="44">
        <f>Y455+(F455-VLOOKUP($L455,'[1]Tortugas liberadas DPNG'!$B$1:$O$552,7,FALSE))</f>
        <v>6.5</v>
      </c>
      <c r="AB455" s="45" t="str">
        <f t="shared" si="7"/>
        <v>Small</v>
      </c>
      <c r="AC455" s="9" t="s">
        <v>119</v>
      </c>
    </row>
    <row r="456" spans="1:29" x14ac:dyDescent="0.25">
      <c r="A456" s="42">
        <v>510</v>
      </c>
      <c r="B456" s="9" t="s">
        <v>28</v>
      </c>
      <c r="C456" s="9" t="s">
        <v>45</v>
      </c>
      <c r="D456" s="9">
        <v>4</v>
      </c>
      <c r="E456" s="9">
        <v>118</v>
      </c>
      <c r="F456" s="9">
        <v>2017</v>
      </c>
      <c r="G456" s="9">
        <v>6</v>
      </c>
      <c r="H456" s="9">
        <v>12</v>
      </c>
      <c r="I456" s="9">
        <v>-0.81976000000000004</v>
      </c>
      <c r="J456" s="9">
        <v>-90.058070000000001</v>
      </c>
      <c r="K456" s="26">
        <v>48074329</v>
      </c>
      <c r="L456" s="26">
        <v>48074329</v>
      </c>
      <c r="M456" s="26">
        <v>48074329</v>
      </c>
      <c r="N456" s="27">
        <v>2179</v>
      </c>
      <c r="O456" s="28">
        <v>41.6</v>
      </c>
      <c r="P456" s="28">
        <v>42.2</v>
      </c>
      <c r="Q456" s="28">
        <v>29.8</v>
      </c>
      <c r="R456" s="28"/>
      <c r="S456" s="28">
        <v>7.6</v>
      </c>
      <c r="T456" s="28">
        <v>1</v>
      </c>
      <c r="U456" s="28">
        <v>1</v>
      </c>
      <c r="V456" s="44">
        <f>VLOOKUP($L456,'[1]Tortugas liberadas DPNG'!$B$1:$O$552,7,FALSE)</f>
        <v>2015</v>
      </c>
      <c r="W456" s="44">
        <f>VLOOKUP($L456,'[1]Tortugas liberadas DPNG'!$B$1:$O$552,11,FALSE)</f>
        <v>30.3</v>
      </c>
      <c r="X456" s="44">
        <f>VLOOKUP($L456,'[1]Tortugas liberadas DPNG'!$B$1:$O$552,14,FALSE)/1000</f>
        <v>2.6</v>
      </c>
      <c r="Y456" s="44">
        <f>VLOOKUP($L456,'[1]Tortugas liberadas DPNG'!$B$1:$O$552,5,FALSE) -0.5</f>
        <v>6.5</v>
      </c>
      <c r="Z456" s="44">
        <f>Y456+(F456-VLOOKUP($L456,'[1]Tortugas liberadas DPNG'!$B$1:$O$552,7,FALSE))</f>
        <v>8.5</v>
      </c>
      <c r="AB456" s="45" t="str">
        <f t="shared" si="7"/>
        <v>Small</v>
      </c>
      <c r="AC456" s="9"/>
    </row>
    <row r="457" spans="1:29" x14ac:dyDescent="0.25">
      <c r="A457" s="42">
        <v>511</v>
      </c>
      <c r="B457" s="9" t="s">
        <v>28</v>
      </c>
      <c r="C457" s="9" t="s">
        <v>45</v>
      </c>
      <c r="D457" s="9">
        <v>4</v>
      </c>
      <c r="E457" s="9">
        <v>119</v>
      </c>
      <c r="F457" s="9">
        <v>2017</v>
      </c>
      <c r="G457" s="9">
        <v>6</v>
      </c>
      <c r="H457" s="9">
        <v>12</v>
      </c>
      <c r="I457" s="9">
        <v>-0.82255999999999996</v>
      </c>
      <c r="J457" s="9">
        <v>-90.05762</v>
      </c>
      <c r="K457" s="26">
        <v>52114307</v>
      </c>
      <c r="L457" s="26">
        <v>52114307</v>
      </c>
      <c r="M457" s="26">
        <v>52114307</v>
      </c>
      <c r="N457" s="27">
        <v>2407</v>
      </c>
      <c r="O457" s="28">
        <v>26</v>
      </c>
      <c r="P457" s="28">
        <v>26.7</v>
      </c>
      <c r="Q457" s="28">
        <v>18.5</v>
      </c>
      <c r="R457" s="28"/>
      <c r="S457" s="28">
        <v>2.2000000000000002</v>
      </c>
      <c r="T457" s="28">
        <v>1</v>
      </c>
      <c r="U457" s="28">
        <v>0</v>
      </c>
      <c r="V457" s="44">
        <f>VLOOKUP($L457,'[1]Tortugas liberadas DPNG'!$B$1:$O$552,7,FALSE)</f>
        <v>2017</v>
      </c>
      <c r="W457" s="44">
        <f>VLOOKUP($L457,'[1]Tortugas liberadas DPNG'!$B$1:$O$552,11,FALSE)</f>
        <v>25.4</v>
      </c>
      <c r="X457" s="44">
        <f>VLOOKUP($L457,'[1]Tortugas liberadas DPNG'!$B$1:$O$552,14,FALSE)/1000</f>
        <v>1.407</v>
      </c>
      <c r="Y457" s="44">
        <f>VLOOKUP($L457,'[1]Tortugas liberadas DPNG'!$B$1:$O$552,5,FALSE) -0.5</f>
        <v>5.5</v>
      </c>
      <c r="Z457" s="44">
        <f>Y457+(F457-VLOOKUP($L457,'[1]Tortugas liberadas DPNG'!$B$1:$O$552,7,FALSE))</f>
        <v>5.5</v>
      </c>
      <c r="AB457" s="45" t="str">
        <f t="shared" si="7"/>
        <v>Small</v>
      </c>
      <c r="AC457" s="9"/>
    </row>
    <row r="458" spans="1:29" x14ac:dyDescent="0.25">
      <c r="A458" s="42">
        <v>512</v>
      </c>
      <c r="B458" s="9" t="s">
        <v>28</v>
      </c>
      <c r="C458" s="9" t="s">
        <v>45</v>
      </c>
      <c r="D458" s="9">
        <v>4</v>
      </c>
      <c r="E458" s="9">
        <v>120</v>
      </c>
      <c r="F458" s="9">
        <v>2017</v>
      </c>
      <c r="G458" s="9">
        <v>6</v>
      </c>
      <c r="H458" s="9">
        <v>12</v>
      </c>
      <c r="I458" s="9">
        <v>-0.82162999999999997</v>
      </c>
      <c r="J458" s="9">
        <v>-90.058239999999998</v>
      </c>
      <c r="K458" s="26">
        <v>48341282</v>
      </c>
      <c r="L458" s="26">
        <v>48341282</v>
      </c>
      <c r="M458" s="26">
        <v>48341282</v>
      </c>
      <c r="N458" s="27">
        <v>2230</v>
      </c>
      <c r="O458" s="28">
        <v>33.299999999999997</v>
      </c>
      <c r="P458" s="28">
        <v>35.5</v>
      </c>
      <c r="Q458" s="28">
        <v>24.6</v>
      </c>
      <c r="R458" s="28"/>
      <c r="S458" s="28">
        <v>3.6</v>
      </c>
      <c r="T458" s="28">
        <v>1</v>
      </c>
      <c r="U458" s="28">
        <v>1</v>
      </c>
      <c r="V458" s="44">
        <f>VLOOKUP($L458,'[1]Tortugas liberadas DPNG'!$B$1:$O$552,7,FALSE)</f>
        <v>2015</v>
      </c>
      <c r="W458" s="44">
        <f>VLOOKUP($L458,'[1]Tortugas liberadas DPNG'!$B$1:$O$552,11,FALSE)</f>
        <v>23.6</v>
      </c>
      <c r="X458" s="44">
        <f>VLOOKUP($L458,'[1]Tortugas liberadas DPNG'!$B$1:$O$552,14,FALSE)/1000</f>
        <v>0.9</v>
      </c>
      <c r="Y458" s="44">
        <f>VLOOKUP($L458,'[1]Tortugas liberadas DPNG'!$B$1:$O$552,5,FALSE) -0.5</f>
        <v>5.5</v>
      </c>
      <c r="Z458" s="44">
        <f>Y458+(F458-VLOOKUP($L458,'[1]Tortugas liberadas DPNG'!$B$1:$O$552,7,FALSE))</f>
        <v>7.5</v>
      </c>
      <c r="AB458" s="45" t="str">
        <f t="shared" si="7"/>
        <v>Small</v>
      </c>
      <c r="AC458" s="9" t="s">
        <v>120</v>
      </c>
    </row>
    <row r="459" spans="1:29" x14ac:dyDescent="0.25">
      <c r="A459" s="42">
        <v>513</v>
      </c>
      <c r="B459" s="9" t="s">
        <v>28</v>
      </c>
      <c r="C459" s="9" t="s">
        <v>45</v>
      </c>
      <c r="D459" s="9">
        <v>4</v>
      </c>
      <c r="E459" s="9">
        <v>121</v>
      </c>
      <c r="F459" s="9">
        <v>2017</v>
      </c>
      <c r="G459" s="9">
        <v>6</v>
      </c>
      <c r="H459" s="9">
        <v>12</v>
      </c>
      <c r="I459" s="9">
        <v>-0.82130000000000003</v>
      </c>
      <c r="J459" s="9">
        <v>-90.058269999999993</v>
      </c>
      <c r="K459" s="26">
        <v>51828061</v>
      </c>
      <c r="L459" s="26">
        <v>51828061</v>
      </c>
      <c r="M459" s="26">
        <v>51828061</v>
      </c>
      <c r="N459" s="27">
        <v>2393</v>
      </c>
      <c r="O459" s="28">
        <v>25.4</v>
      </c>
      <c r="P459" s="28">
        <v>26.8</v>
      </c>
      <c r="Q459" s="28">
        <v>17.8</v>
      </c>
      <c r="R459" s="28"/>
      <c r="S459" s="28">
        <v>1.6</v>
      </c>
      <c r="T459" s="28">
        <v>1</v>
      </c>
      <c r="U459" s="28">
        <v>1</v>
      </c>
      <c r="V459" s="44">
        <f>VLOOKUP($L459,'[1]Tortugas liberadas DPNG'!$B$1:$O$552,7,FALSE)</f>
        <v>2017</v>
      </c>
      <c r="W459" s="44">
        <f>VLOOKUP($L459,'[1]Tortugas liberadas DPNG'!$B$1:$O$552,11,FALSE)</f>
        <v>24.7</v>
      </c>
      <c r="X459" s="44">
        <f>VLOOKUP($L459,'[1]Tortugas liberadas DPNG'!$B$1:$O$552,14,FALSE)/1000</f>
        <v>1.2609999999999999</v>
      </c>
      <c r="Y459" s="44">
        <f>VLOOKUP($L459,'[1]Tortugas liberadas DPNG'!$B$1:$O$552,5,FALSE) -0.5</f>
        <v>5.5</v>
      </c>
      <c r="Z459" s="44">
        <f>Y459+(F459-VLOOKUP($L459,'[1]Tortugas liberadas DPNG'!$B$1:$O$552,7,FALSE))</f>
        <v>5.5</v>
      </c>
      <c r="AB459" s="45" t="str">
        <f t="shared" si="7"/>
        <v>Small</v>
      </c>
      <c r="AC459" s="9"/>
    </row>
    <row r="460" spans="1:29" x14ac:dyDescent="0.25">
      <c r="A460" s="42">
        <v>514</v>
      </c>
      <c r="B460" s="9" t="s">
        <v>28</v>
      </c>
      <c r="C460" s="9" t="s">
        <v>45</v>
      </c>
      <c r="D460" s="9">
        <v>4</v>
      </c>
      <c r="E460" s="9">
        <v>122</v>
      </c>
      <c r="F460" s="9">
        <v>2017</v>
      </c>
      <c r="G460" s="9">
        <v>6</v>
      </c>
      <c r="H460" s="9">
        <v>12</v>
      </c>
      <c r="I460" s="9">
        <v>-0.82062000000000002</v>
      </c>
      <c r="J460" s="9">
        <v>-90.058260000000004</v>
      </c>
      <c r="K460" s="26">
        <v>48369071</v>
      </c>
      <c r="L460" s="26">
        <v>48369071</v>
      </c>
      <c r="M460" s="26">
        <v>48369071</v>
      </c>
      <c r="N460" s="27">
        <v>2174</v>
      </c>
      <c r="O460" s="28">
        <v>40.1</v>
      </c>
      <c r="P460" s="28">
        <v>42.6</v>
      </c>
      <c r="Q460" s="28">
        <v>31.3</v>
      </c>
      <c r="R460" s="28"/>
      <c r="S460" s="28">
        <v>6.8</v>
      </c>
      <c r="T460" s="28">
        <v>1</v>
      </c>
      <c r="U460" s="28">
        <v>1</v>
      </c>
      <c r="V460" s="44">
        <f>VLOOKUP($L460,'[1]Tortugas liberadas DPNG'!$B$1:$O$552,7,FALSE)</f>
        <v>2015</v>
      </c>
      <c r="W460" s="44">
        <f>VLOOKUP($L460,'[1]Tortugas liberadas DPNG'!$B$1:$O$552,11,FALSE)</f>
        <v>30.6</v>
      </c>
      <c r="X460" s="44">
        <f>VLOOKUP($L460,'[1]Tortugas liberadas DPNG'!$B$1:$O$552,14,FALSE)/1000</f>
        <v>2.8</v>
      </c>
      <c r="Y460" s="44">
        <f>VLOOKUP($L460,'[1]Tortugas liberadas DPNG'!$B$1:$O$552,5,FALSE) -0.5</f>
        <v>6.5</v>
      </c>
      <c r="Z460" s="44">
        <f>Y460+(F460-VLOOKUP($L460,'[1]Tortugas liberadas DPNG'!$B$1:$O$552,7,FALSE))</f>
        <v>8.5</v>
      </c>
      <c r="AB460" s="45" t="str">
        <f t="shared" si="7"/>
        <v>Small</v>
      </c>
      <c r="AC460" s="9"/>
    </row>
    <row r="461" spans="1:29" x14ac:dyDescent="0.25">
      <c r="A461" s="42">
        <v>515</v>
      </c>
      <c r="B461" s="9" t="s">
        <v>28</v>
      </c>
      <c r="C461" s="9" t="s">
        <v>45</v>
      </c>
      <c r="D461" s="9">
        <v>4</v>
      </c>
      <c r="E461" s="9">
        <v>123</v>
      </c>
      <c r="F461" s="9">
        <v>2017</v>
      </c>
      <c r="G461" s="9">
        <v>6</v>
      </c>
      <c r="H461" s="9">
        <v>12</v>
      </c>
      <c r="I461" s="9">
        <v>-0.81977999999999995</v>
      </c>
      <c r="J461" s="9">
        <v>-90.058359999999993</v>
      </c>
      <c r="K461" s="26">
        <v>48070836</v>
      </c>
      <c r="L461" s="26">
        <v>48070836</v>
      </c>
      <c r="M461" s="26">
        <v>48070836</v>
      </c>
      <c r="N461" s="27">
        <v>2217</v>
      </c>
      <c r="O461" s="28">
        <v>35.5</v>
      </c>
      <c r="P461" s="28">
        <v>37.6</v>
      </c>
      <c r="Q461" s="28">
        <v>26</v>
      </c>
      <c r="R461" s="28"/>
      <c r="S461" s="28">
        <v>5.4</v>
      </c>
      <c r="T461" s="28">
        <v>1</v>
      </c>
      <c r="U461" s="28">
        <v>0</v>
      </c>
      <c r="V461" s="44">
        <f>VLOOKUP($L461,'[1]Tortugas liberadas DPNG'!$B$1:$O$552,7,FALSE)</f>
        <v>2015</v>
      </c>
      <c r="W461" s="44">
        <f>VLOOKUP($L461,'[1]Tortugas liberadas DPNG'!$B$1:$O$552,11,FALSE)</f>
        <v>26.2</v>
      </c>
      <c r="X461" s="44">
        <f>VLOOKUP($L461,'[1]Tortugas liberadas DPNG'!$B$1:$O$552,14,FALSE)/1000</f>
        <v>1.4</v>
      </c>
      <c r="Y461" s="44">
        <f>VLOOKUP($L461,'[1]Tortugas liberadas DPNG'!$B$1:$O$552,5,FALSE) -0.5</f>
        <v>5.5</v>
      </c>
      <c r="Z461" s="44">
        <f>Y461+(F461-VLOOKUP($L461,'[1]Tortugas liberadas DPNG'!$B$1:$O$552,7,FALSE))</f>
        <v>7.5</v>
      </c>
      <c r="AB461" s="45" t="str">
        <f t="shared" si="7"/>
        <v>Small</v>
      </c>
      <c r="AC461" s="9"/>
    </row>
    <row r="462" spans="1:29" x14ac:dyDescent="0.25">
      <c r="A462" s="42">
        <v>516</v>
      </c>
      <c r="B462" s="9" t="s">
        <v>28</v>
      </c>
      <c r="C462" s="9" t="s">
        <v>45</v>
      </c>
      <c r="D462" s="9">
        <v>4</v>
      </c>
      <c r="E462" s="9">
        <v>124</v>
      </c>
      <c r="F462" s="9">
        <v>2017</v>
      </c>
      <c r="G462" s="9">
        <v>6</v>
      </c>
      <c r="H462" s="9">
        <v>12</v>
      </c>
      <c r="I462" s="9">
        <v>-0.81960999999999995</v>
      </c>
      <c r="J462" s="9">
        <v>-90.058589999999995</v>
      </c>
      <c r="K462" s="26">
        <v>48376541</v>
      </c>
      <c r="L462" s="26">
        <v>48376541</v>
      </c>
      <c r="M462" s="26">
        <v>48376541</v>
      </c>
      <c r="N462" s="27">
        <v>2151</v>
      </c>
      <c r="O462" s="28">
        <v>36.5</v>
      </c>
      <c r="P462" s="28">
        <v>36</v>
      </c>
      <c r="Q462" s="28">
        <v>26.5</v>
      </c>
      <c r="R462" s="28"/>
      <c r="S462" s="28">
        <v>5.0999999999999996</v>
      </c>
      <c r="T462" s="28">
        <v>1</v>
      </c>
      <c r="U462" s="28">
        <v>0</v>
      </c>
      <c r="V462" s="44">
        <f>VLOOKUP($L462,'[1]Tortugas liberadas DPNG'!$B$1:$O$552,7,FALSE)</f>
        <v>2015</v>
      </c>
      <c r="W462" s="44">
        <f>VLOOKUP($L462,'[1]Tortugas liberadas DPNG'!$B$1:$O$552,11,FALSE)</f>
        <v>28.5</v>
      </c>
      <c r="X462" s="44">
        <f>VLOOKUP($L462,'[1]Tortugas liberadas DPNG'!$B$1:$O$552,14,FALSE)/1000</f>
        <v>1.8</v>
      </c>
      <c r="Y462" s="44">
        <f>VLOOKUP($L462,'[1]Tortugas liberadas DPNG'!$B$1:$O$552,5,FALSE) -0.5</f>
        <v>7.5</v>
      </c>
      <c r="Z462" s="44">
        <f>Y462+(F462-VLOOKUP($L462,'[1]Tortugas liberadas DPNG'!$B$1:$O$552,7,FALSE))</f>
        <v>9.5</v>
      </c>
      <c r="AB462" s="45" t="str">
        <f t="shared" si="7"/>
        <v>Small</v>
      </c>
      <c r="AC462" s="9" t="s">
        <v>121</v>
      </c>
    </row>
    <row r="463" spans="1:29" x14ac:dyDescent="0.25">
      <c r="A463" s="42">
        <v>517</v>
      </c>
      <c r="B463" s="9" t="s">
        <v>28</v>
      </c>
      <c r="C463" s="9" t="s">
        <v>45</v>
      </c>
      <c r="D463" s="9">
        <v>4</v>
      </c>
      <c r="E463" s="9">
        <v>125</v>
      </c>
      <c r="F463" s="9">
        <v>2017</v>
      </c>
      <c r="G463" s="9">
        <v>6</v>
      </c>
      <c r="H463" s="9">
        <v>12</v>
      </c>
      <c r="I463" s="9">
        <v>-0.81933999999999996</v>
      </c>
      <c r="J463" s="9">
        <v>-90.059430000000006</v>
      </c>
      <c r="K463" s="26">
        <v>48326019</v>
      </c>
      <c r="L463" s="26">
        <v>48326019</v>
      </c>
      <c r="M463" s="26">
        <v>48326019</v>
      </c>
      <c r="N463" s="27">
        <v>2278</v>
      </c>
      <c r="O463" s="28">
        <v>32.700000000000003</v>
      </c>
      <c r="P463" s="28">
        <v>34.9</v>
      </c>
      <c r="Q463" s="28">
        <v>24.6</v>
      </c>
      <c r="R463" s="28"/>
      <c r="S463" s="28">
        <v>3.7</v>
      </c>
      <c r="T463" s="28">
        <v>1</v>
      </c>
      <c r="U463" s="28">
        <v>1</v>
      </c>
      <c r="V463" s="44">
        <f>VLOOKUP($L463,'[1]Tortugas liberadas DPNG'!$B$1:$O$552,7,FALSE)</f>
        <v>2015</v>
      </c>
      <c r="W463" s="44">
        <f>VLOOKUP($L463,'[1]Tortugas liberadas DPNG'!$B$1:$O$552,11,FALSE)</f>
        <v>25.2</v>
      </c>
      <c r="X463" s="44">
        <f>VLOOKUP($L463,'[1]Tortugas liberadas DPNG'!$B$1:$O$552,14,FALSE)/1000</f>
        <v>1.5</v>
      </c>
      <c r="Y463" s="44">
        <f>VLOOKUP($L463,'[1]Tortugas liberadas DPNG'!$B$1:$O$552,5,FALSE) -0.5</f>
        <v>4.5</v>
      </c>
      <c r="Z463" s="44">
        <f>Y463+(F463-VLOOKUP($L463,'[1]Tortugas liberadas DPNG'!$B$1:$O$552,7,FALSE))</f>
        <v>6.5</v>
      </c>
      <c r="AB463" s="45" t="str">
        <f t="shared" si="7"/>
        <v>Small</v>
      </c>
      <c r="AC463" s="9"/>
    </row>
    <row r="464" spans="1:29" x14ac:dyDescent="0.25">
      <c r="A464" s="42">
        <v>518</v>
      </c>
      <c r="B464" s="9" t="s">
        <v>28</v>
      </c>
      <c r="C464" s="9" t="s">
        <v>45</v>
      </c>
      <c r="D464" s="9">
        <v>4</v>
      </c>
      <c r="E464" s="9">
        <v>125</v>
      </c>
      <c r="F464" s="9">
        <v>2017</v>
      </c>
      <c r="G464" s="9">
        <v>6</v>
      </c>
      <c r="H464" s="9">
        <v>12</v>
      </c>
      <c r="I464" s="9">
        <v>-0.81933999999999996</v>
      </c>
      <c r="J464" s="9">
        <v>-90.059430000000006</v>
      </c>
      <c r="K464" s="26">
        <v>51777523</v>
      </c>
      <c r="L464" s="26">
        <v>51777523</v>
      </c>
      <c r="M464" s="26">
        <v>51777523</v>
      </c>
      <c r="N464" s="27">
        <v>2456</v>
      </c>
      <c r="O464" s="28">
        <v>28.5</v>
      </c>
      <c r="P464" s="28">
        <v>28.5</v>
      </c>
      <c r="Q464" s="28">
        <v>19.7</v>
      </c>
      <c r="R464" s="28"/>
      <c r="S464" s="28">
        <v>1.9</v>
      </c>
      <c r="T464" s="28">
        <v>1</v>
      </c>
      <c r="U464" s="28">
        <v>0</v>
      </c>
      <c r="V464" s="44">
        <f>VLOOKUP($L464,'[1]Tortugas liberadas DPNG'!$B$1:$O$552,7,FALSE)</f>
        <v>2017</v>
      </c>
      <c r="W464" s="44">
        <f>VLOOKUP($L464,'[1]Tortugas liberadas DPNG'!$B$1:$O$552,11,FALSE)</f>
        <v>27.9</v>
      </c>
      <c r="X464" s="44">
        <f>VLOOKUP($L464,'[1]Tortugas liberadas DPNG'!$B$1:$O$552,14,FALSE)/1000</f>
        <v>1.53</v>
      </c>
      <c r="Y464" s="44">
        <f>VLOOKUP($L464,'[1]Tortugas liberadas DPNG'!$B$1:$O$552,5,FALSE) -0.5</f>
        <v>5.5</v>
      </c>
      <c r="Z464" s="44">
        <f>Y464+(F464-VLOOKUP($L464,'[1]Tortugas liberadas DPNG'!$B$1:$O$552,7,FALSE))</f>
        <v>5.5</v>
      </c>
      <c r="AB464" s="45" t="str">
        <f t="shared" si="7"/>
        <v>Small</v>
      </c>
      <c r="AC464" s="9"/>
    </row>
    <row r="465" spans="1:29" x14ac:dyDescent="0.25">
      <c r="A465" s="42">
        <v>519</v>
      </c>
      <c r="B465" s="9" t="s">
        <v>28</v>
      </c>
      <c r="C465" s="9" t="s">
        <v>45</v>
      </c>
      <c r="D465" s="9">
        <v>4</v>
      </c>
      <c r="E465" s="9">
        <v>126</v>
      </c>
      <c r="F465" s="9">
        <v>2017</v>
      </c>
      <c r="G465" s="9">
        <v>6</v>
      </c>
      <c r="H465" s="9">
        <v>12</v>
      </c>
      <c r="I465" s="9">
        <v>-0.81971000000000005</v>
      </c>
      <c r="J465" s="9">
        <v>-90.059529999999995</v>
      </c>
      <c r="K465" s="26">
        <v>48083376</v>
      </c>
      <c r="L465" s="26">
        <v>48083376</v>
      </c>
      <c r="M465" s="26">
        <v>48083376</v>
      </c>
      <c r="N465" s="27">
        <v>2249</v>
      </c>
      <c r="O465" s="28">
        <v>32.1</v>
      </c>
      <c r="P465" s="28">
        <v>33</v>
      </c>
      <c r="Q465" s="28">
        <v>23.7</v>
      </c>
      <c r="R465" s="28"/>
      <c r="S465" s="28">
        <v>3.3</v>
      </c>
      <c r="T465" s="28">
        <v>1</v>
      </c>
      <c r="U465" s="28">
        <v>0</v>
      </c>
      <c r="V465" s="44">
        <f>VLOOKUP($L465,'[1]Tortugas liberadas DPNG'!$B$1:$O$552,7,FALSE)</f>
        <v>2015</v>
      </c>
      <c r="W465" s="44">
        <f>VLOOKUP($L465,'[1]Tortugas liberadas DPNG'!$B$1:$O$552,11,FALSE)</f>
        <v>24</v>
      </c>
      <c r="X465" s="44">
        <f>VLOOKUP($L465,'[1]Tortugas liberadas DPNG'!$B$1:$O$552,14,FALSE)/1000</f>
        <v>1.2</v>
      </c>
      <c r="Y465" s="44">
        <f>VLOOKUP($L465,'[1]Tortugas liberadas DPNG'!$B$1:$O$552,5,FALSE) -0.5</f>
        <v>5.5</v>
      </c>
      <c r="Z465" s="44">
        <f>Y465+(F465-VLOOKUP($L465,'[1]Tortugas liberadas DPNG'!$B$1:$O$552,7,FALSE))</f>
        <v>7.5</v>
      </c>
      <c r="AB465" s="45" t="str">
        <f t="shared" si="7"/>
        <v>Small</v>
      </c>
      <c r="AC465" s="9"/>
    </row>
    <row r="466" spans="1:29" x14ac:dyDescent="0.25">
      <c r="A466" s="42">
        <v>520</v>
      </c>
      <c r="B466" s="9" t="s">
        <v>28</v>
      </c>
      <c r="C466" s="9" t="s">
        <v>45</v>
      </c>
      <c r="D466" s="9">
        <v>4</v>
      </c>
      <c r="E466" s="9">
        <v>127</v>
      </c>
      <c r="F466" s="9">
        <v>2017</v>
      </c>
      <c r="G466" s="9">
        <v>6</v>
      </c>
      <c r="H466" s="9">
        <v>12</v>
      </c>
      <c r="I466" s="9">
        <v>-0.82101999999999997</v>
      </c>
      <c r="J466" s="9">
        <v>-90.058620000000005</v>
      </c>
      <c r="K466" s="26">
        <v>52308577</v>
      </c>
      <c r="L466" s="26">
        <v>52308577</v>
      </c>
      <c r="M466" s="26">
        <v>52308577</v>
      </c>
      <c r="N466" s="27">
        <v>2427</v>
      </c>
      <c r="O466" s="28">
        <v>27.2</v>
      </c>
      <c r="P466" s="28">
        <v>28</v>
      </c>
      <c r="Q466" s="28">
        <v>19.5</v>
      </c>
      <c r="R466" s="28"/>
      <c r="S466" s="28">
        <v>1.9</v>
      </c>
      <c r="T466" s="28">
        <v>1</v>
      </c>
      <c r="U466" s="28">
        <v>0</v>
      </c>
      <c r="V466" s="44">
        <f>VLOOKUP($L466,'[1]Tortugas liberadas DPNG'!$B$1:$O$552,7,FALSE)</f>
        <v>2017</v>
      </c>
      <c r="W466" s="44">
        <f>VLOOKUP($L466,'[1]Tortugas liberadas DPNG'!$B$1:$O$552,11,FALSE)</f>
        <v>26.7</v>
      </c>
      <c r="X466" s="44">
        <f>VLOOKUP($L466,'[1]Tortugas liberadas DPNG'!$B$1:$O$552,14,FALSE)/1000</f>
        <v>1.643</v>
      </c>
      <c r="Y466" s="44">
        <f>VLOOKUP($L466,'[1]Tortugas liberadas DPNG'!$B$1:$O$552,5,FALSE) -0.5</f>
        <v>5.5</v>
      </c>
      <c r="Z466" s="44">
        <f>Y466+(F466-VLOOKUP($L466,'[1]Tortugas liberadas DPNG'!$B$1:$O$552,7,FALSE))</f>
        <v>5.5</v>
      </c>
      <c r="AB466" s="45" t="str">
        <f t="shared" si="7"/>
        <v>Small</v>
      </c>
      <c r="AC466" s="9"/>
    </row>
    <row r="467" spans="1:29" x14ac:dyDescent="0.25">
      <c r="A467" s="42">
        <v>521</v>
      </c>
      <c r="B467" s="9" t="s">
        <v>28</v>
      </c>
      <c r="C467" s="9" t="s">
        <v>45</v>
      </c>
      <c r="D467" s="9">
        <v>4</v>
      </c>
      <c r="E467" s="9">
        <v>128</v>
      </c>
      <c r="F467" s="9">
        <v>2017</v>
      </c>
      <c r="G467" s="9">
        <v>6</v>
      </c>
      <c r="H467" s="9">
        <v>12</v>
      </c>
      <c r="I467" s="9">
        <v>-0.82086999999999999</v>
      </c>
      <c r="J467" s="9">
        <v>-90.059389999999993</v>
      </c>
      <c r="K467" s="26">
        <v>52774542</v>
      </c>
      <c r="L467" s="26">
        <v>52774542</v>
      </c>
      <c r="M467" s="26">
        <v>52774542</v>
      </c>
      <c r="N467" s="27">
        <v>2422</v>
      </c>
      <c r="O467" s="28">
        <v>24.4</v>
      </c>
      <c r="P467" s="28">
        <v>25.6</v>
      </c>
      <c r="Q467" s="28">
        <v>17.5</v>
      </c>
      <c r="R467" s="28"/>
      <c r="S467" s="28">
        <v>1.5</v>
      </c>
      <c r="T467" s="28">
        <v>1</v>
      </c>
      <c r="U467" s="28">
        <v>1</v>
      </c>
      <c r="V467" s="44">
        <f>VLOOKUP($L467,'[1]Tortugas liberadas DPNG'!$B$1:$O$552,7,FALSE)</f>
        <v>2017</v>
      </c>
      <c r="W467" s="44">
        <f>VLOOKUP($L467,'[1]Tortugas liberadas DPNG'!$B$1:$O$552,11,FALSE)</f>
        <v>24.4</v>
      </c>
      <c r="X467" s="44">
        <f>VLOOKUP($L467,'[1]Tortugas liberadas DPNG'!$B$1:$O$552,14,FALSE)/1000</f>
        <v>1.2</v>
      </c>
      <c r="Y467" s="44">
        <f>VLOOKUP($L467,'[1]Tortugas liberadas DPNG'!$B$1:$O$552,5,FALSE) -0.5</f>
        <v>4.5</v>
      </c>
      <c r="Z467" s="44">
        <f>Y467+(F467-VLOOKUP($L467,'[1]Tortugas liberadas DPNG'!$B$1:$O$552,7,FALSE))</f>
        <v>4.5</v>
      </c>
      <c r="AB467" s="45" t="str">
        <f t="shared" si="7"/>
        <v>Small</v>
      </c>
      <c r="AC467" s="9"/>
    </row>
    <row r="468" spans="1:29" x14ac:dyDescent="0.25">
      <c r="A468" s="42">
        <v>522</v>
      </c>
      <c r="B468" s="9" t="s">
        <v>28</v>
      </c>
      <c r="C468" s="9" t="s">
        <v>45</v>
      </c>
      <c r="D468" s="9">
        <v>4</v>
      </c>
      <c r="E468" s="9">
        <v>129</v>
      </c>
      <c r="F468" s="9">
        <v>2017</v>
      </c>
      <c r="G468" s="9">
        <v>6</v>
      </c>
      <c r="H468" s="9">
        <v>12</v>
      </c>
      <c r="I468" s="9">
        <v>-0.81911999999999996</v>
      </c>
      <c r="J468" s="9">
        <v>-90.060360000000003</v>
      </c>
      <c r="K468" s="26">
        <v>52373870</v>
      </c>
      <c r="L468" s="26">
        <v>52373870</v>
      </c>
      <c r="M468" s="26">
        <v>52373870</v>
      </c>
      <c r="N468" s="27">
        <v>2346</v>
      </c>
      <c r="O468" s="28">
        <v>27.1</v>
      </c>
      <c r="P468" s="28">
        <v>27.5</v>
      </c>
      <c r="Q468" s="28">
        <v>19</v>
      </c>
      <c r="R468" s="28"/>
      <c r="S468" s="28">
        <v>1.8</v>
      </c>
      <c r="T468" s="28">
        <v>1</v>
      </c>
      <c r="U468" s="28">
        <v>0</v>
      </c>
      <c r="V468" s="44">
        <f>VLOOKUP($L468,'[1]Tortugas liberadas DPNG'!$B$1:$O$552,7,FALSE)</f>
        <v>2017</v>
      </c>
      <c r="W468" s="44">
        <f>VLOOKUP($L468,'[1]Tortugas liberadas DPNG'!$B$1:$O$552,11,FALSE)</f>
        <v>26.4</v>
      </c>
      <c r="X468" s="44">
        <f>VLOOKUP($L468,'[1]Tortugas liberadas DPNG'!$B$1:$O$552,14,FALSE)/1000</f>
        <v>0.9</v>
      </c>
      <c r="Y468" s="44">
        <f>VLOOKUP($L468,'[1]Tortugas liberadas DPNG'!$B$1:$O$552,5,FALSE) -0.5</f>
        <v>6.5</v>
      </c>
      <c r="Z468" s="44">
        <f>Y468+(F468-VLOOKUP($L468,'[1]Tortugas liberadas DPNG'!$B$1:$O$552,7,FALSE))</f>
        <v>6.5</v>
      </c>
      <c r="AB468" s="45" t="str">
        <f t="shared" si="7"/>
        <v>Small</v>
      </c>
      <c r="AC468" s="9"/>
    </row>
    <row r="469" spans="1:29" x14ac:dyDescent="0.25">
      <c r="A469" s="42">
        <v>523</v>
      </c>
      <c r="B469" s="9" t="s">
        <v>28</v>
      </c>
      <c r="C469" s="9" t="s">
        <v>45</v>
      </c>
      <c r="D469" s="9">
        <v>4</v>
      </c>
      <c r="E469" s="9">
        <v>130</v>
      </c>
      <c r="F469" s="9">
        <v>2017</v>
      </c>
      <c r="G469" s="9">
        <v>6</v>
      </c>
      <c r="H469" s="9">
        <v>12</v>
      </c>
      <c r="I469" s="9">
        <v>-0.81957999999999998</v>
      </c>
      <c r="J469" s="9">
        <v>-90.060940000000002</v>
      </c>
      <c r="K469" s="26">
        <v>48312363</v>
      </c>
      <c r="L469" s="26">
        <v>48312363</v>
      </c>
      <c r="M469" s="26">
        <v>48312363</v>
      </c>
      <c r="N469" s="27">
        <v>2141</v>
      </c>
      <c r="O469" s="28">
        <v>43</v>
      </c>
      <c r="P469" s="28">
        <v>45.8</v>
      </c>
      <c r="Q469" s="28">
        <v>32</v>
      </c>
      <c r="R469" s="28"/>
      <c r="S469" s="28">
        <v>8.6999999999999993</v>
      </c>
      <c r="T469" s="28">
        <v>1</v>
      </c>
      <c r="U469" s="28">
        <v>0</v>
      </c>
      <c r="V469" s="44">
        <f>VLOOKUP($L469,'[1]Tortugas liberadas DPNG'!$B$1:$O$552,7,FALSE)</f>
        <v>2015</v>
      </c>
      <c r="W469" s="44">
        <f>VLOOKUP($L469,'[1]Tortugas liberadas DPNG'!$B$1:$O$552,11,FALSE)</f>
        <v>35</v>
      </c>
      <c r="X469" s="44">
        <f>VLOOKUP($L469,'[1]Tortugas liberadas DPNG'!$B$1:$O$552,14,FALSE)/1000</f>
        <v>4.3</v>
      </c>
      <c r="Y469" s="44">
        <f>VLOOKUP($L469,'[1]Tortugas liberadas DPNG'!$B$1:$O$552,5,FALSE) -0.5</f>
        <v>7.5</v>
      </c>
      <c r="Z469" s="44">
        <f>Y469+(F469-VLOOKUP($L469,'[1]Tortugas liberadas DPNG'!$B$1:$O$552,7,FALSE))</f>
        <v>9.5</v>
      </c>
      <c r="AB469" s="45" t="str">
        <f t="shared" si="7"/>
        <v/>
      </c>
      <c r="AC469" s="9"/>
    </row>
    <row r="470" spans="1:29" x14ac:dyDescent="0.25">
      <c r="A470" s="42">
        <v>524</v>
      </c>
      <c r="B470" s="9" t="s">
        <v>28</v>
      </c>
      <c r="C470" s="9" t="s">
        <v>45</v>
      </c>
      <c r="D470" s="9">
        <v>4</v>
      </c>
      <c r="E470" s="9">
        <v>131</v>
      </c>
      <c r="F470" s="9">
        <v>2017</v>
      </c>
      <c r="G470" s="9">
        <v>6</v>
      </c>
      <c r="H470" s="9">
        <v>12</v>
      </c>
      <c r="I470" s="9">
        <v>-0.82003000000000004</v>
      </c>
      <c r="J470" s="9">
        <v>-90.061580000000006</v>
      </c>
      <c r="K470" s="26">
        <v>48070278</v>
      </c>
      <c r="L470" s="26">
        <v>48070278</v>
      </c>
      <c r="M470" s="26">
        <v>48070278</v>
      </c>
      <c r="N470" s="27">
        <v>2233</v>
      </c>
      <c r="O470" s="28">
        <v>35.5</v>
      </c>
      <c r="P470" s="28">
        <v>36.799999999999997</v>
      </c>
      <c r="Q470" s="28">
        <v>25.7</v>
      </c>
      <c r="R470" s="28"/>
      <c r="S470" s="28">
        <v>4.7</v>
      </c>
      <c r="T470" s="28">
        <v>1</v>
      </c>
      <c r="U470" s="28">
        <v>0</v>
      </c>
      <c r="V470" s="44">
        <f>VLOOKUP($L470,'[1]Tortugas liberadas DPNG'!$B$1:$O$552,7,FALSE)</f>
        <v>2015</v>
      </c>
      <c r="W470" s="44">
        <f>VLOOKUP($L470,'[1]Tortugas liberadas DPNG'!$B$1:$O$552,11,FALSE)</f>
        <v>26.8</v>
      </c>
      <c r="X470" s="44">
        <f>VLOOKUP($L470,'[1]Tortugas liberadas DPNG'!$B$1:$O$552,14,FALSE)/1000</f>
        <v>1.7</v>
      </c>
      <c r="Y470" s="44">
        <f>VLOOKUP($L470,'[1]Tortugas liberadas DPNG'!$B$1:$O$552,5,FALSE) -0.5</f>
        <v>5.5</v>
      </c>
      <c r="Z470" s="44">
        <f>Y470+(F470-VLOOKUP($L470,'[1]Tortugas liberadas DPNG'!$B$1:$O$552,7,FALSE))</f>
        <v>7.5</v>
      </c>
      <c r="AB470" s="45" t="str">
        <f t="shared" si="7"/>
        <v>Small</v>
      </c>
      <c r="AC470" s="9"/>
    </row>
    <row r="471" spans="1:29" x14ac:dyDescent="0.25">
      <c r="A471" s="42">
        <v>525</v>
      </c>
      <c r="B471" s="9" t="s">
        <v>28</v>
      </c>
      <c r="C471" s="9" t="s">
        <v>45</v>
      </c>
      <c r="D471" s="9">
        <v>4</v>
      </c>
      <c r="E471" s="9">
        <v>131</v>
      </c>
      <c r="F471" s="9">
        <v>2017</v>
      </c>
      <c r="G471" s="9">
        <v>6</v>
      </c>
      <c r="H471" s="9">
        <v>12</v>
      </c>
      <c r="I471" s="9">
        <v>-0.82003000000000004</v>
      </c>
      <c r="J471" s="9">
        <v>-90.061580000000006</v>
      </c>
      <c r="K471" s="26">
        <v>52376778</v>
      </c>
      <c r="L471" s="26">
        <v>52376778</v>
      </c>
      <c r="M471" s="26">
        <v>52376778</v>
      </c>
      <c r="N471" s="27">
        <v>2403</v>
      </c>
      <c r="O471" s="28">
        <v>31.2</v>
      </c>
      <c r="P471" s="28">
        <v>32</v>
      </c>
      <c r="Q471" s="28">
        <v>22.2</v>
      </c>
      <c r="R471" s="28"/>
      <c r="S471" s="28">
        <v>3.2</v>
      </c>
      <c r="T471" s="28">
        <v>1</v>
      </c>
      <c r="U471" s="28">
        <v>0</v>
      </c>
      <c r="V471" s="44">
        <f>VLOOKUP($L471,'[1]Tortugas liberadas DPNG'!$B$1:$O$552,7,FALSE)</f>
        <v>2017</v>
      </c>
      <c r="W471" s="44">
        <f>VLOOKUP($L471,'[1]Tortugas liberadas DPNG'!$B$1:$O$552,11,FALSE)</f>
        <v>30.6</v>
      </c>
      <c r="X471" s="44">
        <f>VLOOKUP($L471,'[1]Tortugas liberadas DPNG'!$B$1:$O$552,14,FALSE)/1000</f>
        <v>2.593</v>
      </c>
      <c r="Y471" s="44">
        <f>VLOOKUP($L471,'[1]Tortugas liberadas DPNG'!$B$1:$O$552,5,FALSE) -0.5</f>
        <v>5.5</v>
      </c>
      <c r="Z471" s="44">
        <f>Y471+(F471-VLOOKUP($L471,'[1]Tortugas liberadas DPNG'!$B$1:$O$552,7,FALSE))</f>
        <v>5.5</v>
      </c>
      <c r="AB471" s="45" t="str">
        <f t="shared" si="7"/>
        <v>Small</v>
      </c>
      <c r="AC471" s="9"/>
    </row>
    <row r="472" spans="1:29" x14ac:dyDescent="0.25">
      <c r="A472" s="42">
        <v>526</v>
      </c>
      <c r="B472" s="9" t="s">
        <v>28</v>
      </c>
      <c r="C472" s="9" t="s">
        <v>45</v>
      </c>
      <c r="D472" s="9">
        <v>4</v>
      </c>
      <c r="E472" s="9">
        <v>132</v>
      </c>
      <c r="F472" s="9">
        <v>2017</v>
      </c>
      <c r="G472" s="9">
        <v>6</v>
      </c>
      <c r="H472" s="9">
        <v>12</v>
      </c>
      <c r="I472" s="9">
        <v>-0.82106999999999997</v>
      </c>
      <c r="J472" s="9">
        <v>-90.059280000000001</v>
      </c>
      <c r="K472" s="26">
        <v>48075007</v>
      </c>
      <c r="L472" s="26">
        <v>48075007</v>
      </c>
      <c r="M472" s="26">
        <v>48075007</v>
      </c>
      <c r="N472" s="27">
        <v>2302</v>
      </c>
      <c r="O472" s="28">
        <v>30.5</v>
      </c>
      <c r="P472" s="28">
        <v>31.5</v>
      </c>
      <c r="Q472" s="28">
        <v>21.5</v>
      </c>
      <c r="R472" s="28"/>
      <c r="S472" s="28">
        <v>3</v>
      </c>
      <c r="T472" s="28">
        <v>1</v>
      </c>
      <c r="U472" s="28">
        <v>0</v>
      </c>
      <c r="V472" s="44">
        <f>VLOOKUP($L472,'[1]Tortugas liberadas DPNG'!$B$1:$O$552,7,FALSE)</f>
        <v>2015</v>
      </c>
      <c r="W472" s="44">
        <f>VLOOKUP($L472,'[1]Tortugas liberadas DPNG'!$B$1:$O$552,11,FALSE)</f>
        <v>23.6</v>
      </c>
      <c r="X472" s="44">
        <f>VLOOKUP($L472,'[1]Tortugas liberadas DPNG'!$B$1:$O$552,14,FALSE)/1000</f>
        <v>1.3</v>
      </c>
      <c r="Y472" s="44">
        <f>VLOOKUP($L472,'[1]Tortugas liberadas DPNG'!$B$1:$O$552,5,FALSE) -0.5</f>
        <v>4.5</v>
      </c>
      <c r="Z472" s="44">
        <f>Y472+(F472-VLOOKUP($L472,'[1]Tortugas liberadas DPNG'!$B$1:$O$552,7,FALSE))</f>
        <v>6.5</v>
      </c>
      <c r="AB472" s="45" t="str">
        <f t="shared" si="7"/>
        <v>Small</v>
      </c>
      <c r="AC472" s="9"/>
    </row>
    <row r="473" spans="1:29" x14ac:dyDescent="0.25">
      <c r="A473" s="42">
        <v>527</v>
      </c>
      <c r="B473" s="9" t="s">
        <v>28</v>
      </c>
      <c r="C473" s="9" t="s">
        <v>45</v>
      </c>
      <c r="D473" s="9">
        <v>4</v>
      </c>
      <c r="E473" s="9">
        <v>133</v>
      </c>
      <c r="F473" s="9">
        <v>2017</v>
      </c>
      <c r="G473" s="9">
        <v>6</v>
      </c>
      <c r="H473" s="9">
        <v>12</v>
      </c>
      <c r="I473" s="9">
        <v>-0.82206999999999997</v>
      </c>
      <c r="J473" s="9">
        <v>-90.059759999999997</v>
      </c>
      <c r="K473" s="26">
        <v>52569560</v>
      </c>
      <c r="L473" s="26">
        <v>52569560</v>
      </c>
      <c r="M473" s="26">
        <v>52569560</v>
      </c>
      <c r="N473" s="27">
        <v>2452</v>
      </c>
      <c r="O473" s="28">
        <v>24.4</v>
      </c>
      <c r="P473" s="28">
        <v>25.5</v>
      </c>
      <c r="Q473" s="28">
        <v>17.2</v>
      </c>
      <c r="R473" s="28"/>
      <c r="S473" s="28">
        <v>1.4</v>
      </c>
      <c r="T473" s="28">
        <v>1</v>
      </c>
      <c r="U473" s="28">
        <v>1</v>
      </c>
      <c r="V473" s="44">
        <f>VLOOKUP($L473,'[1]Tortugas liberadas DPNG'!$B$1:$O$552,7,FALSE)</f>
        <v>2017</v>
      </c>
      <c r="W473" s="44">
        <f>VLOOKUP($L473,'[1]Tortugas liberadas DPNG'!$B$1:$O$552,11,FALSE)</f>
        <v>23.7</v>
      </c>
      <c r="X473" s="44">
        <f>VLOOKUP($L473,'[1]Tortugas liberadas DPNG'!$B$1:$O$552,14,FALSE)/1000</f>
        <v>1.2170000000000001</v>
      </c>
      <c r="Y473" s="44">
        <f>VLOOKUP($L473,'[1]Tortugas liberadas DPNG'!$B$1:$O$552,5,FALSE) -0.5</f>
        <v>5.5</v>
      </c>
      <c r="Z473" s="44">
        <f>Y473+(F473-VLOOKUP($L473,'[1]Tortugas liberadas DPNG'!$B$1:$O$552,7,FALSE))</f>
        <v>5.5</v>
      </c>
      <c r="AB473" s="45" t="str">
        <f t="shared" si="7"/>
        <v>Small</v>
      </c>
      <c r="AC473" s="9"/>
    </row>
    <row r="474" spans="1:29" x14ac:dyDescent="0.25">
      <c r="A474" s="42">
        <v>528</v>
      </c>
      <c r="B474" s="9" t="s">
        <v>28</v>
      </c>
      <c r="C474" s="9" t="s">
        <v>45</v>
      </c>
      <c r="D474" s="9">
        <v>4</v>
      </c>
      <c r="E474" s="9">
        <v>133</v>
      </c>
      <c r="F474" s="9">
        <v>2017</v>
      </c>
      <c r="G474" s="9">
        <v>6</v>
      </c>
      <c r="H474" s="9">
        <v>12</v>
      </c>
      <c r="I474" s="9">
        <v>-0.82206999999999997</v>
      </c>
      <c r="J474" s="9">
        <v>-90.059759999999997</v>
      </c>
      <c r="K474" s="26">
        <v>52513620</v>
      </c>
      <c r="L474" s="26">
        <v>52513620</v>
      </c>
      <c r="M474" s="26">
        <v>52513620</v>
      </c>
      <c r="N474" s="27">
        <v>2338</v>
      </c>
      <c r="O474" s="28">
        <v>26</v>
      </c>
      <c r="P474" s="28">
        <v>26</v>
      </c>
      <c r="Q474" s="28">
        <v>18.5</v>
      </c>
      <c r="R474" s="28"/>
      <c r="S474" s="28">
        <v>1.5</v>
      </c>
      <c r="T474" s="28">
        <v>1</v>
      </c>
      <c r="U474" s="28">
        <v>0</v>
      </c>
      <c r="V474" s="44">
        <f>VLOOKUP($L474,'[1]Tortugas liberadas DPNG'!$B$1:$O$552,7,FALSE)</f>
        <v>2017</v>
      </c>
      <c r="W474" s="44">
        <f>VLOOKUP($L474,'[1]Tortugas liberadas DPNG'!$B$1:$O$552,11,FALSE)</f>
        <v>25.3</v>
      </c>
      <c r="X474" s="44">
        <f>VLOOKUP($L474,'[1]Tortugas liberadas DPNG'!$B$1:$O$552,14,FALSE)/1000</f>
        <v>1.2</v>
      </c>
      <c r="Y474" s="44">
        <f>VLOOKUP($L474,'[1]Tortugas liberadas DPNG'!$B$1:$O$552,5,FALSE) -0.5</f>
        <v>4.5</v>
      </c>
      <c r="Z474" s="44">
        <f>Y474+(F474-VLOOKUP($L474,'[1]Tortugas liberadas DPNG'!$B$1:$O$552,7,FALSE))</f>
        <v>4.5</v>
      </c>
      <c r="AB474" s="45" t="str">
        <f t="shared" si="7"/>
        <v>Small</v>
      </c>
      <c r="AC474" s="9"/>
    </row>
    <row r="475" spans="1:29" x14ac:dyDescent="0.25">
      <c r="A475" s="42">
        <v>529</v>
      </c>
      <c r="B475" s="9" t="s">
        <v>28</v>
      </c>
      <c r="C475" s="9" t="s">
        <v>45</v>
      </c>
      <c r="D475" s="9">
        <v>4</v>
      </c>
      <c r="E475" s="9">
        <v>134</v>
      </c>
      <c r="F475" s="9">
        <v>2017</v>
      </c>
      <c r="G475" s="9">
        <v>6</v>
      </c>
      <c r="H475" s="9">
        <v>12</v>
      </c>
      <c r="I475" s="9">
        <v>-0.82030999999999998</v>
      </c>
      <c r="J475" s="9">
        <v>-90.06044</v>
      </c>
      <c r="K475" s="26">
        <v>52856127</v>
      </c>
      <c r="L475" s="26">
        <v>52856127</v>
      </c>
      <c r="M475" s="26">
        <v>52856127</v>
      </c>
      <c r="N475" s="27">
        <v>2441</v>
      </c>
      <c r="O475" s="28">
        <v>27.2</v>
      </c>
      <c r="P475" s="28">
        <v>28.8</v>
      </c>
      <c r="Q475" s="28">
        <v>18.5</v>
      </c>
      <c r="R475" s="28"/>
      <c r="S475" s="28">
        <v>1.4</v>
      </c>
      <c r="T475" s="28">
        <v>1</v>
      </c>
      <c r="U475" s="28">
        <v>1</v>
      </c>
      <c r="V475" s="44">
        <f>VLOOKUP($L475,'[1]Tortugas liberadas DPNG'!$B$1:$O$552,7,FALSE)</f>
        <v>2017</v>
      </c>
      <c r="W475" s="44">
        <f>VLOOKUP($L475,'[1]Tortugas liberadas DPNG'!$B$1:$O$552,11,FALSE)</f>
        <v>26.7</v>
      </c>
      <c r="X475" s="44">
        <f>VLOOKUP($L475,'[1]Tortugas liberadas DPNG'!$B$1:$O$552,14,FALSE)/1000</f>
        <v>1.6080000000000001</v>
      </c>
      <c r="Y475" s="44">
        <f>VLOOKUP($L475,'[1]Tortugas liberadas DPNG'!$B$1:$O$552,5,FALSE) -0.5</f>
        <v>5.5</v>
      </c>
      <c r="Z475" s="44">
        <f>Y475+(F475-VLOOKUP($L475,'[1]Tortugas liberadas DPNG'!$B$1:$O$552,7,FALSE))</f>
        <v>5.5</v>
      </c>
      <c r="AB475" s="45" t="str">
        <f t="shared" si="7"/>
        <v>Small</v>
      </c>
      <c r="AC475" s="9"/>
    </row>
    <row r="476" spans="1:29" x14ac:dyDescent="0.25">
      <c r="A476" s="42">
        <v>530</v>
      </c>
      <c r="B476" s="9" t="s">
        <v>28</v>
      </c>
      <c r="C476" s="9" t="s">
        <v>45</v>
      </c>
      <c r="D476" s="9">
        <v>4</v>
      </c>
      <c r="E476" s="9">
        <v>135</v>
      </c>
      <c r="F476" s="9">
        <v>2017</v>
      </c>
      <c r="G476" s="9">
        <v>6</v>
      </c>
      <c r="H476" s="9">
        <v>12</v>
      </c>
      <c r="I476" s="9">
        <v>-0.8206</v>
      </c>
      <c r="J476" s="9">
        <v>-90.060450000000003</v>
      </c>
      <c r="K476" s="26">
        <v>52106120</v>
      </c>
      <c r="L476" s="26">
        <v>52106120</v>
      </c>
      <c r="M476" s="26">
        <v>52106120</v>
      </c>
      <c r="N476" s="27">
        <v>2478</v>
      </c>
      <c r="O476" s="28">
        <v>25.2</v>
      </c>
      <c r="P476" s="28">
        <v>25.7</v>
      </c>
      <c r="Q476" s="28">
        <v>17.100000000000001</v>
      </c>
      <c r="R476" s="28"/>
      <c r="S476" s="28">
        <v>1.4</v>
      </c>
      <c r="T476" s="28">
        <v>1</v>
      </c>
      <c r="U476" s="28">
        <v>1</v>
      </c>
      <c r="V476" s="44">
        <f>VLOOKUP($L476,'[1]Tortugas liberadas DPNG'!$B$1:$O$552,7,FALSE)</f>
        <v>2017</v>
      </c>
      <c r="W476" s="44">
        <f>VLOOKUP($L476,'[1]Tortugas liberadas DPNG'!$B$1:$O$552,11,FALSE)</f>
        <v>24.6</v>
      </c>
      <c r="X476" s="44">
        <f>VLOOKUP($L476,'[1]Tortugas liberadas DPNG'!$B$1:$O$552,14,FALSE)/1000</f>
        <v>1.2</v>
      </c>
      <c r="Y476" s="44">
        <f>VLOOKUP($L476,'[1]Tortugas liberadas DPNG'!$B$1:$O$552,5,FALSE) -0.5</f>
        <v>4.5</v>
      </c>
      <c r="Z476" s="44">
        <f>Y476+(F476-VLOOKUP($L476,'[1]Tortugas liberadas DPNG'!$B$1:$O$552,7,FALSE))</f>
        <v>4.5</v>
      </c>
      <c r="AB476" s="45" t="str">
        <f t="shared" si="7"/>
        <v>Small</v>
      </c>
      <c r="AC476" s="9"/>
    </row>
    <row r="477" spans="1:29" x14ac:dyDescent="0.25">
      <c r="A477" s="42">
        <v>531</v>
      </c>
      <c r="B477" s="9" t="s">
        <v>28</v>
      </c>
      <c r="C477" s="9" t="s">
        <v>45</v>
      </c>
      <c r="D477" s="9">
        <v>4</v>
      </c>
      <c r="E477" s="9">
        <v>136</v>
      </c>
      <c r="F477" s="9">
        <v>2017</v>
      </c>
      <c r="G477" s="9">
        <v>6</v>
      </c>
      <c r="H477" s="9">
        <v>12</v>
      </c>
      <c r="I477" s="9">
        <v>-0.82079999999999997</v>
      </c>
      <c r="J477" s="9">
        <v>-90.060419999999993</v>
      </c>
      <c r="K477" s="26">
        <v>51842611</v>
      </c>
      <c r="L477" s="26">
        <v>51842611</v>
      </c>
      <c r="M477" s="26">
        <v>51842611</v>
      </c>
      <c r="N477" s="27">
        <v>2318</v>
      </c>
      <c r="O477" s="28">
        <v>27.6</v>
      </c>
      <c r="P477" s="28">
        <v>29</v>
      </c>
      <c r="Q477" s="28">
        <v>20</v>
      </c>
      <c r="R477" s="28"/>
      <c r="S477" s="28">
        <v>2.2999999999999998</v>
      </c>
      <c r="T477" s="28">
        <v>1</v>
      </c>
      <c r="U477" s="28">
        <v>1</v>
      </c>
      <c r="V477" s="44">
        <f>VLOOKUP($L477,'[1]Tortugas liberadas DPNG'!$B$1:$O$552,7,FALSE)</f>
        <v>2017</v>
      </c>
      <c r="W477" s="44">
        <f>VLOOKUP($L477,'[1]Tortugas liberadas DPNG'!$B$1:$O$552,11,FALSE)</f>
        <v>26.6</v>
      </c>
      <c r="X477" s="44">
        <f>VLOOKUP($L477,'[1]Tortugas liberadas DPNG'!$B$1:$O$552,14,FALSE)/1000</f>
        <v>1.6</v>
      </c>
      <c r="Y477" s="44">
        <f>VLOOKUP($L477,'[1]Tortugas liberadas DPNG'!$B$1:$O$552,5,FALSE) -0.5</f>
        <v>7.5</v>
      </c>
      <c r="Z477" s="44">
        <f>Y477+(F477-VLOOKUP($L477,'[1]Tortugas liberadas DPNG'!$B$1:$O$552,7,FALSE))</f>
        <v>7.5</v>
      </c>
      <c r="AB477" s="45" t="str">
        <f t="shared" si="7"/>
        <v>Small</v>
      </c>
      <c r="AC477" s="9"/>
    </row>
    <row r="478" spans="1:29" x14ac:dyDescent="0.25">
      <c r="A478" s="42">
        <v>532</v>
      </c>
      <c r="B478" s="9" t="s">
        <v>28</v>
      </c>
      <c r="C478" s="9" t="s">
        <v>45</v>
      </c>
      <c r="D478" s="9">
        <v>4</v>
      </c>
      <c r="E478" s="9">
        <v>137</v>
      </c>
      <c r="F478" s="9">
        <v>2017</v>
      </c>
      <c r="G478" s="9">
        <v>6</v>
      </c>
      <c r="H478" s="9">
        <v>12</v>
      </c>
      <c r="I478" s="9">
        <v>-0.82128000000000001</v>
      </c>
      <c r="J478" s="9">
        <v>-90.060280000000006</v>
      </c>
      <c r="K478" s="26">
        <v>52359093</v>
      </c>
      <c r="L478" s="26">
        <v>52359093</v>
      </c>
      <c r="M478" s="26">
        <v>52359093</v>
      </c>
      <c r="N478" s="27">
        <v>2488</v>
      </c>
      <c r="O478" s="28">
        <v>26</v>
      </c>
      <c r="P478" s="28">
        <v>27</v>
      </c>
      <c r="Q478" s="28">
        <v>18.100000000000001</v>
      </c>
      <c r="R478" s="28"/>
      <c r="S478" s="28">
        <v>1.3</v>
      </c>
      <c r="T478" s="28">
        <v>1</v>
      </c>
      <c r="U478" s="28">
        <v>0</v>
      </c>
      <c r="V478" s="44">
        <f>VLOOKUP($L478,'[1]Tortugas liberadas DPNG'!$B$1:$O$552,7,FALSE)</f>
        <v>2017</v>
      </c>
      <c r="W478" s="44">
        <f>VLOOKUP($L478,'[1]Tortugas liberadas DPNG'!$B$1:$O$552,11,FALSE)</f>
        <v>25.9</v>
      </c>
      <c r="X478" s="44">
        <f>VLOOKUP($L478,'[1]Tortugas liberadas DPNG'!$B$1:$O$552,14,FALSE)/1000</f>
        <v>1.4</v>
      </c>
      <c r="Y478" s="44">
        <f>VLOOKUP($L478,'[1]Tortugas liberadas DPNG'!$B$1:$O$552,5,FALSE) -0.5</f>
        <v>4.5</v>
      </c>
      <c r="Z478" s="44">
        <f>Y478+(F478-VLOOKUP($L478,'[1]Tortugas liberadas DPNG'!$B$1:$O$552,7,FALSE))</f>
        <v>4.5</v>
      </c>
      <c r="AB478" s="45" t="str">
        <f t="shared" si="7"/>
        <v>Small</v>
      </c>
      <c r="AC478" s="9"/>
    </row>
    <row r="479" spans="1:29" x14ac:dyDescent="0.25">
      <c r="A479" s="42">
        <v>534</v>
      </c>
      <c r="B479" s="9" t="s">
        <v>28</v>
      </c>
      <c r="C479" s="9" t="s">
        <v>45</v>
      </c>
      <c r="D479" s="9">
        <v>4</v>
      </c>
      <c r="E479" s="9">
        <v>139</v>
      </c>
      <c r="F479" s="9">
        <v>2017</v>
      </c>
      <c r="G479" s="9">
        <v>6</v>
      </c>
      <c r="H479" s="9">
        <v>12</v>
      </c>
      <c r="I479" s="9">
        <v>-0.82025000000000003</v>
      </c>
      <c r="J479" s="9">
        <v>-90.060940000000002</v>
      </c>
      <c r="K479" s="26">
        <v>52355269</v>
      </c>
      <c r="L479" s="26">
        <v>52355269</v>
      </c>
      <c r="M479" s="26">
        <v>52355269</v>
      </c>
      <c r="N479" s="27">
        <v>2366</v>
      </c>
      <c r="O479" s="28">
        <v>26.2</v>
      </c>
      <c r="P479" s="28">
        <v>27</v>
      </c>
      <c r="Q479" s="28">
        <v>19</v>
      </c>
      <c r="R479" s="28"/>
      <c r="S479" s="28">
        <v>1.5</v>
      </c>
      <c r="T479" s="28">
        <v>1</v>
      </c>
      <c r="U479" s="28">
        <v>0</v>
      </c>
      <c r="V479" s="44">
        <f>VLOOKUP($L479,'[1]Tortugas liberadas DPNG'!$B$1:$O$552,7,FALSE)</f>
        <v>2017</v>
      </c>
      <c r="W479" s="44">
        <f>VLOOKUP($L479,'[1]Tortugas liberadas DPNG'!$B$1:$O$552,11,FALSE)</f>
        <v>26</v>
      </c>
      <c r="X479" s="44">
        <f>VLOOKUP($L479,'[1]Tortugas liberadas DPNG'!$B$1:$O$552,14,FALSE)/1000</f>
        <v>1.6</v>
      </c>
      <c r="Y479" s="44">
        <f>VLOOKUP($L479,'[1]Tortugas liberadas DPNG'!$B$1:$O$552,5,FALSE) -0.5</f>
        <v>6.5</v>
      </c>
      <c r="Z479" s="44">
        <f>Y479+(F479-VLOOKUP($L479,'[1]Tortugas liberadas DPNG'!$B$1:$O$552,7,FALSE))</f>
        <v>6.5</v>
      </c>
      <c r="AB479" s="45" t="str">
        <f t="shared" si="7"/>
        <v>Small</v>
      </c>
      <c r="AC479" s="9"/>
    </row>
    <row r="480" spans="1:29" x14ac:dyDescent="0.25">
      <c r="A480" s="42">
        <v>535</v>
      </c>
      <c r="B480" s="9" t="s">
        <v>28</v>
      </c>
      <c r="C480" s="9" t="s">
        <v>45</v>
      </c>
      <c r="D480" s="9">
        <v>4</v>
      </c>
      <c r="E480" s="9">
        <v>140</v>
      </c>
      <c r="F480" s="9">
        <v>2017</v>
      </c>
      <c r="G480" s="9">
        <v>6</v>
      </c>
      <c r="H480" s="9">
        <v>12</v>
      </c>
      <c r="I480" s="9">
        <v>-0.82111999999999996</v>
      </c>
      <c r="J480" s="9">
        <v>-90.061019999999999</v>
      </c>
      <c r="K480" s="26">
        <v>48317819</v>
      </c>
      <c r="L480" s="26">
        <v>48317819</v>
      </c>
      <c r="M480" s="26">
        <v>48317819</v>
      </c>
      <c r="N480" s="27">
        <v>2274</v>
      </c>
      <c r="O480" s="28">
        <v>32.700000000000003</v>
      </c>
      <c r="P480" s="28">
        <v>34.200000000000003</v>
      </c>
      <c r="Q480" s="28">
        <v>23.8</v>
      </c>
      <c r="R480" s="28"/>
      <c r="S480" s="28">
        <v>3.4</v>
      </c>
      <c r="T480" s="28">
        <v>1</v>
      </c>
      <c r="U480" s="28">
        <v>0</v>
      </c>
      <c r="V480" s="44">
        <f>VLOOKUP($L480,'[1]Tortugas liberadas DPNG'!$B$1:$O$552,7,FALSE)</f>
        <v>2015</v>
      </c>
      <c r="W480" s="44">
        <f>VLOOKUP($L480,'[1]Tortugas liberadas DPNG'!$B$1:$O$552,11,FALSE)</f>
        <v>25.2</v>
      </c>
      <c r="X480" s="44">
        <f>VLOOKUP($L480,'[1]Tortugas liberadas DPNG'!$B$1:$O$552,14,FALSE)/1000</f>
        <v>1.4</v>
      </c>
      <c r="Y480" s="44">
        <f>VLOOKUP($L480,'[1]Tortugas liberadas DPNG'!$B$1:$O$552,5,FALSE) -0.5</f>
        <v>4.5</v>
      </c>
      <c r="Z480" s="44">
        <f>Y480+(F480-VLOOKUP($L480,'[1]Tortugas liberadas DPNG'!$B$1:$O$552,7,FALSE))</f>
        <v>6.5</v>
      </c>
      <c r="AB480" s="45" t="str">
        <f t="shared" si="7"/>
        <v>Small</v>
      </c>
      <c r="AC480" s="9"/>
    </row>
    <row r="481" spans="1:29" x14ac:dyDescent="0.25">
      <c r="A481" s="42">
        <v>537</v>
      </c>
      <c r="B481" s="9" t="s">
        <v>28</v>
      </c>
      <c r="C481" s="9" t="s">
        <v>45</v>
      </c>
      <c r="D481" s="9">
        <v>4</v>
      </c>
      <c r="E481" s="9">
        <v>142</v>
      </c>
      <c r="F481" s="9">
        <v>2017</v>
      </c>
      <c r="G481" s="9">
        <v>6</v>
      </c>
      <c r="H481" s="9">
        <v>13</v>
      </c>
      <c r="I481" s="9">
        <v>-0.82118333333333338</v>
      </c>
      <c r="J481" s="9">
        <v>-90.055700000000016</v>
      </c>
      <c r="K481" s="26">
        <v>48312382</v>
      </c>
      <c r="L481" s="26">
        <v>48312382</v>
      </c>
      <c r="M481" s="26">
        <v>48312382</v>
      </c>
      <c r="N481" s="27">
        <v>2177</v>
      </c>
      <c r="O481" s="28">
        <v>33</v>
      </c>
      <c r="P481" s="28">
        <v>33.299999999999997</v>
      </c>
      <c r="Q481" s="28">
        <v>24.1</v>
      </c>
      <c r="R481" s="28"/>
      <c r="S481" s="28">
        <v>3.6</v>
      </c>
      <c r="T481" s="28">
        <v>1</v>
      </c>
      <c r="U481" s="28">
        <v>0</v>
      </c>
      <c r="V481" s="44">
        <f>VLOOKUP($L481,'[1]Tortugas liberadas DPNG'!$B$1:$O$552,7,FALSE)</f>
        <v>2015</v>
      </c>
      <c r="W481" s="44">
        <f>VLOOKUP($L481,'[1]Tortugas liberadas DPNG'!$B$1:$O$552,11,FALSE)</f>
        <v>24.1</v>
      </c>
      <c r="X481" s="44">
        <f>VLOOKUP($L481,'[1]Tortugas liberadas DPNG'!$B$1:$O$552,14,FALSE)/1000</f>
        <v>1.2</v>
      </c>
      <c r="Y481" s="44">
        <f>VLOOKUP($L481,'[1]Tortugas liberadas DPNG'!$B$1:$O$552,5,FALSE) -0.5</f>
        <v>4.5</v>
      </c>
      <c r="Z481" s="44">
        <f>Y481+(F481-VLOOKUP($L481,'[1]Tortugas liberadas DPNG'!$B$1:$O$552,7,FALSE))</f>
        <v>6.5</v>
      </c>
      <c r="AB481" s="45" t="str">
        <f t="shared" si="7"/>
        <v>Small</v>
      </c>
      <c r="AC481" s="9"/>
    </row>
    <row r="482" spans="1:29" x14ac:dyDescent="0.25">
      <c r="A482" s="42">
        <v>538</v>
      </c>
      <c r="B482" s="9" t="s">
        <v>28</v>
      </c>
      <c r="C482" s="9" t="s">
        <v>45</v>
      </c>
      <c r="D482" s="9">
        <v>4</v>
      </c>
      <c r="E482" s="9">
        <v>143</v>
      </c>
      <c r="F482" s="9">
        <v>2017</v>
      </c>
      <c r="G482" s="9">
        <v>6</v>
      </c>
      <c r="H482" s="9">
        <v>13</v>
      </c>
      <c r="I482" s="9">
        <v>-0.82040000000000002</v>
      </c>
      <c r="J482" s="9">
        <v>-90.05798333333334</v>
      </c>
      <c r="K482" s="26">
        <v>48369530</v>
      </c>
      <c r="L482" s="26">
        <v>48369530</v>
      </c>
      <c r="M482" s="26">
        <v>48369530</v>
      </c>
      <c r="N482" s="27">
        <v>2106</v>
      </c>
      <c r="O482" s="28">
        <v>29.3</v>
      </c>
      <c r="P482" s="28">
        <v>29.5</v>
      </c>
      <c r="Q482" s="28">
        <v>21</v>
      </c>
      <c r="R482" s="28"/>
      <c r="S482" s="28">
        <v>2.1</v>
      </c>
      <c r="T482" s="28">
        <v>1</v>
      </c>
      <c r="U482" s="28">
        <v>0</v>
      </c>
      <c r="V482" s="44">
        <f>VLOOKUP($L482,'[1]Tortugas liberadas DPNG'!$B$1:$O$552,7,FALSE)</f>
        <v>2015</v>
      </c>
      <c r="W482" s="44">
        <f>VLOOKUP($L482,'[1]Tortugas liberadas DPNG'!$B$1:$O$552,11,FALSE)</f>
        <v>19.3</v>
      </c>
      <c r="X482" s="44">
        <f>VLOOKUP($L482,'[1]Tortugas liberadas DPNG'!$B$1:$O$552,14,FALSE)/1000</f>
        <v>0.6</v>
      </c>
      <c r="Y482" s="44">
        <f>VLOOKUP($L482,'[1]Tortugas liberadas DPNG'!$B$1:$O$552,5,FALSE) -0.5</f>
        <v>9.5</v>
      </c>
      <c r="Z482" s="44">
        <f>Y482+(F482-VLOOKUP($L482,'[1]Tortugas liberadas DPNG'!$B$1:$O$552,7,FALSE))</f>
        <v>11.5</v>
      </c>
      <c r="AB482" s="45" t="str">
        <f t="shared" si="7"/>
        <v>Small</v>
      </c>
      <c r="AC482" s="9"/>
    </row>
    <row r="483" spans="1:29" x14ac:dyDescent="0.25">
      <c r="A483" s="42">
        <v>539</v>
      </c>
      <c r="B483" s="9" t="s">
        <v>28</v>
      </c>
      <c r="C483" s="9" t="s">
        <v>45</v>
      </c>
      <c r="D483" s="9">
        <v>4</v>
      </c>
      <c r="E483" s="9">
        <v>144</v>
      </c>
      <c r="F483" s="9">
        <v>2017</v>
      </c>
      <c r="G483" s="9">
        <v>6</v>
      </c>
      <c r="H483" s="9">
        <v>13</v>
      </c>
      <c r="I483" s="9">
        <v>-0.82156666666666667</v>
      </c>
      <c r="J483" s="9">
        <v>-90.061583333333346</v>
      </c>
      <c r="K483" s="26">
        <v>51869633</v>
      </c>
      <c r="L483" s="26">
        <v>51869633</v>
      </c>
      <c r="M483" s="26">
        <v>51869633</v>
      </c>
      <c r="N483" s="27">
        <v>3335</v>
      </c>
      <c r="O483" s="28">
        <v>28.8</v>
      </c>
      <c r="P483" s="28">
        <v>29</v>
      </c>
      <c r="Q483" s="28">
        <v>20.8</v>
      </c>
      <c r="R483" s="28"/>
      <c r="S483" s="28">
        <v>2</v>
      </c>
      <c r="T483" s="28">
        <v>1</v>
      </c>
      <c r="U483" s="28">
        <v>0</v>
      </c>
      <c r="V483" s="44">
        <f>VLOOKUP($L483,'[1]Tortugas liberadas DPNG'!$B$1:$O$552,7,FALSE)</f>
        <v>2017</v>
      </c>
      <c r="W483" s="44">
        <f>VLOOKUP($L483,'[1]Tortugas liberadas DPNG'!$B$1:$O$552,11,FALSE)</f>
        <v>27.5</v>
      </c>
      <c r="X483" s="44">
        <f>VLOOKUP($L483,'[1]Tortugas liberadas DPNG'!$B$1:$O$552,14,FALSE)/1000</f>
        <v>2</v>
      </c>
      <c r="Y483" s="44">
        <f>VLOOKUP($L483,'[1]Tortugas liberadas DPNG'!$B$1:$O$552,5,FALSE) -0.5</f>
        <v>7.5</v>
      </c>
      <c r="Z483" s="44">
        <f>Y483+(F483-VLOOKUP($L483,'[1]Tortugas liberadas DPNG'!$B$1:$O$552,7,FALSE))</f>
        <v>7.5</v>
      </c>
      <c r="AB483" s="45" t="str">
        <f t="shared" si="7"/>
        <v>Small</v>
      </c>
      <c r="AC483" s="9" t="s">
        <v>117</v>
      </c>
    </row>
    <row r="484" spans="1:29" x14ac:dyDescent="0.25">
      <c r="A484" s="42">
        <v>540</v>
      </c>
      <c r="B484" s="9" t="s">
        <v>28</v>
      </c>
      <c r="C484" s="9" t="s">
        <v>45</v>
      </c>
      <c r="D484" s="9">
        <v>4</v>
      </c>
      <c r="E484" s="9">
        <v>145</v>
      </c>
      <c r="F484" s="9">
        <v>2017</v>
      </c>
      <c r="G484" s="9">
        <v>6</v>
      </c>
      <c r="H484" s="9">
        <v>13</v>
      </c>
      <c r="I484" s="9">
        <v>-0.82163333333333322</v>
      </c>
      <c r="J484" s="9">
        <v>-90.061299999999989</v>
      </c>
      <c r="K484" s="26">
        <v>48368599</v>
      </c>
      <c r="L484" s="26">
        <v>48368599</v>
      </c>
      <c r="M484" s="26">
        <v>48368599</v>
      </c>
      <c r="N484" s="27">
        <v>2275</v>
      </c>
      <c r="O484" s="28">
        <v>29.8</v>
      </c>
      <c r="P484" s="28">
        <v>30.8</v>
      </c>
      <c r="Q484" s="28">
        <v>21.6</v>
      </c>
      <c r="R484" s="28"/>
      <c r="S484" s="28">
        <v>2.5</v>
      </c>
      <c r="T484" s="28">
        <v>1</v>
      </c>
      <c r="U484" s="28">
        <v>0</v>
      </c>
      <c r="V484" s="44">
        <f>VLOOKUP($L484,'[1]Tortugas liberadas DPNG'!$B$1:$O$552,7,FALSE)</f>
        <v>2015</v>
      </c>
      <c r="W484" s="44">
        <f>VLOOKUP($L484,'[1]Tortugas liberadas DPNG'!$B$1:$O$552,11,FALSE)</f>
        <v>23.8</v>
      </c>
      <c r="X484" s="44">
        <f>VLOOKUP($L484,'[1]Tortugas liberadas DPNG'!$B$1:$O$552,14,FALSE)/1000</f>
        <v>1.2</v>
      </c>
      <c r="Y484" s="44">
        <f>VLOOKUP($L484,'[1]Tortugas liberadas DPNG'!$B$1:$O$552,5,FALSE) -0.5</f>
        <v>4.5</v>
      </c>
      <c r="Z484" s="44">
        <f>Y484+(F484-VLOOKUP($L484,'[1]Tortugas liberadas DPNG'!$B$1:$O$552,7,FALSE))</f>
        <v>6.5</v>
      </c>
      <c r="AB484" s="45" t="str">
        <f t="shared" si="7"/>
        <v>Small</v>
      </c>
      <c r="AC484" s="9"/>
    </row>
    <row r="485" spans="1:29" x14ac:dyDescent="0.25">
      <c r="A485" s="42">
        <v>541</v>
      </c>
      <c r="B485" s="9" t="s">
        <v>28</v>
      </c>
      <c r="C485" s="9" t="s">
        <v>45</v>
      </c>
      <c r="D485" s="9">
        <v>4</v>
      </c>
      <c r="E485" s="9">
        <v>146</v>
      </c>
      <c r="F485" s="9">
        <v>2017</v>
      </c>
      <c r="G485" s="9">
        <v>6</v>
      </c>
      <c r="H485" s="9">
        <v>13</v>
      </c>
      <c r="I485" s="9">
        <v>-0.82188333333333341</v>
      </c>
      <c r="J485" s="9">
        <v>-90.061116666666663</v>
      </c>
      <c r="K485" s="26">
        <v>51874813</v>
      </c>
      <c r="L485" s="26">
        <v>51874813</v>
      </c>
      <c r="M485" s="26">
        <v>51874813</v>
      </c>
      <c r="N485" s="27">
        <v>2429</v>
      </c>
      <c r="O485" s="28">
        <v>24.2</v>
      </c>
      <c r="P485" s="28">
        <v>25.2</v>
      </c>
      <c r="Q485" s="28">
        <v>17.100000000000001</v>
      </c>
      <c r="R485" s="28"/>
      <c r="S485" s="28">
        <v>1.2</v>
      </c>
      <c r="T485" s="28">
        <v>1</v>
      </c>
      <c r="U485" s="28">
        <v>0</v>
      </c>
      <c r="V485" s="44">
        <f>VLOOKUP($L485,'[1]Tortugas liberadas DPNG'!$B$1:$O$552,7,FALSE)</f>
        <v>2017</v>
      </c>
      <c r="W485" s="44">
        <f>VLOOKUP($L485,'[1]Tortugas liberadas DPNG'!$B$1:$O$552,11,FALSE)</f>
        <v>24.2</v>
      </c>
      <c r="X485" s="44">
        <f>VLOOKUP($L485,'[1]Tortugas liberadas DPNG'!$B$1:$O$552,14,FALSE)/1000</f>
        <v>1.391</v>
      </c>
      <c r="Y485" s="44">
        <f>VLOOKUP($L485,'[1]Tortugas liberadas DPNG'!$B$1:$O$552,5,FALSE) -0.5</f>
        <v>5.5</v>
      </c>
      <c r="Z485" s="44">
        <f>Y485+(F485-VLOOKUP($L485,'[1]Tortugas liberadas DPNG'!$B$1:$O$552,7,FALSE))</f>
        <v>5.5</v>
      </c>
      <c r="AB485" s="45" t="str">
        <f t="shared" si="7"/>
        <v>Small</v>
      </c>
      <c r="AC485" s="9"/>
    </row>
    <row r="486" spans="1:29" x14ac:dyDescent="0.25">
      <c r="A486" s="42">
        <v>542</v>
      </c>
      <c r="B486" s="9" t="s">
        <v>28</v>
      </c>
      <c r="C486" s="9" t="s">
        <v>45</v>
      </c>
      <c r="D486" s="9">
        <v>4</v>
      </c>
      <c r="E486" s="9">
        <v>147</v>
      </c>
      <c r="F486" s="9">
        <v>2017</v>
      </c>
      <c r="G486" s="9">
        <v>6</v>
      </c>
      <c r="H486" s="9">
        <v>13</v>
      </c>
      <c r="I486" s="9">
        <v>-0.82281666666666664</v>
      </c>
      <c r="J486" s="9">
        <v>-90.061399999999992</v>
      </c>
      <c r="K486" s="26">
        <v>51798769</v>
      </c>
      <c r="L486" s="26">
        <v>51798769</v>
      </c>
      <c r="M486" s="26">
        <v>51798769</v>
      </c>
      <c r="N486" s="27">
        <v>2449</v>
      </c>
      <c r="O486" s="28">
        <v>27.3</v>
      </c>
      <c r="P486" s="28">
        <v>28.2</v>
      </c>
      <c r="Q486" s="28">
        <v>20</v>
      </c>
      <c r="R486" s="28"/>
      <c r="S486" s="28">
        <v>1.7</v>
      </c>
      <c r="T486" s="28">
        <v>1</v>
      </c>
      <c r="U486" s="28">
        <v>0</v>
      </c>
      <c r="V486" s="44">
        <f>VLOOKUP($L486,'[1]Tortugas liberadas DPNG'!$B$1:$O$552,7,FALSE)</f>
        <v>2017</v>
      </c>
      <c r="W486" s="44">
        <f>VLOOKUP($L486,'[1]Tortugas liberadas DPNG'!$B$1:$O$552,11,FALSE)</f>
        <v>26.6</v>
      </c>
      <c r="X486" s="44">
        <f>VLOOKUP($L486,'[1]Tortugas liberadas DPNG'!$B$1:$O$552,14,FALSE)/1000</f>
        <v>1.635</v>
      </c>
      <c r="Y486" s="44">
        <f>VLOOKUP($L486,'[1]Tortugas liberadas DPNG'!$B$1:$O$552,5,FALSE) -0.5</f>
        <v>5.5</v>
      </c>
      <c r="Z486" s="44">
        <f>Y486+(F486-VLOOKUP($L486,'[1]Tortugas liberadas DPNG'!$B$1:$O$552,7,FALSE))</f>
        <v>5.5</v>
      </c>
      <c r="AB486" s="45" t="str">
        <f t="shared" si="7"/>
        <v>Small</v>
      </c>
      <c r="AC486" s="9" t="s">
        <v>122</v>
      </c>
    </row>
    <row r="487" spans="1:29" x14ac:dyDescent="0.25">
      <c r="A487" s="42">
        <v>543</v>
      </c>
      <c r="B487" s="9" t="s">
        <v>28</v>
      </c>
      <c r="C487" s="9" t="s">
        <v>45</v>
      </c>
      <c r="D487" s="9">
        <v>4</v>
      </c>
      <c r="E487" s="9">
        <v>147</v>
      </c>
      <c r="F487" s="9">
        <v>2017</v>
      </c>
      <c r="G487" s="9">
        <v>6</v>
      </c>
      <c r="H487" s="9">
        <v>13</v>
      </c>
      <c r="I487" s="9">
        <v>-0.82281666666666664</v>
      </c>
      <c r="J487" s="9">
        <v>-90.061399999999992</v>
      </c>
      <c r="K487" s="26">
        <v>48309614</v>
      </c>
      <c r="L487" s="26">
        <v>48309614</v>
      </c>
      <c r="M487" s="26">
        <v>48309614</v>
      </c>
      <c r="N487" s="27">
        <v>2173</v>
      </c>
      <c r="O487" s="28">
        <v>40.299999999999997</v>
      </c>
      <c r="P487" s="28">
        <v>40.9</v>
      </c>
      <c r="Q487" s="28">
        <v>29.4</v>
      </c>
      <c r="R487" s="28"/>
      <c r="S487" s="28">
        <v>6.2</v>
      </c>
      <c r="T487" s="28">
        <v>1</v>
      </c>
      <c r="U487" s="28">
        <v>0</v>
      </c>
      <c r="V487" s="44">
        <f>VLOOKUP($L487,'[1]Tortugas liberadas DPNG'!$B$1:$O$552,7,FALSE)</f>
        <v>2015</v>
      </c>
      <c r="W487" s="44">
        <f>VLOOKUP($L487,'[1]Tortugas liberadas DPNG'!$B$1:$O$552,11,FALSE)</f>
        <v>31.9</v>
      </c>
      <c r="X487" s="44">
        <f>VLOOKUP($L487,'[1]Tortugas liberadas DPNG'!$B$1:$O$552,14,FALSE)/1000</f>
        <v>2.95</v>
      </c>
      <c r="Y487" s="44">
        <f>VLOOKUP($L487,'[1]Tortugas liberadas DPNG'!$B$1:$O$552,5,FALSE) -0.5</f>
        <v>6.5</v>
      </c>
      <c r="Z487" s="44">
        <f>Y487+(F487-VLOOKUP($L487,'[1]Tortugas liberadas DPNG'!$B$1:$O$552,7,FALSE))</f>
        <v>8.5</v>
      </c>
      <c r="AB487" s="45" t="str">
        <f t="shared" si="7"/>
        <v>Small</v>
      </c>
      <c r="AC487" s="9"/>
    </row>
    <row r="488" spans="1:29" x14ac:dyDescent="0.25">
      <c r="A488" s="42">
        <v>544</v>
      </c>
      <c r="B488" s="9" t="s">
        <v>28</v>
      </c>
      <c r="C488" s="9" t="s">
        <v>45</v>
      </c>
      <c r="D488" s="9">
        <v>4</v>
      </c>
      <c r="E488" s="9">
        <v>148</v>
      </c>
      <c r="F488" s="9">
        <v>2017</v>
      </c>
      <c r="G488" s="9">
        <v>6</v>
      </c>
      <c r="H488" s="9">
        <v>13</v>
      </c>
      <c r="I488" s="9">
        <v>-0.82310000000000005</v>
      </c>
      <c r="J488" s="9">
        <v>-90.062150000000003</v>
      </c>
      <c r="K488" s="26">
        <v>45320884</v>
      </c>
      <c r="L488" s="30">
        <v>48369263</v>
      </c>
      <c r="M488" s="26" t="s">
        <v>40</v>
      </c>
      <c r="N488" s="27">
        <v>2252</v>
      </c>
      <c r="O488" s="28">
        <v>35.9</v>
      </c>
      <c r="P488" s="28">
        <v>38.1</v>
      </c>
      <c r="Q488" s="28">
        <v>25.9</v>
      </c>
      <c r="R488" s="28"/>
      <c r="S488" s="28">
        <v>4.5999999999999996</v>
      </c>
      <c r="T488" s="28">
        <v>1</v>
      </c>
      <c r="U488" s="28">
        <v>1</v>
      </c>
      <c r="V488" s="44">
        <f>VLOOKUP($L488,'[1]Tortugas liberadas DPNG'!$B$1:$O$552,7,FALSE)</f>
        <v>2015</v>
      </c>
      <c r="W488" s="44">
        <f>VLOOKUP($L488,'[1]Tortugas liberadas DPNG'!$B$1:$O$552,11,FALSE)</f>
        <v>26.1</v>
      </c>
      <c r="X488" s="44">
        <f>VLOOKUP($L488,'[1]Tortugas liberadas DPNG'!$B$1:$O$552,14,FALSE)/1000</f>
        <v>1.8</v>
      </c>
      <c r="Y488" s="44">
        <f>VLOOKUP($L488,'[1]Tortugas liberadas DPNG'!$B$1:$O$552,5,FALSE) -0.5</f>
        <v>5.5</v>
      </c>
      <c r="Z488" s="44">
        <f>Y488+(F488-VLOOKUP($L488,'[1]Tortugas liberadas DPNG'!$B$1:$O$552,7,FALSE))</f>
        <v>7.5</v>
      </c>
      <c r="AB488" s="45" t="str">
        <f t="shared" si="7"/>
        <v>Small</v>
      </c>
      <c r="AC488" s="9"/>
    </row>
    <row r="489" spans="1:29" x14ac:dyDescent="0.25">
      <c r="A489" s="42">
        <v>545</v>
      </c>
      <c r="B489" s="9" t="s">
        <v>28</v>
      </c>
      <c r="C489" s="9" t="s">
        <v>45</v>
      </c>
      <c r="D489" s="9">
        <v>4</v>
      </c>
      <c r="E489" s="9">
        <v>149</v>
      </c>
      <c r="F489" s="9">
        <v>2017</v>
      </c>
      <c r="G489" s="9">
        <v>6</v>
      </c>
      <c r="H489" s="9">
        <v>13</v>
      </c>
      <c r="I489" s="9">
        <v>-0.82098333333333329</v>
      </c>
      <c r="J489" s="9">
        <v>-90.062349999999995</v>
      </c>
      <c r="K489" s="26">
        <v>48368526</v>
      </c>
      <c r="L489" s="26">
        <v>48368526</v>
      </c>
      <c r="M489" s="26">
        <v>48368526</v>
      </c>
      <c r="N489" s="27">
        <v>2271</v>
      </c>
      <c r="O489" s="28">
        <v>29.7</v>
      </c>
      <c r="P489" s="28">
        <v>29.9</v>
      </c>
      <c r="Q489" s="28">
        <v>21.4</v>
      </c>
      <c r="R489" s="28"/>
      <c r="S489" s="28">
        <v>2</v>
      </c>
      <c r="T489" s="28">
        <v>1</v>
      </c>
      <c r="U489" s="28">
        <v>1</v>
      </c>
      <c r="V489" s="44">
        <f>VLOOKUP($L489,'[1]Tortugas liberadas DPNG'!$B$1:$O$552,7,FALSE)</f>
        <v>2015</v>
      </c>
      <c r="W489" s="44">
        <f>VLOOKUP($L489,'[1]Tortugas liberadas DPNG'!$B$1:$O$552,11,FALSE)</f>
        <v>24.1</v>
      </c>
      <c r="X489" s="44">
        <f>VLOOKUP($L489,'[1]Tortugas liberadas DPNG'!$B$1:$O$552,14,FALSE)/1000</f>
        <v>1.2</v>
      </c>
      <c r="Y489" s="44">
        <f>VLOOKUP($L489,'[1]Tortugas liberadas DPNG'!$B$1:$O$552,5,FALSE) -0.5</f>
        <v>4.5</v>
      </c>
      <c r="Z489" s="44">
        <f>Y489+(F489-VLOOKUP($L489,'[1]Tortugas liberadas DPNG'!$B$1:$O$552,7,FALSE))</f>
        <v>6.5</v>
      </c>
      <c r="AB489" s="45" t="str">
        <f t="shared" si="7"/>
        <v>Small</v>
      </c>
      <c r="AC489" s="9"/>
    </row>
    <row r="490" spans="1:29" x14ac:dyDescent="0.25">
      <c r="A490" s="42">
        <v>546</v>
      </c>
      <c r="B490" s="9" t="s">
        <v>28</v>
      </c>
      <c r="C490" s="9" t="s">
        <v>45</v>
      </c>
      <c r="D490" s="9">
        <v>4</v>
      </c>
      <c r="E490" s="9">
        <v>150</v>
      </c>
      <c r="F490" s="9">
        <v>2017</v>
      </c>
      <c r="G490" s="9">
        <v>6</v>
      </c>
      <c r="H490" s="9">
        <v>13</v>
      </c>
      <c r="I490" s="9">
        <v>-0.82056666666666667</v>
      </c>
      <c r="J490" s="9">
        <v>-90.06195000000001</v>
      </c>
      <c r="K490" s="26">
        <v>52015603</v>
      </c>
      <c r="L490" s="26">
        <v>52015603</v>
      </c>
      <c r="M490" s="26">
        <v>52015603</v>
      </c>
      <c r="N490" s="27">
        <v>2380</v>
      </c>
      <c r="O490" s="28">
        <v>27.2</v>
      </c>
      <c r="P490" s="28">
        <v>28</v>
      </c>
      <c r="Q490" s="28">
        <v>19</v>
      </c>
      <c r="R490" s="28"/>
      <c r="S490" s="28">
        <v>1.6</v>
      </c>
      <c r="T490" s="28">
        <v>1</v>
      </c>
      <c r="U490" s="28">
        <v>0</v>
      </c>
      <c r="V490" s="44">
        <f>VLOOKUP($L490,'[1]Tortugas liberadas DPNG'!$B$1:$O$552,7,FALSE)</f>
        <v>2017</v>
      </c>
      <c r="W490" s="44">
        <f>VLOOKUP($L490,'[1]Tortugas liberadas DPNG'!$B$1:$O$552,11,FALSE)</f>
        <v>26.5</v>
      </c>
      <c r="X490" s="44">
        <f>VLOOKUP($L490,'[1]Tortugas liberadas DPNG'!$B$1:$O$552,14,FALSE)/1000</f>
        <v>1.524</v>
      </c>
      <c r="Y490" s="44">
        <f>VLOOKUP($L490,'[1]Tortugas liberadas DPNG'!$B$1:$O$552,5,FALSE) -0.5</f>
        <v>5.5</v>
      </c>
      <c r="Z490" s="44">
        <f>Y490+(F490-VLOOKUP($L490,'[1]Tortugas liberadas DPNG'!$B$1:$O$552,7,FALSE))</f>
        <v>5.5</v>
      </c>
      <c r="AB490" s="45" t="str">
        <f t="shared" si="7"/>
        <v>Small</v>
      </c>
      <c r="AC490" s="9"/>
    </row>
    <row r="491" spans="1:29" x14ac:dyDescent="0.25">
      <c r="A491" s="42">
        <v>547</v>
      </c>
      <c r="B491" s="9" t="s">
        <v>28</v>
      </c>
      <c r="C491" s="9" t="s">
        <v>45</v>
      </c>
      <c r="D491" s="9">
        <v>4</v>
      </c>
      <c r="E491" s="9">
        <v>151</v>
      </c>
      <c r="F491" s="9">
        <v>2017</v>
      </c>
      <c r="G491" s="9">
        <v>6</v>
      </c>
      <c r="H491" s="9">
        <v>13</v>
      </c>
      <c r="I491" s="9">
        <v>-0.82089999999999996</v>
      </c>
      <c r="J491" s="9">
        <v>-90.063066666666671</v>
      </c>
      <c r="K491" s="26">
        <v>48062605</v>
      </c>
      <c r="L491" s="26">
        <v>48062605</v>
      </c>
      <c r="M491" s="26">
        <v>48062605</v>
      </c>
      <c r="N491" s="27">
        <v>2262</v>
      </c>
      <c r="O491" s="28">
        <v>32.5</v>
      </c>
      <c r="P491" s="28">
        <v>33.9</v>
      </c>
      <c r="Q491" s="28">
        <v>23.6</v>
      </c>
      <c r="R491" s="28"/>
      <c r="S491" s="28">
        <v>3.1</v>
      </c>
      <c r="T491" s="28">
        <v>1</v>
      </c>
      <c r="U491" s="28">
        <v>0</v>
      </c>
      <c r="V491" s="44">
        <f>VLOOKUP($L491,'[1]Tortugas liberadas DPNG'!$B$1:$O$552,7,FALSE)</f>
        <v>2015</v>
      </c>
      <c r="W491" s="44">
        <f>VLOOKUP($L491,'[1]Tortugas liberadas DPNG'!$B$1:$O$552,11,FALSE)</f>
        <v>24.8</v>
      </c>
      <c r="X491" s="44">
        <f>VLOOKUP($L491,'[1]Tortugas liberadas DPNG'!$B$1:$O$552,14,FALSE)/1000</f>
        <v>1.3</v>
      </c>
      <c r="Y491" s="44">
        <f>VLOOKUP($L491,'[1]Tortugas liberadas DPNG'!$B$1:$O$552,5,FALSE) -0.5</f>
        <v>4.5</v>
      </c>
      <c r="Z491" s="44">
        <f>Y491+(F491-VLOOKUP($L491,'[1]Tortugas liberadas DPNG'!$B$1:$O$552,7,FALSE))</f>
        <v>6.5</v>
      </c>
      <c r="AB491" s="45" t="str">
        <f t="shared" si="7"/>
        <v>Small</v>
      </c>
      <c r="AC491" s="9"/>
    </row>
    <row r="492" spans="1:29" x14ac:dyDescent="0.25">
      <c r="A492" s="42">
        <v>548</v>
      </c>
      <c r="B492" s="9" t="s">
        <v>28</v>
      </c>
      <c r="C492" s="9" t="s">
        <v>45</v>
      </c>
      <c r="D492" s="9">
        <v>4</v>
      </c>
      <c r="E492" s="9">
        <v>152</v>
      </c>
      <c r="F492" s="9">
        <v>2017</v>
      </c>
      <c r="G492" s="9">
        <v>6</v>
      </c>
      <c r="H492" s="9">
        <v>13</v>
      </c>
      <c r="I492" s="9">
        <v>-0.82283333333333342</v>
      </c>
      <c r="J492" s="9">
        <v>-90.063866666666669</v>
      </c>
      <c r="K492" s="26">
        <v>48345636</v>
      </c>
      <c r="L492" s="26">
        <v>48345636</v>
      </c>
      <c r="M492" s="26">
        <v>48345636</v>
      </c>
      <c r="N492" s="27">
        <v>2204</v>
      </c>
      <c r="O492" s="28">
        <v>39.299999999999997</v>
      </c>
      <c r="P492" s="28">
        <v>42.8</v>
      </c>
      <c r="Q492" s="28">
        <v>28.7</v>
      </c>
      <c r="R492" s="28"/>
      <c r="S492" s="28">
        <v>5.6</v>
      </c>
      <c r="T492" s="28">
        <v>1</v>
      </c>
      <c r="U492" s="28">
        <v>1</v>
      </c>
      <c r="V492" s="44">
        <f>VLOOKUP($L492,'[1]Tortugas liberadas DPNG'!$B$1:$O$552,7,FALSE)</f>
        <v>2015</v>
      </c>
      <c r="W492" s="44">
        <f>VLOOKUP($L492,'[1]Tortugas liberadas DPNG'!$B$1:$O$552,11,FALSE)</f>
        <v>31.1</v>
      </c>
      <c r="X492" s="44">
        <f>VLOOKUP($L492,'[1]Tortugas liberadas DPNG'!$B$1:$O$552,14,FALSE)/1000</f>
        <v>2.75</v>
      </c>
      <c r="Y492" s="44">
        <f>VLOOKUP($L492,'[1]Tortugas liberadas DPNG'!$B$1:$O$552,5,FALSE) -0.5</f>
        <v>6.5</v>
      </c>
      <c r="Z492" s="44">
        <f>Y492+(F492-VLOOKUP($L492,'[1]Tortugas liberadas DPNG'!$B$1:$O$552,7,FALSE))</f>
        <v>8.5</v>
      </c>
      <c r="AB492" s="45" t="str">
        <f t="shared" si="7"/>
        <v>Small</v>
      </c>
      <c r="AC492" s="9"/>
    </row>
    <row r="493" spans="1:29" x14ac:dyDescent="0.25">
      <c r="A493" s="42">
        <v>549</v>
      </c>
      <c r="B493" s="9" t="s">
        <v>28</v>
      </c>
      <c r="C493" s="9" t="s">
        <v>45</v>
      </c>
      <c r="D493" s="9">
        <v>4</v>
      </c>
      <c r="E493" s="9">
        <v>153</v>
      </c>
      <c r="F493" s="9">
        <v>2017</v>
      </c>
      <c r="G493" s="9">
        <v>6</v>
      </c>
      <c r="H493" s="9">
        <v>13</v>
      </c>
      <c r="I493" s="9">
        <v>-0.82226666666666659</v>
      </c>
      <c r="J493" s="9">
        <v>-90.063783333333333</v>
      </c>
      <c r="K493" s="26">
        <v>51870100</v>
      </c>
      <c r="L493" s="26">
        <v>51870100</v>
      </c>
      <c r="M493" s="26">
        <v>51870100</v>
      </c>
      <c r="N493" s="27">
        <v>2369</v>
      </c>
      <c r="O493" s="28">
        <v>25.6</v>
      </c>
      <c r="P493" s="28">
        <v>27</v>
      </c>
      <c r="Q493" s="28">
        <v>18.5</v>
      </c>
      <c r="R493" s="28"/>
      <c r="S493" s="28">
        <v>1.5</v>
      </c>
      <c r="T493" s="28">
        <v>1</v>
      </c>
      <c r="U493" s="28">
        <v>0</v>
      </c>
      <c r="V493" s="44">
        <f>VLOOKUP($L493,'[1]Tortugas liberadas DPNG'!$B$1:$O$552,7,FALSE)</f>
        <v>2017</v>
      </c>
      <c r="W493" s="44">
        <f>VLOOKUP($L493,'[1]Tortugas liberadas DPNG'!$B$1:$O$552,11,FALSE)</f>
        <v>26.9</v>
      </c>
      <c r="X493" s="44">
        <f>VLOOKUP($L493,'[1]Tortugas liberadas DPNG'!$B$1:$O$552,14,FALSE)/1000</f>
        <v>1.6</v>
      </c>
      <c r="Y493" s="44">
        <f>VLOOKUP($L493,'[1]Tortugas liberadas DPNG'!$B$1:$O$552,5,FALSE) -0.5</f>
        <v>6.5</v>
      </c>
      <c r="Z493" s="44">
        <f>Y493+(F493-VLOOKUP($L493,'[1]Tortugas liberadas DPNG'!$B$1:$O$552,7,FALSE))</f>
        <v>6.5</v>
      </c>
      <c r="AB493" s="45" t="str">
        <f t="shared" si="7"/>
        <v>Small</v>
      </c>
      <c r="AC493" s="9" t="s">
        <v>123</v>
      </c>
    </row>
    <row r="494" spans="1:29" x14ac:dyDescent="0.25">
      <c r="A494" s="42">
        <v>550</v>
      </c>
      <c r="B494" s="9" t="s">
        <v>28</v>
      </c>
      <c r="C494" s="9" t="s">
        <v>45</v>
      </c>
      <c r="D494" s="9">
        <v>4</v>
      </c>
      <c r="E494" s="9">
        <v>154</v>
      </c>
      <c r="F494" s="9">
        <v>2017</v>
      </c>
      <c r="G494" s="9">
        <v>6</v>
      </c>
      <c r="H494" s="9">
        <v>13</v>
      </c>
      <c r="I494" s="9">
        <v>-0.82261666666666666</v>
      </c>
      <c r="J494" s="9">
        <v>-90.066500000000005</v>
      </c>
      <c r="K494" s="26">
        <v>52552606</v>
      </c>
      <c r="L494" s="26">
        <v>52552606</v>
      </c>
      <c r="M494" s="26">
        <v>52552606</v>
      </c>
      <c r="N494" s="27">
        <v>2327</v>
      </c>
      <c r="O494" s="28">
        <v>25.8</v>
      </c>
      <c r="P494" s="28">
        <v>26.5</v>
      </c>
      <c r="Q494" s="28">
        <v>18</v>
      </c>
      <c r="R494" s="28"/>
      <c r="S494" s="28">
        <v>1.7</v>
      </c>
      <c r="T494" s="28">
        <v>1</v>
      </c>
      <c r="U494" s="28">
        <v>0</v>
      </c>
      <c r="V494" s="44">
        <f>VLOOKUP($L494,'[1]Tortugas liberadas DPNG'!$B$1:$O$552,7,FALSE)</f>
        <v>2017</v>
      </c>
      <c r="W494" s="44">
        <f>VLOOKUP($L494,'[1]Tortugas liberadas DPNG'!$B$1:$O$552,11,FALSE)</f>
        <v>25.2</v>
      </c>
      <c r="X494" s="44">
        <f>VLOOKUP($L494,'[1]Tortugas liberadas DPNG'!$B$1:$O$552,14,FALSE)/1000</f>
        <v>1.6</v>
      </c>
      <c r="Y494" s="44">
        <f>VLOOKUP($L494,'[1]Tortugas liberadas DPNG'!$B$1:$O$552,5,FALSE) -0.5</f>
        <v>7.5</v>
      </c>
      <c r="Z494" s="44">
        <f>Y494+(F494-VLOOKUP($L494,'[1]Tortugas liberadas DPNG'!$B$1:$O$552,7,FALSE))</f>
        <v>7.5</v>
      </c>
      <c r="AB494" s="45" t="str">
        <f t="shared" si="7"/>
        <v>Small</v>
      </c>
      <c r="AC494" s="9"/>
    </row>
    <row r="495" spans="1:29" x14ac:dyDescent="0.25">
      <c r="A495" s="42">
        <v>551</v>
      </c>
      <c r="B495" s="9" t="s">
        <v>28</v>
      </c>
      <c r="C495" s="9" t="s">
        <v>45</v>
      </c>
      <c r="D495" s="9">
        <v>4</v>
      </c>
      <c r="E495" s="9">
        <v>155</v>
      </c>
      <c r="F495" s="9">
        <v>2017</v>
      </c>
      <c r="G495" s="9">
        <v>6</v>
      </c>
      <c r="H495" s="9">
        <v>13</v>
      </c>
      <c r="I495" s="9">
        <v>-0.82145000000000001</v>
      </c>
      <c r="J495" s="9">
        <v>-90.068516666666667</v>
      </c>
      <c r="K495" s="26">
        <v>48367042</v>
      </c>
      <c r="L495" s="26">
        <v>48367042</v>
      </c>
      <c r="M495" s="26">
        <v>48367042</v>
      </c>
      <c r="N495" s="27">
        <v>2113</v>
      </c>
      <c r="O495" s="28">
        <v>39.5</v>
      </c>
      <c r="P495" s="28">
        <v>41</v>
      </c>
      <c r="Q495" s="28">
        <v>28.1</v>
      </c>
      <c r="R495" s="28"/>
      <c r="S495" s="28">
        <v>6.2</v>
      </c>
      <c r="T495" s="28">
        <v>1</v>
      </c>
      <c r="U495" s="28">
        <v>0</v>
      </c>
      <c r="V495" s="44">
        <f>VLOOKUP($L495,'[1]Tortugas liberadas DPNG'!$B$1:$O$552,7,FALSE)</f>
        <v>2015</v>
      </c>
      <c r="W495" s="44">
        <f>VLOOKUP($L495,'[1]Tortugas liberadas DPNG'!$B$1:$O$552,11,FALSE)</f>
        <v>35.5</v>
      </c>
      <c r="X495" s="44">
        <f>VLOOKUP($L495,'[1]Tortugas liberadas DPNG'!$B$1:$O$552,14,FALSE)/1000</f>
        <v>3.05</v>
      </c>
      <c r="Y495" s="44">
        <f>VLOOKUP($L495,'[1]Tortugas liberadas DPNG'!$B$1:$O$552,5,FALSE) -0.5</f>
        <v>7.5</v>
      </c>
      <c r="Z495" s="44">
        <f>Y495+(F495-VLOOKUP($L495,'[1]Tortugas liberadas DPNG'!$B$1:$O$552,7,FALSE))</f>
        <v>9.5</v>
      </c>
      <c r="AB495" s="45" t="str">
        <f t="shared" si="7"/>
        <v/>
      </c>
      <c r="AC495" s="9" t="s">
        <v>29</v>
      </c>
    </row>
    <row r="496" spans="1:29" x14ac:dyDescent="0.25">
      <c r="A496" s="42">
        <v>552</v>
      </c>
      <c r="B496" s="9" t="s">
        <v>28</v>
      </c>
      <c r="C496" s="9" t="s">
        <v>45</v>
      </c>
      <c r="D496" s="9">
        <v>4</v>
      </c>
      <c r="E496" s="9">
        <v>156</v>
      </c>
      <c r="F496" s="9">
        <v>2017</v>
      </c>
      <c r="G496" s="9">
        <v>6</v>
      </c>
      <c r="H496" s="9">
        <v>13</v>
      </c>
      <c r="I496" s="9">
        <v>-0.82073333333333331</v>
      </c>
      <c r="J496" s="9">
        <v>-90.061566666666664</v>
      </c>
      <c r="K496" s="26">
        <v>52018778</v>
      </c>
      <c r="L496" s="26">
        <v>52018778</v>
      </c>
      <c r="M496" s="26">
        <v>52018778</v>
      </c>
      <c r="N496" s="27">
        <v>2378</v>
      </c>
      <c r="O496" s="28">
        <v>24.3</v>
      </c>
      <c r="P496" s="28">
        <v>25.1</v>
      </c>
      <c r="Q496" s="28">
        <v>17</v>
      </c>
      <c r="R496" s="28"/>
      <c r="S496" s="28">
        <v>1.3</v>
      </c>
      <c r="T496" s="28">
        <v>1</v>
      </c>
      <c r="U496" s="28">
        <v>0</v>
      </c>
      <c r="V496" s="44">
        <f>VLOOKUP($L496,'[1]Tortugas liberadas DPNG'!$B$1:$O$552,7,FALSE)</f>
        <v>2017</v>
      </c>
      <c r="W496" s="44">
        <f>VLOOKUP($L496,'[1]Tortugas liberadas DPNG'!$B$1:$O$552,11,FALSE)</f>
        <v>24</v>
      </c>
      <c r="X496" s="44">
        <f>VLOOKUP($L496,'[1]Tortugas liberadas DPNG'!$B$1:$O$552,14,FALSE)/1000</f>
        <v>1.1619999999999999</v>
      </c>
      <c r="Y496" s="44">
        <f>VLOOKUP($L496,'[1]Tortugas liberadas DPNG'!$B$1:$O$552,5,FALSE) -0.5</f>
        <v>5.5</v>
      </c>
      <c r="Z496" s="44">
        <f>Y496+(F496-VLOOKUP($L496,'[1]Tortugas liberadas DPNG'!$B$1:$O$552,7,FALSE))</f>
        <v>5.5</v>
      </c>
      <c r="AB496" s="45" t="str">
        <f t="shared" si="7"/>
        <v>Small</v>
      </c>
      <c r="AC496" s="9"/>
    </row>
    <row r="497" spans="1:29" x14ac:dyDescent="0.25">
      <c r="A497" s="42">
        <v>553</v>
      </c>
      <c r="B497" s="9" t="s">
        <v>28</v>
      </c>
      <c r="C497" s="9" t="s">
        <v>45</v>
      </c>
      <c r="D497" s="9">
        <v>4</v>
      </c>
      <c r="E497" s="9">
        <v>157</v>
      </c>
      <c r="F497" s="9">
        <v>2017</v>
      </c>
      <c r="G497" s="9">
        <v>6</v>
      </c>
      <c r="H497" s="9">
        <v>13</v>
      </c>
      <c r="I497" s="9">
        <v>-0.8202666666666667</v>
      </c>
      <c r="J497" s="9">
        <v>-90.061333333333337</v>
      </c>
      <c r="K497" s="26">
        <v>48319625</v>
      </c>
      <c r="L497" s="26">
        <v>48319625</v>
      </c>
      <c r="M497" s="26">
        <v>48319625</v>
      </c>
      <c r="N497" s="27">
        <v>2270</v>
      </c>
      <c r="O497" s="28">
        <v>33.6</v>
      </c>
      <c r="P497" s="28">
        <v>34.6</v>
      </c>
      <c r="Q497" s="28">
        <v>25</v>
      </c>
      <c r="R497" s="28"/>
      <c r="S497" s="28">
        <v>3.8</v>
      </c>
      <c r="T497" s="28">
        <v>1</v>
      </c>
      <c r="U497" s="28">
        <v>0</v>
      </c>
      <c r="V497" s="44">
        <f>VLOOKUP($L497,'[1]Tortugas liberadas DPNG'!$B$1:$O$552,7,FALSE)</f>
        <v>2015</v>
      </c>
      <c r="W497" s="44">
        <f>VLOOKUP($L497,'[1]Tortugas liberadas DPNG'!$B$1:$O$552,11,FALSE)</f>
        <v>26.1</v>
      </c>
      <c r="X497" s="44">
        <f>VLOOKUP($L497,'[1]Tortugas liberadas DPNG'!$B$1:$O$552,14,FALSE)/1000</f>
        <v>1.5</v>
      </c>
      <c r="Y497" s="44">
        <f>VLOOKUP($L497,'[1]Tortugas liberadas DPNG'!$B$1:$O$552,5,FALSE) -0.5</f>
        <v>4.5</v>
      </c>
      <c r="Z497" s="44">
        <f>Y497+(F497-VLOOKUP($L497,'[1]Tortugas liberadas DPNG'!$B$1:$O$552,7,FALSE))</f>
        <v>6.5</v>
      </c>
      <c r="AB497" s="45" t="str">
        <f t="shared" si="7"/>
        <v>Small</v>
      </c>
      <c r="AC497" s="9"/>
    </row>
    <row r="498" spans="1:29" x14ac:dyDescent="0.25">
      <c r="A498" s="42">
        <v>554</v>
      </c>
      <c r="B498" s="9" t="s">
        <v>28</v>
      </c>
      <c r="C498" s="9" t="s">
        <v>45</v>
      </c>
      <c r="D498" s="9">
        <v>4</v>
      </c>
      <c r="E498" s="9">
        <v>157</v>
      </c>
      <c r="F498" s="9">
        <v>2017</v>
      </c>
      <c r="G498" s="9">
        <v>6</v>
      </c>
      <c r="H498" s="9">
        <v>13</v>
      </c>
      <c r="I498" s="9">
        <v>-0.8202666666666667</v>
      </c>
      <c r="J498" s="9">
        <v>-90.061333333333337</v>
      </c>
      <c r="K498" s="26">
        <v>48043348</v>
      </c>
      <c r="L498" s="26">
        <v>48043348</v>
      </c>
      <c r="M498" s="26">
        <v>48043348</v>
      </c>
      <c r="N498" s="27">
        <v>2232</v>
      </c>
      <c r="O498" s="28">
        <v>33</v>
      </c>
      <c r="P498" s="28">
        <v>34</v>
      </c>
      <c r="Q498" s="28">
        <v>24</v>
      </c>
      <c r="R498" s="28"/>
      <c r="S498" s="28">
        <v>3.7</v>
      </c>
      <c r="T498" s="28">
        <v>1</v>
      </c>
      <c r="U498" s="28">
        <v>0</v>
      </c>
      <c r="V498" s="44">
        <f>VLOOKUP($L498,'[1]Tortugas liberadas DPNG'!$B$1:$O$552,7,FALSE)</f>
        <v>2015</v>
      </c>
      <c r="W498" s="44">
        <f>VLOOKUP($L498,'[1]Tortugas liberadas DPNG'!$B$1:$O$552,11,FALSE)</f>
        <v>24.6</v>
      </c>
      <c r="X498" s="44">
        <f>VLOOKUP($L498,'[1]Tortugas liberadas DPNG'!$B$1:$O$552,14,FALSE)/1000</f>
        <v>1.4</v>
      </c>
      <c r="Y498" s="44">
        <f>VLOOKUP($L498,'[1]Tortugas liberadas DPNG'!$B$1:$O$552,5,FALSE) -0.5</f>
        <v>5.5</v>
      </c>
      <c r="Z498" s="44">
        <f>Y498+(F498-VLOOKUP($L498,'[1]Tortugas liberadas DPNG'!$B$1:$O$552,7,FALSE))</f>
        <v>7.5</v>
      </c>
      <c r="AB498" s="45" t="str">
        <f t="shared" si="7"/>
        <v>Small</v>
      </c>
      <c r="AC498" s="9"/>
    </row>
    <row r="499" spans="1:29" x14ac:dyDescent="0.25">
      <c r="A499" s="42">
        <v>555</v>
      </c>
      <c r="B499" s="9" t="s">
        <v>28</v>
      </c>
      <c r="C499" s="9" t="s">
        <v>45</v>
      </c>
      <c r="D499" s="9">
        <v>4</v>
      </c>
      <c r="E499" s="9">
        <v>158</v>
      </c>
      <c r="F499" s="9">
        <v>2017</v>
      </c>
      <c r="G499" s="9">
        <v>6</v>
      </c>
      <c r="H499" s="9">
        <v>13</v>
      </c>
      <c r="I499" s="9">
        <v>-0.82074999999999998</v>
      </c>
      <c r="J499" s="9">
        <v>-90.061149999999984</v>
      </c>
      <c r="K499" s="26">
        <v>52518025</v>
      </c>
      <c r="L499" s="26">
        <v>52518025</v>
      </c>
      <c r="M499" s="26">
        <v>52518025</v>
      </c>
      <c r="N499" s="27">
        <v>2377</v>
      </c>
      <c r="O499" s="28">
        <v>24</v>
      </c>
      <c r="P499" s="28">
        <v>24.6</v>
      </c>
      <c r="Q499" s="28">
        <v>16.5</v>
      </c>
      <c r="R499" s="28"/>
      <c r="S499" s="28">
        <v>1.1000000000000001</v>
      </c>
      <c r="T499" s="28">
        <v>1</v>
      </c>
      <c r="U499" s="28">
        <v>0</v>
      </c>
      <c r="V499" s="44">
        <f>VLOOKUP($L499,'[1]Tortugas liberadas DPNG'!$B$1:$O$552,7,FALSE)</f>
        <v>2017</v>
      </c>
      <c r="W499" s="44">
        <f>VLOOKUP($L499,'[1]Tortugas liberadas DPNG'!$B$1:$O$552,11,FALSE)</f>
        <v>23.4</v>
      </c>
      <c r="X499" s="44">
        <f>VLOOKUP($L499,'[1]Tortugas liberadas DPNG'!$B$1:$O$552,14,FALSE)/1000</f>
        <v>1.0269999999999999</v>
      </c>
      <c r="Y499" s="44">
        <f>VLOOKUP($L499,'[1]Tortugas liberadas DPNG'!$B$1:$O$552,5,FALSE) -0.5</f>
        <v>5.5</v>
      </c>
      <c r="Z499" s="44">
        <f>Y499+(F499-VLOOKUP($L499,'[1]Tortugas liberadas DPNG'!$B$1:$O$552,7,FALSE))</f>
        <v>5.5</v>
      </c>
      <c r="AB499" s="45" t="str">
        <f t="shared" si="7"/>
        <v>Small</v>
      </c>
      <c r="AC499" s="9"/>
    </row>
    <row r="500" spans="1:29" x14ac:dyDescent="0.25">
      <c r="A500" s="42">
        <v>556</v>
      </c>
      <c r="B500" s="9" t="s">
        <v>28</v>
      </c>
      <c r="C500" s="9" t="s">
        <v>45</v>
      </c>
      <c r="D500" s="9">
        <v>4</v>
      </c>
      <c r="E500" s="9">
        <v>159</v>
      </c>
      <c r="F500" s="9">
        <v>2017</v>
      </c>
      <c r="G500" s="9">
        <v>6</v>
      </c>
      <c r="H500" s="9">
        <v>13</v>
      </c>
      <c r="I500" s="9">
        <v>-0.8238833333333333</v>
      </c>
      <c r="J500" s="9">
        <v>-90.059533333333334</v>
      </c>
      <c r="K500" s="26">
        <v>52833893</v>
      </c>
      <c r="L500" s="26">
        <v>52833893</v>
      </c>
      <c r="M500" s="26">
        <v>52833893</v>
      </c>
      <c r="N500" s="27">
        <v>2440</v>
      </c>
      <c r="O500" s="28">
        <v>26.7</v>
      </c>
      <c r="P500" s="28">
        <v>27.7</v>
      </c>
      <c r="Q500" s="28">
        <v>19.3</v>
      </c>
      <c r="R500" s="28"/>
      <c r="S500" s="28">
        <v>1.9</v>
      </c>
      <c r="T500" s="28">
        <v>1</v>
      </c>
      <c r="U500" s="28">
        <v>0</v>
      </c>
      <c r="V500" s="44">
        <f>VLOOKUP($L500,'[1]Tortugas liberadas DPNG'!$B$1:$O$552,7,FALSE)</f>
        <v>2017</v>
      </c>
      <c r="W500" s="44">
        <f>VLOOKUP($L500,'[1]Tortugas liberadas DPNG'!$B$1:$O$552,11,FALSE)</f>
        <v>26.3</v>
      </c>
      <c r="X500" s="44">
        <f>VLOOKUP($L500,'[1]Tortugas liberadas DPNG'!$B$1:$O$552,14,FALSE)/1000</f>
        <v>1.4530000000000001</v>
      </c>
      <c r="Y500" s="44">
        <f>VLOOKUP($L500,'[1]Tortugas liberadas DPNG'!$B$1:$O$552,5,FALSE) -0.5</f>
        <v>5.5</v>
      </c>
      <c r="Z500" s="44">
        <f>Y500+(F500-VLOOKUP($L500,'[1]Tortugas liberadas DPNG'!$B$1:$O$552,7,FALSE))</f>
        <v>5.5</v>
      </c>
      <c r="AB500" s="45" t="str">
        <f t="shared" si="7"/>
        <v>Small</v>
      </c>
      <c r="AC500" s="9"/>
    </row>
    <row r="501" spans="1:29" x14ac:dyDescent="0.25">
      <c r="A501" s="42">
        <v>557</v>
      </c>
      <c r="B501" s="9" t="s">
        <v>28</v>
      </c>
      <c r="C501" s="9" t="s">
        <v>45</v>
      </c>
      <c r="D501" s="9">
        <v>4</v>
      </c>
      <c r="E501" s="9">
        <v>160</v>
      </c>
      <c r="F501" s="9">
        <v>2017</v>
      </c>
      <c r="G501" s="9">
        <v>6</v>
      </c>
      <c r="H501" s="9">
        <v>13</v>
      </c>
      <c r="I501" s="9">
        <v>-0.82328333333333348</v>
      </c>
      <c r="J501" s="9">
        <v>-90.060716666666664</v>
      </c>
      <c r="K501" s="26">
        <v>48370059</v>
      </c>
      <c r="L501" s="26">
        <v>48370059</v>
      </c>
      <c r="M501" s="26">
        <v>48370059</v>
      </c>
      <c r="N501" s="27">
        <v>2294</v>
      </c>
      <c r="O501" s="28">
        <v>31.6</v>
      </c>
      <c r="P501" s="28">
        <v>34</v>
      </c>
      <c r="Q501" s="28">
        <v>23.8</v>
      </c>
      <c r="R501" s="28"/>
      <c r="S501" s="28">
        <v>3.2</v>
      </c>
      <c r="T501" s="28">
        <v>1</v>
      </c>
      <c r="U501" s="28">
        <v>0</v>
      </c>
      <c r="V501" s="44">
        <f>VLOOKUP($L501,'[1]Tortugas liberadas DPNG'!$B$1:$O$552,7,FALSE)</f>
        <v>2015</v>
      </c>
      <c r="W501" s="44">
        <f>VLOOKUP($L501,'[1]Tortugas liberadas DPNG'!$B$1:$O$552,11,FALSE)</f>
        <v>24.6</v>
      </c>
      <c r="X501" s="44">
        <f>VLOOKUP($L501,'[1]Tortugas liberadas DPNG'!$B$1:$O$552,14,FALSE)/1000</f>
        <v>1.4</v>
      </c>
      <c r="Y501" s="44">
        <f>VLOOKUP($L501,'[1]Tortugas liberadas DPNG'!$B$1:$O$552,5,FALSE) -0.5</f>
        <v>4.5</v>
      </c>
      <c r="Z501" s="44">
        <f>Y501+(F501-VLOOKUP($L501,'[1]Tortugas liberadas DPNG'!$B$1:$O$552,7,FALSE))</f>
        <v>6.5</v>
      </c>
      <c r="AB501" s="45" t="str">
        <f t="shared" si="7"/>
        <v>Small</v>
      </c>
      <c r="AC501" s="9" t="s">
        <v>124</v>
      </c>
    </row>
    <row r="502" spans="1:29" x14ac:dyDescent="0.25">
      <c r="A502" s="42">
        <v>558</v>
      </c>
      <c r="B502" s="9" t="s">
        <v>28</v>
      </c>
      <c r="C502" s="9" t="s">
        <v>45</v>
      </c>
      <c r="D502" s="9">
        <v>4</v>
      </c>
      <c r="E502" s="9">
        <v>161</v>
      </c>
      <c r="F502" s="9">
        <v>2017</v>
      </c>
      <c r="G502" s="9">
        <v>6</v>
      </c>
      <c r="H502" s="9">
        <v>13</v>
      </c>
      <c r="I502" s="9">
        <v>-0.82468333333333332</v>
      </c>
      <c r="J502" s="9">
        <v>-90.05883333333334</v>
      </c>
      <c r="K502" s="26">
        <v>48318588</v>
      </c>
      <c r="L502" s="26">
        <v>48318588</v>
      </c>
      <c r="M502" s="26">
        <v>48318588</v>
      </c>
      <c r="N502" s="27">
        <v>2365</v>
      </c>
      <c r="O502" s="28">
        <v>34.5</v>
      </c>
      <c r="P502" s="28">
        <v>35.6</v>
      </c>
      <c r="Q502" s="28">
        <v>24.7</v>
      </c>
      <c r="R502" s="28"/>
      <c r="S502" s="28">
        <v>4.0999999999999996</v>
      </c>
      <c r="T502" s="28">
        <v>1</v>
      </c>
      <c r="U502" s="28">
        <v>0</v>
      </c>
      <c r="V502" s="44">
        <f>VLOOKUP($L502,'[1]Tortugas liberadas DPNG'!$B$1:$O$552,7,FALSE)</f>
        <v>2015</v>
      </c>
      <c r="W502" s="44">
        <f>VLOOKUP($L502,'[1]Tortugas liberadas DPNG'!$B$1:$O$552,11,FALSE)</f>
        <v>24.4</v>
      </c>
      <c r="X502" s="44">
        <f>VLOOKUP($L502,'[1]Tortugas liberadas DPNG'!$B$1:$O$552,14,FALSE)/1000</f>
        <v>1.25</v>
      </c>
      <c r="Y502" s="44">
        <f>VLOOKUP($L502,'[1]Tortugas liberadas DPNG'!$B$1:$O$552,5,FALSE) -0.5</f>
        <v>4.5</v>
      </c>
      <c r="Z502" s="44">
        <f>Y502+(F502-VLOOKUP($L502,'[1]Tortugas liberadas DPNG'!$B$1:$O$552,7,FALSE))</f>
        <v>6.5</v>
      </c>
      <c r="AB502" s="45" t="str">
        <f t="shared" si="7"/>
        <v>Small</v>
      </c>
      <c r="AC502" s="9"/>
    </row>
    <row r="503" spans="1:29" x14ac:dyDescent="0.25">
      <c r="A503" s="42">
        <v>559</v>
      </c>
      <c r="B503" s="9" t="s">
        <v>28</v>
      </c>
      <c r="C503" s="9" t="s">
        <v>32</v>
      </c>
      <c r="D503" s="9">
        <v>3</v>
      </c>
      <c r="E503" s="9">
        <v>1</v>
      </c>
      <c r="F503" s="9">
        <v>2017</v>
      </c>
      <c r="G503" s="9">
        <v>6</v>
      </c>
      <c r="H503" s="9">
        <v>10</v>
      </c>
      <c r="I503" s="9">
        <v>-0.82852000000000003</v>
      </c>
      <c r="J503" s="9">
        <v>-90.067539999999994</v>
      </c>
      <c r="K503" s="26">
        <v>48312015</v>
      </c>
      <c r="L503" s="26">
        <v>48312015</v>
      </c>
      <c r="M503" s="26">
        <v>48312015</v>
      </c>
      <c r="N503" s="27">
        <v>2254</v>
      </c>
      <c r="O503" s="28">
        <v>35.799999999999997</v>
      </c>
      <c r="P503" s="28">
        <v>38.5</v>
      </c>
      <c r="Q503" s="28">
        <v>26.8</v>
      </c>
      <c r="R503" s="28"/>
      <c r="S503" s="28">
        <v>4.7</v>
      </c>
      <c r="T503" s="28">
        <v>1</v>
      </c>
      <c r="U503" s="28">
        <v>0</v>
      </c>
      <c r="V503" s="44">
        <f>VLOOKUP($L503,'[1]Tortugas liberadas DPNG'!$B$1:$O$552,7,FALSE)</f>
        <v>2015</v>
      </c>
      <c r="W503" s="44">
        <f>VLOOKUP($L503,'[1]Tortugas liberadas DPNG'!$B$1:$O$552,11,FALSE)</f>
        <v>25.5</v>
      </c>
      <c r="X503" s="44">
        <f>VLOOKUP($L503,'[1]Tortugas liberadas DPNG'!$B$1:$O$552,14,FALSE)/1000</f>
        <v>1.6</v>
      </c>
      <c r="Y503" s="44">
        <f>VLOOKUP($L503,'[1]Tortugas liberadas DPNG'!$B$1:$O$552,5,FALSE) -0.5</f>
        <v>5.5</v>
      </c>
      <c r="Z503" s="44">
        <f>Y503+(F503-VLOOKUP($L503,'[1]Tortugas liberadas DPNG'!$B$1:$O$552,7,FALSE))</f>
        <v>7.5</v>
      </c>
      <c r="AB503" s="45" t="str">
        <f t="shared" si="7"/>
        <v>Small</v>
      </c>
      <c r="AC503" s="9"/>
    </row>
    <row r="504" spans="1:29" x14ac:dyDescent="0.25">
      <c r="A504" s="42">
        <v>560</v>
      </c>
      <c r="B504" s="9" t="s">
        <v>28</v>
      </c>
      <c r="C504" s="9" t="s">
        <v>32</v>
      </c>
      <c r="D504" s="9">
        <v>3</v>
      </c>
      <c r="E504" s="9">
        <v>2</v>
      </c>
      <c r="F504" s="9">
        <v>2017</v>
      </c>
      <c r="G504" s="9">
        <v>6</v>
      </c>
      <c r="H504" s="9">
        <v>10</v>
      </c>
      <c r="I504" s="9">
        <v>-0.82379999999999998</v>
      </c>
      <c r="J504" s="9">
        <v>-90.069479999999999</v>
      </c>
      <c r="K504" s="26">
        <v>48368098</v>
      </c>
      <c r="L504" s="26">
        <v>48368098</v>
      </c>
      <c r="M504" s="26">
        <v>48368098</v>
      </c>
      <c r="N504" s="27">
        <v>2122</v>
      </c>
      <c r="O504" s="28">
        <v>40.4</v>
      </c>
      <c r="P504" s="28">
        <v>42.5</v>
      </c>
      <c r="Q504" s="28">
        <v>29.4</v>
      </c>
      <c r="R504" s="28"/>
      <c r="S504" s="28">
        <v>6.1</v>
      </c>
      <c r="T504" s="28">
        <v>1</v>
      </c>
      <c r="U504" s="28">
        <v>0</v>
      </c>
      <c r="V504" s="44">
        <f>VLOOKUP($L504,'[1]Tortugas liberadas DPNG'!$B$1:$O$552,7,FALSE)</f>
        <v>2015</v>
      </c>
      <c r="W504" s="44">
        <f>VLOOKUP($L504,'[1]Tortugas liberadas DPNG'!$B$1:$O$552,11,FALSE)</f>
        <v>32.700000000000003</v>
      </c>
      <c r="X504" s="44">
        <f>VLOOKUP($L504,'[1]Tortugas liberadas DPNG'!$B$1:$O$552,14,FALSE)/1000</f>
        <v>3</v>
      </c>
      <c r="Y504" s="44">
        <f>VLOOKUP($L504,'[1]Tortugas liberadas DPNG'!$B$1:$O$552,5,FALSE) -0.5</f>
        <v>7.5</v>
      </c>
      <c r="Z504" s="44">
        <f>Y504+(F504-VLOOKUP($L504,'[1]Tortugas liberadas DPNG'!$B$1:$O$552,7,FALSE))</f>
        <v>9.5</v>
      </c>
      <c r="AB504" s="45" t="str">
        <f t="shared" si="7"/>
        <v>Small</v>
      </c>
      <c r="AC504" s="9"/>
    </row>
    <row r="505" spans="1:29" x14ac:dyDescent="0.25">
      <c r="A505" s="42">
        <v>562</v>
      </c>
      <c r="B505" s="9" t="s">
        <v>28</v>
      </c>
      <c r="C505" s="9" t="s">
        <v>32</v>
      </c>
      <c r="D505" s="9">
        <v>3</v>
      </c>
      <c r="E505" s="9">
        <v>4</v>
      </c>
      <c r="F505" s="9">
        <v>2017</v>
      </c>
      <c r="G505" s="9">
        <v>6</v>
      </c>
      <c r="H505" s="9">
        <v>11</v>
      </c>
      <c r="I505" s="9">
        <v>-0.81808999999999998</v>
      </c>
      <c r="J505" s="9">
        <v>-90.055629999999994</v>
      </c>
      <c r="K505" s="26">
        <v>48066082</v>
      </c>
      <c r="L505" s="26">
        <v>48066082</v>
      </c>
      <c r="M505" s="26">
        <v>48066082</v>
      </c>
      <c r="N505" s="27">
        <v>2125</v>
      </c>
      <c r="O505" s="28">
        <v>38.9</v>
      </c>
      <c r="P505" s="28">
        <v>40.6</v>
      </c>
      <c r="Q505" s="28">
        <v>28.1</v>
      </c>
      <c r="R505" s="28"/>
      <c r="S505" s="28">
        <v>4.5999999999999996</v>
      </c>
      <c r="T505" s="28">
        <v>1</v>
      </c>
      <c r="U505" s="28">
        <v>0</v>
      </c>
      <c r="V505" s="44">
        <f>VLOOKUP($L505,'[1]Tortugas liberadas DPNG'!$B$1:$O$552,7,FALSE)</f>
        <v>2015</v>
      </c>
      <c r="W505" s="44">
        <f>VLOOKUP($L505,'[1]Tortugas liberadas DPNG'!$B$1:$O$552,11,FALSE)</f>
        <v>31.5</v>
      </c>
      <c r="X505" s="44">
        <f>VLOOKUP($L505,'[1]Tortugas liberadas DPNG'!$B$1:$O$552,14,FALSE)/1000</f>
        <v>2.5</v>
      </c>
      <c r="Y505" s="44">
        <f>VLOOKUP($L505,'[1]Tortugas liberadas DPNG'!$B$1:$O$552,5,FALSE) -0.5</f>
        <v>7.5</v>
      </c>
      <c r="Z505" s="44">
        <f>Y505+(F505-VLOOKUP($L505,'[1]Tortugas liberadas DPNG'!$B$1:$O$552,7,FALSE))</f>
        <v>9.5</v>
      </c>
      <c r="AB505" s="45" t="str">
        <f t="shared" si="7"/>
        <v>Small</v>
      </c>
      <c r="AC505" s="9" t="s">
        <v>125</v>
      </c>
    </row>
    <row r="506" spans="1:29" x14ac:dyDescent="0.25">
      <c r="A506" s="42">
        <v>563</v>
      </c>
      <c r="B506" s="9" t="s">
        <v>28</v>
      </c>
      <c r="C506" s="9" t="s">
        <v>32</v>
      </c>
      <c r="D506" s="9">
        <v>3</v>
      </c>
      <c r="E506" s="9">
        <v>6</v>
      </c>
      <c r="F506" s="9">
        <v>2017</v>
      </c>
      <c r="G506" s="9">
        <v>6</v>
      </c>
      <c r="H506" s="9">
        <v>11</v>
      </c>
      <c r="I506" s="9">
        <v>-0.81649000000000005</v>
      </c>
      <c r="J506" s="9">
        <v>-90.059899999999999</v>
      </c>
      <c r="K506" s="26">
        <v>48312312</v>
      </c>
      <c r="L506" s="26">
        <v>48312312</v>
      </c>
      <c r="M506" s="26">
        <v>48312312</v>
      </c>
      <c r="N506" s="27">
        <v>2190</v>
      </c>
      <c r="O506" s="28">
        <v>35.9</v>
      </c>
      <c r="P506" s="28">
        <v>38</v>
      </c>
      <c r="Q506" s="28">
        <v>25.1</v>
      </c>
      <c r="R506" s="28"/>
      <c r="S506" s="28">
        <v>5</v>
      </c>
      <c r="T506" s="28">
        <v>1</v>
      </c>
      <c r="U506" s="28">
        <v>0</v>
      </c>
      <c r="V506" s="44">
        <f>VLOOKUP($L506,'[1]Tortugas liberadas DPNG'!$B$1:$O$552,7,FALSE)</f>
        <v>2015</v>
      </c>
      <c r="W506" s="44">
        <f>VLOOKUP($L506,'[1]Tortugas liberadas DPNG'!$B$1:$O$552,11,FALSE)</f>
        <v>26.4</v>
      </c>
      <c r="X506" s="44">
        <f>VLOOKUP($L506,'[1]Tortugas liberadas DPNG'!$B$1:$O$552,14,FALSE)/1000</f>
        <v>2.8</v>
      </c>
      <c r="Y506" s="44">
        <f>VLOOKUP($L506,'[1]Tortugas liberadas DPNG'!$B$1:$O$552,5,FALSE) -0.5</f>
        <v>6.5</v>
      </c>
      <c r="Z506" s="44">
        <f>Y506+(F506-VLOOKUP($L506,'[1]Tortugas liberadas DPNG'!$B$1:$O$552,7,FALSE))</f>
        <v>8.5</v>
      </c>
      <c r="AB506" s="45" t="str">
        <f t="shared" si="7"/>
        <v>Small</v>
      </c>
      <c r="AC506" s="9"/>
    </row>
    <row r="507" spans="1:29" x14ac:dyDescent="0.25">
      <c r="A507" s="42">
        <v>565</v>
      </c>
      <c r="B507" s="9" t="s">
        <v>28</v>
      </c>
      <c r="C507" s="9" t="s">
        <v>32</v>
      </c>
      <c r="D507" s="9">
        <v>3</v>
      </c>
      <c r="E507" s="9">
        <v>9</v>
      </c>
      <c r="F507" s="9">
        <v>2017</v>
      </c>
      <c r="G507" s="9">
        <v>6</v>
      </c>
      <c r="H507" s="9">
        <v>11</v>
      </c>
      <c r="I507" s="9">
        <v>-0.81727000000000005</v>
      </c>
      <c r="J507" s="9">
        <v>-90.062979999999996</v>
      </c>
      <c r="K507" s="26">
        <v>48102624</v>
      </c>
      <c r="L507" s="26">
        <v>48102624</v>
      </c>
      <c r="M507" s="26">
        <v>48102624</v>
      </c>
      <c r="N507" s="27">
        <v>2167</v>
      </c>
      <c r="O507" s="28">
        <v>39.4</v>
      </c>
      <c r="P507" s="28">
        <v>41.3</v>
      </c>
      <c r="Q507" s="28">
        <v>28.7</v>
      </c>
      <c r="R507" s="28"/>
      <c r="S507" s="28">
        <v>4.5</v>
      </c>
      <c r="T507" s="28">
        <v>1</v>
      </c>
      <c r="U507" s="28">
        <v>1</v>
      </c>
      <c r="V507" s="44">
        <f>VLOOKUP($L507,'[1]Tortugas liberadas DPNG'!$B$1:$O$552,7,FALSE)</f>
        <v>2015</v>
      </c>
      <c r="W507" s="44">
        <f>VLOOKUP($L507,'[1]Tortugas liberadas DPNG'!$B$1:$O$552,11,FALSE)</f>
        <v>30.1</v>
      </c>
      <c r="X507" s="44">
        <f>VLOOKUP($L507,'[1]Tortugas liberadas DPNG'!$B$1:$O$552,14,FALSE)/1000</f>
        <v>2.4</v>
      </c>
      <c r="Y507" s="44">
        <f>VLOOKUP($L507,'[1]Tortugas liberadas DPNG'!$B$1:$O$552,5,FALSE) -0.5</f>
        <v>6.5</v>
      </c>
      <c r="Z507" s="44">
        <f>Y507+(F507-VLOOKUP($L507,'[1]Tortugas liberadas DPNG'!$B$1:$O$552,7,FALSE))</f>
        <v>8.5</v>
      </c>
      <c r="AB507" s="45" t="str">
        <f t="shared" si="7"/>
        <v>Small</v>
      </c>
      <c r="AC507" s="9"/>
    </row>
    <row r="508" spans="1:29" x14ac:dyDescent="0.25">
      <c r="A508" s="42">
        <v>566</v>
      </c>
      <c r="B508" s="9" t="s">
        <v>28</v>
      </c>
      <c r="C508" s="9" t="s">
        <v>32</v>
      </c>
      <c r="D508" s="9">
        <v>3</v>
      </c>
      <c r="E508" s="9">
        <v>10</v>
      </c>
      <c r="F508" s="9">
        <v>2017</v>
      </c>
      <c r="G508" s="9">
        <v>6</v>
      </c>
      <c r="H508" s="9">
        <v>11</v>
      </c>
      <c r="I508" s="9">
        <v>-0.8216</v>
      </c>
      <c r="J508" s="9">
        <v>-90.058459999999997</v>
      </c>
      <c r="K508" s="26">
        <v>52029057</v>
      </c>
      <c r="L508" s="26">
        <v>52029057</v>
      </c>
      <c r="M508" s="26">
        <v>52029057</v>
      </c>
      <c r="N508" s="27">
        <v>287</v>
      </c>
      <c r="O508" s="28">
        <v>26.3</v>
      </c>
      <c r="P508" s="28">
        <v>28.1</v>
      </c>
      <c r="Q508" s="28">
        <v>18.5</v>
      </c>
      <c r="R508" s="28"/>
      <c r="S508" s="28">
        <v>1.6</v>
      </c>
      <c r="T508" s="28">
        <v>1</v>
      </c>
      <c r="U508" s="28">
        <v>0</v>
      </c>
      <c r="V508" s="44">
        <f>VLOOKUP($L508,'[1]Tortugas liberadas DPNG'!$B$1:$O$552,7,FALSE)</f>
        <v>2017</v>
      </c>
      <c r="W508" s="44">
        <f>VLOOKUP($L508,'[1]Tortugas liberadas DPNG'!$B$1:$O$552,11,FALSE)</f>
        <v>26.1</v>
      </c>
      <c r="X508" s="44">
        <f>VLOOKUP($L508,'[1]Tortugas liberadas DPNG'!$B$1:$O$552,14,FALSE)/1000</f>
        <v>1.647</v>
      </c>
      <c r="Y508" s="44">
        <f>VLOOKUP($L508,'[1]Tortugas liberadas DPNG'!$B$1:$O$552,5,FALSE) -0.5</f>
        <v>5.5</v>
      </c>
      <c r="Z508" s="44">
        <f>Y508+(F508-VLOOKUP($L508,'[1]Tortugas liberadas DPNG'!$B$1:$O$552,7,FALSE))</f>
        <v>5.5</v>
      </c>
      <c r="AB508" s="45" t="str">
        <f t="shared" si="7"/>
        <v>Small</v>
      </c>
      <c r="AC508" s="9"/>
    </row>
    <row r="509" spans="1:29" x14ac:dyDescent="0.25">
      <c r="A509" s="42">
        <v>567</v>
      </c>
      <c r="B509" s="9" t="s">
        <v>28</v>
      </c>
      <c r="C509" s="9" t="s">
        <v>32</v>
      </c>
      <c r="D509" s="9">
        <v>3</v>
      </c>
      <c r="E509" s="9">
        <v>11</v>
      </c>
      <c r="F509" s="9">
        <v>2017</v>
      </c>
      <c r="G509" s="9">
        <v>6</v>
      </c>
      <c r="H509" s="9">
        <v>11</v>
      </c>
      <c r="I509" s="9">
        <v>-0.82074000000000003</v>
      </c>
      <c r="J509" s="9">
        <v>-90.058989999999994</v>
      </c>
      <c r="K509" s="30">
        <v>48098623</v>
      </c>
      <c r="L509" s="26">
        <v>48098623</v>
      </c>
      <c r="M509" s="26">
        <v>48098623</v>
      </c>
      <c r="N509" s="27">
        <v>2262</v>
      </c>
      <c r="O509" s="28">
        <v>35.5</v>
      </c>
      <c r="P509" s="28">
        <v>37</v>
      </c>
      <c r="Q509" s="28">
        <v>25.3</v>
      </c>
      <c r="R509" s="28"/>
      <c r="S509" s="28">
        <v>5</v>
      </c>
      <c r="T509" s="28">
        <v>1</v>
      </c>
      <c r="U509" s="28">
        <v>1</v>
      </c>
      <c r="V509" s="44">
        <f>VLOOKUP($L509,'[1]Tortugas liberadas DPNG'!$B$1:$O$552,7,FALSE)</f>
        <v>2015</v>
      </c>
      <c r="W509" s="44">
        <f>VLOOKUP($L509,'[1]Tortugas liberadas DPNG'!$B$1:$O$552,11,FALSE)</f>
        <v>26.6</v>
      </c>
      <c r="X509" s="44">
        <f>VLOOKUP($L509,'[1]Tortugas liberadas DPNG'!$B$1:$O$552,14,FALSE)/1000</f>
        <v>1.6</v>
      </c>
      <c r="Y509" s="44">
        <f>VLOOKUP($L509,'[1]Tortugas liberadas DPNG'!$B$1:$O$552,5,FALSE) -0.5</f>
        <v>4.5</v>
      </c>
      <c r="Z509" s="44">
        <f>Y509+(F509-VLOOKUP($L509,'[1]Tortugas liberadas DPNG'!$B$1:$O$552,7,FALSE))</f>
        <v>6.5</v>
      </c>
      <c r="AB509" s="45" t="str">
        <f t="shared" si="7"/>
        <v>Small</v>
      </c>
      <c r="AC509" s="9"/>
    </row>
    <row r="510" spans="1:29" x14ac:dyDescent="0.25">
      <c r="A510" s="42">
        <v>568</v>
      </c>
      <c r="B510" s="9" t="s">
        <v>28</v>
      </c>
      <c r="C510" s="9" t="s">
        <v>32</v>
      </c>
      <c r="D510" s="9">
        <v>3</v>
      </c>
      <c r="E510" s="9">
        <v>12</v>
      </c>
      <c r="F510" s="9">
        <v>2017</v>
      </c>
      <c r="G510" s="9">
        <v>6</v>
      </c>
      <c r="H510" s="9">
        <v>11</v>
      </c>
      <c r="I510" s="9">
        <v>-0.81984999999999997</v>
      </c>
      <c r="J510" s="9">
        <v>-90.060760000000002</v>
      </c>
      <c r="K510" s="26">
        <v>48375118</v>
      </c>
      <c r="L510" s="26">
        <v>48375118</v>
      </c>
      <c r="M510" s="26">
        <v>48375118</v>
      </c>
      <c r="N510" s="27"/>
      <c r="O510" s="28">
        <v>31.9</v>
      </c>
      <c r="P510" s="28">
        <v>34.200000000000003</v>
      </c>
      <c r="Q510" s="28">
        <v>23.8</v>
      </c>
      <c r="R510" s="28"/>
      <c r="S510" s="28">
        <v>3.6</v>
      </c>
      <c r="T510" s="28">
        <v>1</v>
      </c>
      <c r="U510" s="28">
        <v>0</v>
      </c>
      <c r="V510" s="44">
        <f>VLOOKUP($L510,'[1]Tortugas liberadas DPNG'!$B$1:$O$552,7,FALSE)</f>
        <v>2015</v>
      </c>
      <c r="W510" s="44">
        <f>VLOOKUP($L510,'[1]Tortugas liberadas DPNG'!$B$1:$O$552,11,FALSE)</f>
        <v>23.9</v>
      </c>
      <c r="X510" s="44">
        <f>VLOOKUP($L510,'[1]Tortugas liberadas DPNG'!$B$1:$O$552,14,FALSE)/1000</f>
        <v>1.25</v>
      </c>
      <c r="Y510" s="44">
        <f>VLOOKUP($L510,'[1]Tortugas liberadas DPNG'!$B$1:$O$552,5,FALSE) -0.5</f>
        <v>4.5</v>
      </c>
      <c r="Z510" s="44">
        <f>Y510+(F510-VLOOKUP($L510,'[1]Tortugas liberadas DPNG'!$B$1:$O$552,7,FALSE))</f>
        <v>6.5</v>
      </c>
      <c r="AB510" s="45" t="str">
        <f t="shared" si="7"/>
        <v>Small</v>
      </c>
      <c r="AC510" s="9"/>
    </row>
    <row r="511" spans="1:29" x14ac:dyDescent="0.25">
      <c r="A511" s="42">
        <v>569</v>
      </c>
      <c r="B511" s="9" t="s">
        <v>28</v>
      </c>
      <c r="C511" s="9" t="s">
        <v>32</v>
      </c>
      <c r="D511" s="9">
        <v>3</v>
      </c>
      <c r="E511" s="9">
        <v>13</v>
      </c>
      <c r="F511" s="9">
        <v>2017</v>
      </c>
      <c r="G511" s="9">
        <v>6</v>
      </c>
      <c r="H511" s="9">
        <v>11</v>
      </c>
      <c r="I511" s="9">
        <v>-0.81984999999999997</v>
      </c>
      <c r="J511" s="9">
        <v>-90.060760000000002</v>
      </c>
      <c r="K511" s="26">
        <v>52048090</v>
      </c>
      <c r="L511" s="26">
        <v>52048090</v>
      </c>
      <c r="M511" s="26">
        <v>52048090</v>
      </c>
      <c r="N511" s="27">
        <v>2431</v>
      </c>
      <c r="O511" s="28">
        <v>25.8</v>
      </c>
      <c r="P511" s="28">
        <v>27.2</v>
      </c>
      <c r="Q511" s="28">
        <v>18.5</v>
      </c>
      <c r="R511" s="28"/>
      <c r="S511" s="28">
        <v>2.1</v>
      </c>
      <c r="T511" s="28">
        <v>1</v>
      </c>
      <c r="U511" s="28">
        <v>0</v>
      </c>
      <c r="V511" s="44">
        <f>VLOOKUP($L511,'[1]Tortugas liberadas DPNG'!$B$1:$O$552,7,FALSE)</f>
        <v>2017</v>
      </c>
      <c r="W511" s="44">
        <f>VLOOKUP($L511,'[1]Tortugas liberadas DPNG'!$B$1:$O$552,11,FALSE)</f>
        <v>25.7</v>
      </c>
      <c r="X511" s="44">
        <f>VLOOKUP($L511,'[1]Tortugas liberadas DPNG'!$B$1:$O$552,14,FALSE)/1000</f>
        <v>1.4870000000000001</v>
      </c>
      <c r="Y511" s="44">
        <f>VLOOKUP($L511,'[1]Tortugas liberadas DPNG'!$B$1:$O$552,5,FALSE) -0.5</f>
        <v>5.5</v>
      </c>
      <c r="Z511" s="44">
        <f>Y511+(F511-VLOOKUP($L511,'[1]Tortugas liberadas DPNG'!$B$1:$O$552,7,FALSE))</f>
        <v>5.5</v>
      </c>
      <c r="AB511" s="45" t="str">
        <f t="shared" si="7"/>
        <v>Small</v>
      </c>
      <c r="AC511" s="9"/>
    </row>
    <row r="512" spans="1:29" x14ac:dyDescent="0.25">
      <c r="A512" s="42">
        <v>570</v>
      </c>
      <c r="B512" s="9" t="s">
        <v>28</v>
      </c>
      <c r="C512" s="9" t="s">
        <v>32</v>
      </c>
      <c r="D512" s="9">
        <v>3</v>
      </c>
      <c r="E512" s="9">
        <v>14</v>
      </c>
      <c r="F512" s="9">
        <v>2017</v>
      </c>
      <c r="G512" s="9">
        <v>6</v>
      </c>
      <c r="H512" s="9">
        <v>11</v>
      </c>
      <c r="I512" s="9">
        <v>-0.81966000000000006</v>
      </c>
      <c r="J512" s="9">
        <v>-90.061199999999999</v>
      </c>
      <c r="K512" s="26">
        <v>48049284</v>
      </c>
      <c r="L512" s="26">
        <v>48049284</v>
      </c>
      <c r="M512" s="26">
        <v>48049284</v>
      </c>
      <c r="N512" s="27">
        <v>22435</v>
      </c>
      <c r="O512" s="28">
        <v>32.6</v>
      </c>
      <c r="P512" s="28">
        <v>34.5</v>
      </c>
      <c r="Q512" s="28">
        <v>23.1</v>
      </c>
      <c r="R512" s="28"/>
      <c r="S512" s="28">
        <v>3.8</v>
      </c>
      <c r="T512" s="28">
        <v>1</v>
      </c>
      <c r="U512" s="28">
        <v>1</v>
      </c>
      <c r="V512" s="44">
        <f>VLOOKUP($L512,'[1]Tortugas liberadas DPNG'!$B$1:$O$552,7,FALSE)</f>
        <v>2015</v>
      </c>
      <c r="W512" s="44">
        <f>VLOOKUP($L512,'[1]Tortugas liberadas DPNG'!$B$1:$O$552,11,FALSE)</f>
        <v>24.1</v>
      </c>
      <c r="X512" s="44">
        <f>VLOOKUP($L512,'[1]Tortugas liberadas DPNG'!$B$1:$O$552,14,FALSE)/1000</f>
        <v>1.2</v>
      </c>
      <c r="Y512" s="44">
        <f>VLOOKUP($L512,'[1]Tortugas liberadas DPNG'!$B$1:$O$552,5,FALSE) -0.5</f>
        <v>5.5</v>
      </c>
      <c r="Z512" s="44">
        <f>Y512+(F512-VLOOKUP($L512,'[1]Tortugas liberadas DPNG'!$B$1:$O$552,7,FALSE))</f>
        <v>7.5</v>
      </c>
      <c r="AB512" s="45" t="str">
        <f t="shared" si="7"/>
        <v>Small</v>
      </c>
      <c r="AC512" s="9"/>
    </row>
    <row r="513" spans="1:29" x14ac:dyDescent="0.25">
      <c r="A513" s="42">
        <v>571</v>
      </c>
      <c r="B513" s="9" t="s">
        <v>28</v>
      </c>
      <c r="C513" s="9" t="s">
        <v>32</v>
      </c>
      <c r="D513" s="9">
        <v>3</v>
      </c>
      <c r="E513" s="9">
        <v>15</v>
      </c>
      <c r="F513" s="9">
        <v>2017</v>
      </c>
      <c r="G513" s="9">
        <v>6</v>
      </c>
      <c r="H513" s="9">
        <v>11</v>
      </c>
      <c r="I513" s="9">
        <v>-0.81908000000000003</v>
      </c>
      <c r="J513" s="9">
        <v>-90.061880000000002</v>
      </c>
      <c r="K513" s="26">
        <v>48367888</v>
      </c>
      <c r="L513" s="26">
        <v>48367888</v>
      </c>
      <c r="M513" s="26">
        <v>48367888</v>
      </c>
      <c r="N513" s="27"/>
      <c r="O513" s="28">
        <v>37.799999999999997</v>
      </c>
      <c r="P513" s="28">
        <v>39.6</v>
      </c>
      <c r="Q513" s="28">
        <v>26.3</v>
      </c>
      <c r="R513" s="28"/>
      <c r="S513" s="28">
        <v>6</v>
      </c>
      <c r="T513" s="28">
        <v>1</v>
      </c>
      <c r="U513" s="28">
        <v>0</v>
      </c>
      <c r="V513" s="44">
        <f>VLOOKUP($L513,'[1]Tortugas liberadas DPNG'!$B$1:$O$552,7,FALSE)</f>
        <v>2015</v>
      </c>
      <c r="W513" s="44">
        <f>VLOOKUP($L513,'[1]Tortugas liberadas DPNG'!$B$1:$O$552,11,FALSE)</f>
        <v>29.6</v>
      </c>
      <c r="X513" s="44">
        <f>VLOOKUP($L513,'[1]Tortugas liberadas DPNG'!$B$1:$O$552,14,FALSE)/1000</f>
        <v>2.25</v>
      </c>
      <c r="Y513" s="44">
        <f>VLOOKUP($L513,'[1]Tortugas liberadas DPNG'!$B$1:$O$552,5,FALSE) -0.5</f>
        <v>5.5</v>
      </c>
      <c r="Z513" s="44">
        <f>Y513+(F513-VLOOKUP($L513,'[1]Tortugas liberadas DPNG'!$B$1:$O$552,7,FALSE))</f>
        <v>7.5</v>
      </c>
      <c r="AB513" s="45" t="str">
        <f t="shared" si="7"/>
        <v>Small</v>
      </c>
      <c r="AC513" s="9"/>
    </row>
    <row r="514" spans="1:29" x14ac:dyDescent="0.25">
      <c r="A514" s="42">
        <v>572</v>
      </c>
      <c r="B514" s="9" t="s">
        <v>28</v>
      </c>
      <c r="C514" s="9" t="s">
        <v>32</v>
      </c>
      <c r="D514" s="9">
        <v>3</v>
      </c>
      <c r="E514" s="9">
        <v>16</v>
      </c>
      <c r="F514" s="9">
        <v>2017</v>
      </c>
      <c r="G514" s="9">
        <v>6</v>
      </c>
      <c r="H514" s="9">
        <v>11</v>
      </c>
      <c r="I514" s="9">
        <v>-0.81793000000000005</v>
      </c>
      <c r="J514" s="9">
        <v>-90.060550000000006</v>
      </c>
      <c r="K514" s="26">
        <v>48066860</v>
      </c>
      <c r="L514" s="26">
        <v>48066860</v>
      </c>
      <c r="M514" s="26">
        <v>48066860</v>
      </c>
      <c r="N514" s="27"/>
      <c r="O514" s="28">
        <v>34.799999999999997</v>
      </c>
      <c r="P514" s="28">
        <v>36.6</v>
      </c>
      <c r="Q514" s="28">
        <v>24.3</v>
      </c>
      <c r="R514" s="28"/>
      <c r="S514" s="28">
        <v>3.5</v>
      </c>
      <c r="T514" s="28">
        <v>1</v>
      </c>
      <c r="U514" s="28">
        <v>0</v>
      </c>
      <c r="V514" s="44">
        <f>VLOOKUP($L514,'[1]Tortugas liberadas DPNG'!$B$1:$O$552,7,FALSE)</f>
        <v>2015</v>
      </c>
      <c r="W514" s="44">
        <f>VLOOKUP($L514,'[1]Tortugas liberadas DPNG'!$B$1:$O$552,11,FALSE)</f>
        <v>26.9</v>
      </c>
      <c r="X514" s="44">
        <f>VLOOKUP($L514,'[1]Tortugas liberadas DPNG'!$B$1:$O$552,14,FALSE)/1000</f>
        <v>1.7</v>
      </c>
      <c r="Y514" s="44">
        <f>VLOOKUP($L514,'[1]Tortugas liberadas DPNG'!$B$1:$O$552,5,FALSE) -0.5</f>
        <v>6.5</v>
      </c>
      <c r="Z514" s="44">
        <f>Y514+(F514-VLOOKUP($L514,'[1]Tortugas liberadas DPNG'!$B$1:$O$552,7,FALSE))</f>
        <v>8.5</v>
      </c>
      <c r="AB514" s="45" t="str">
        <f t="shared" ref="AB514:AB578" si="8">IF(W514&lt;W$804,"Small","")</f>
        <v>Small</v>
      </c>
      <c r="AC514" s="9"/>
    </row>
    <row r="515" spans="1:29" x14ac:dyDescent="0.25">
      <c r="A515" s="42">
        <v>573</v>
      </c>
      <c r="B515" s="9" t="s">
        <v>28</v>
      </c>
      <c r="C515" s="9" t="s">
        <v>32</v>
      </c>
      <c r="D515" s="9">
        <v>3</v>
      </c>
      <c r="E515" s="9">
        <v>17</v>
      </c>
      <c r="F515" s="9">
        <v>2017</v>
      </c>
      <c r="G515" s="9">
        <v>6</v>
      </c>
      <c r="H515" s="9">
        <v>11</v>
      </c>
      <c r="I515" s="9">
        <v>-0.81991000000000003</v>
      </c>
      <c r="J515" s="9">
        <v>-90.059920000000005</v>
      </c>
      <c r="K515" s="26">
        <v>48311633</v>
      </c>
      <c r="L515" s="26">
        <v>48311633</v>
      </c>
      <c r="M515" s="26">
        <v>48311633</v>
      </c>
      <c r="N515" s="27"/>
      <c r="O515" s="28">
        <v>32.6</v>
      </c>
      <c r="P515" s="28">
        <v>34.9</v>
      </c>
      <c r="Q515" s="28">
        <v>24.3</v>
      </c>
      <c r="R515" s="28"/>
      <c r="S515" s="28">
        <v>3.8</v>
      </c>
      <c r="T515" s="28">
        <v>1</v>
      </c>
      <c r="U515" s="28">
        <v>0</v>
      </c>
      <c r="V515" s="44">
        <f>VLOOKUP($L515,'[1]Tortugas liberadas DPNG'!$B$1:$O$552,7,FALSE)</f>
        <v>2015</v>
      </c>
      <c r="W515" s="44">
        <f>VLOOKUP($L515,'[1]Tortugas liberadas DPNG'!$B$1:$O$552,11,FALSE)</f>
        <v>25.1</v>
      </c>
      <c r="X515" s="44">
        <f>VLOOKUP($L515,'[1]Tortugas liberadas DPNG'!$B$1:$O$552,14,FALSE)/1000</f>
        <v>1.5</v>
      </c>
      <c r="Y515" s="44">
        <f>VLOOKUP($L515,'[1]Tortugas liberadas DPNG'!$B$1:$O$552,5,FALSE) -0.5</f>
        <v>4.5</v>
      </c>
      <c r="Z515" s="44">
        <f>Y515+(F515-VLOOKUP($L515,'[1]Tortugas liberadas DPNG'!$B$1:$O$552,7,FALSE))</f>
        <v>6.5</v>
      </c>
      <c r="AB515" s="45" t="str">
        <f t="shared" si="8"/>
        <v>Small</v>
      </c>
      <c r="AC515" s="9"/>
    </row>
    <row r="516" spans="1:29" x14ac:dyDescent="0.25">
      <c r="A516" s="42">
        <v>574</v>
      </c>
      <c r="B516" s="9" t="s">
        <v>28</v>
      </c>
      <c r="C516" s="9" t="s">
        <v>32</v>
      </c>
      <c r="D516" s="9">
        <v>3</v>
      </c>
      <c r="E516" s="9">
        <v>18</v>
      </c>
      <c r="F516" s="9">
        <v>2017</v>
      </c>
      <c r="G516" s="9">
        <v>6</v>
      </c>
      <c r="H516" s="9">
        <v>12</v>
      </c>
      <c r="I516" s="9">
        <v>-0.82447999999999999</v>
      </c>
      <c r="J516" s="9">
        <v>-90.066739999999996</v>
      </c>
      <c r="K516" s="26">
        <v>48309561</v>
      </c>
      <c r="L516" s="26">
        <v>48309561</v>
      </c>
      <c r="M516" s="26">
        <v>48309561</v>
      </c>
      <c r="N516" s="27">
        <v>2146</v>
      </c>
      <c r="O516" s="28">
        <v>44.7</v>
      </c>
      <c r="P516" s="28">
        <v>47.6</v>
      </c>
      <c r="Q516" s="28">
        <v>32.6</v>
      </c>
      <c r="R516" s="28"/>
      <c r="S516" s="28">
        <v>9.5</v>
      </c>
      <c r="T516" s="28">
        <v>1</v>
      </c>
      <c r="U516" s="28">
        <v>1</v>
      </c>
      <c r="V516" s="44">
        <f>VLOOKUP($L516,'[1]Tortugas liberadas DPNG'!$B$1:$O$552,7,FALSE)</f>
        <v>2015</v>
      </c>
      <c r="W516" s="44">
        <f>VLOOKUP($L516,'[1]Tortugas liberadas DPNG'!$B$1:$O$552,11,FALSE)</f>
        <v>35</v>
      </c>
      <c r="X516" s="44">
        <f>VLOOKUP($L516,'[1]Tortugas liberadas DPNG'!$B$1:$O$552,14,FALSE)/1000</f>
        <v>3.9</v>
      </c>
      <c r="Y516" s="44">
        <f>VLOOKUP($L516,'[1]Tortugas liberadas DPNG'!$B$1:$O$552,5,FALSE) -0.5</f>
        <v>7.5</v>
      </c>
      <c r="Z516" s="44">
        <f>Y516+(F516-VLOOKUP($L516,'[1]Tortugas liberadas DPNG'!$B$1:$O$552,7,FALSE))</f>
        <v>9.5</v>
      </c>
      <c r="AB516" s="45" t="str">
        <f t="shared" si="8"/>
        <v/>
      </c>
      <c r="AC516" s="9"/>
    </row>
    <row r="517" spans="1:29" x14ac:dyDescent="0.25">
      <c r="A517" s="42">
        <v>575</v>
      </c>
      <c r="B517" s="9" t="s">
        <v>28</v>
      </c>
      <c r="C517" s="9" t="s">
        <v>32</v>
      </c>
      <c r="D517" s="9">
        <v>3</v>
      </c>
      <c r="E517" s="9">
        <v>20</v>
      </c>
      <c r="F517" s="9">
        <v>2017</v>
      </c>
      <c r="G517" s="9">
        <v>6</v>
      </c>
      <c r="H517" s="9">
        <v>13</v>
      </c>
      <c r="I517" s="9">
        <v>-0.81786999999999999</v>
      </c>
      <c r="J517" s="9">
        <v>-90.056529999999995</v>
      </c>
      <c r="K517" s="26">
        <v>48074319</v>
      </c>
      <c r="L517" s="26">
        <v>48074319</v>
      </c>
      <c r="M517" s="26">
        <v>48074319</v>
      </c>
      <c r="N517" s="27">
        <v>2183</v>
      </c>
      <c r="O517" s="28">
        <v>38.799999999999997</v>
      </c>
      <c r="P517" s="28">
        <v>41</v>
      </c>
      <c r="Q517" s="28">
        <v>29.1</v>
      </c>
      <c r="R517" s="28"/>
      <c r="S517" s="28">
        <v>6.5</v>
      </c>
      <c r="T517" s="28">
        <v>1</v>
      </c>
      <c r="U517" s="28">
        <v>0</v>
      </c>
      <c r="V517" s="44">
        <f>VLOOKUP($L517,'[1]Tortugas liberadas DPNG'!$B$1:$O$552,7,FALSE)</f>
        <v>2015</v>
      </c>
      <c r="W517" s="44">
        <f>VLOOKUP($L517,'[1]Tortugas liberadas DPNG'!$B$1:$O$552,11,FALSE)</f>
        <v>30.1</v>
      </c>
      <c r="X517" s="44">
        <f>VLOOKUP($L517,'[1]Tortugas liberadas DPNG'!$B$1:$O$552,14,FALSE)/1000</f>
        <v>2.2999999999999998</v>
      </c>
      <c r="Y517" s="44">
        <f>VLOOKUP($L517,'[1]Tortugas liberadas DPNG'!$B$1:$O$552,5,FALSE) -0.5</f>
        <v>7.5</v>
      </c>
      <c r="Z517" s="44">
        <f>Y517+(F517-VLOOKUP($L517,'[1]Tortugas liberadas DPNG'!$B$1:$O$552,7,FALSE))</f>
        <v>9.5</v>
      </c>
      <c r="AB517" s="45" t="str">
        <f t="shared" si="8"/>
        <v>Small</v>
      </c>
      <c r="AC517" s="9"/>
    </row>
    <row r="518" spans="1:29" x14ac:dyDescent="0.25">
      <c r="A518" s="42">
        <v>576</v>
      </c>
      <c r="B518" s="9" t="s">
        <v>28</v>
      </c>
      <c r="C518" s="9" t="s">
        <v>32</v>
      </c>
      <c r="D518" s="9">
        <v>3</v>
      </c>
      <c r="E518" s="9">
        <v>24</v>
      </c>
      <c r="F518" s="9">
        <v>2017</v>
      </c>
      <c r="G518" s="9">
        <v>6</v>
      </c>
      <c r="H518" s="9">
        <v>13</v>
      </c>
      <c r="I518" s="9">
        <v>-0.81988000000000005</v>
      </c>
      <c r="J518" s="9">
        <v>-90.055549999999997</v>
      </c>
      <c r="K518" s="26">
        <v>48367080</v>
      </c>
      <c r="L518" s="26">
        <v>48367080</v>
      </c>
      <c r="M518" s="26">
        <v>48367080</v>
      </c>
      <c r="N518" s="27">
        <v>2142</v>
      </c>
      <c r="O518" s="28">
        <v>33.1</v>
      </c>
      <c r="P518" s="28">
        <v>33.799999999999997</v>
      </c>
      <c r="Q518" s="28">
        <v>23.2</v>
      </c>
      <c r="R518" s="28"/>
      <c r="S518" s="28">
        <v>3.7</v>
      </c>
      <c r="T518" s="28">
        <v>1</v>
      </c>
      <c r="U518" s="28">
        <v>0</v>
      </c>
      <c r="V518" s="44">
        <f>VLOOKUP($L518,'[1]Tortugas liberadas DPNG'!$B$1:$O$552,7,FALSE)</f>
        <v>2015</v>
      </c>
      <c r="W518" s="44">
        <f>VLOOKUP($L518,'[1]Tortugas liberadas DPNG'!$B$1:$O$552,11,FALSE)</f>
        <v>25.8</v>
      </c>
      <c r="X518" s="44">
        <f>VLOOKUP($L518,'[1]Tortugas liberadas DPNG'!$B$1:$O$552,14,FALSE)/1000</f>
        <v>1.5</v>
      </c>
      <c r="Y518" s="44">
        <f>VLOOKUP($L518,'[1]Tortugas liberadas DPNG'!$B$1:$O$552,5,FALSE) -0.5</f>
        <v>7.5</v>
      </c>
      <c r="Z518" s="44">
        <f>Y518+(F518-VLOOKUP($L518,'[1]Tortugas liberadas DPNG'!$B$1:$O$552,7,FALSE))</f>
        <v>9.5</v>
      </c>
      <c r="AB518" s="45" t="str">
        <f t="shared" si="8"/>
        <v>Small</v>
      </c>
      <c r="AC518" s="9"/>
    </row>
    <row r="519" spans="1:29" x14ac:dyDescent="0.25">
      <c r="A519" s="42">
        <v>577</v>
      </c>
      <c r="B519" s="9" t="s">
        <v>28</v>
      </c>
      <c r="C519" s="9" t="s">
        <v>32</v>
      </c>
      <c r="D519" s="9">
        <v>3</v>
      </c>
      <c r="E519" s="9">
        <v>218</v>
      </c>
      <c r="F519" s="9">
        <v>2017</v>
      </c>
      <c r="G519" s="9">
        <v>6</v>
      </c>
      <c r="H519" s="9">
        <v>14</v>
      </c>
      <c r="I519" s="9">
        <v>-0.81781000000000004</v>
      </c>
      <c r="J519" s="9">
        <v>-90.060829999999996</v>
      </c>
      <c r="K519" s="26">
        <v>48019021</v>
      </c>
      <c r="L519" s="26">
        <v>48019021</v>
      </c>
      <c r="M519" s="26">
        <v>48019021</v>
      </c>
      <c r="N519" s="27" t="s">
        <v>126</v>
      </c>
      <c r="O519" s="28">
        <v>30.8</v>
      </c>
      <c r="P519" s="28">
        <v>32.1</v>
      </c>
      <c r="Q519" s="28">
        <v>21.7</v>
      </c>
      <c r="R519" s="28"/>
      <c r="S519" s="28">
        <v>3.3</v>
      </c>
      <c r="T519" s="28">
        <v>1</v>
      </c>
      <c r="U519" s="28">
        <v>0</v>
      </c>
      <c r="V519" s="44">
        <f>VLOOKUP($L519,'[1]Tortugas liberadas DPNG'!$B$1:$O$552,7,FALSE)</f>
        <v>2015</v>
      </c>
      <c r="W519" s="44">
        <f>VLOOKUP($L519,'[1]Tortugas liberadas DPNG'!$B$1:$O$552,11,FALSE)</f>
        <v>23.1</v>
      </c>
      <c r="X519" s="44">
        <f>VLOOKUP($L519,'[1]Tortugas liberadas DPNG'!$B$1:$O$552,14,FALSE)/1000</f>
        <v>0.8</v>
      </c>
      <c r="Y519" s="44">
        <f>VLOOKUP($L519,'[1]Tortugas liberadas DPNG'!$B$1:$O$552,5,FALSE) -0.5</f>
        <v>5.5</v>
      </c>
      <c r="Z519" s="44">
        <f>Y519+(F519-VLOOKUP($L519,'[1]Tortugas liberadas DPNG'!$B$1:$O$552,7,FALSE))</f>
        <v>7.5</v>
      </c>
      <c r="AB519" s="45" t="str">
        <f t="shared" si="8"/>
        <v>Small</v>
      </c>
      <c r="AC519" s="9"/>
    </row>
    <row r="520" spans="1:29" x14ac:dyDescent="0.25">
      <c r="A520" s="42">
        <v>578</v>
      </c>
      <c r="B520" s="9" t="s">
        <v>28</v>
      </c>
      <c r="C520" s="9" t="s">
        <v>32</v>
      </c>
      <c r="D520" s="9">
        <v>3</v>
      </c>
      <c r="E520" s="9">
        <v>302</v>
      </c>
      <c r="F520" s="9">
        <v>2017</v>
      </c>
      <c r="G520" s="9">
        <v>6</v>
      </c>
      <c r="H520" s="9">
        <v>14</v>
      </c>
      <c r="I520" s="9">
        <v>-0.81993000000000005</v>
      </c>
      <c r="J520" s="9">
        <v>-90.059039999999996</v>
      </c>
      <c r="K520" s="26">
        <v>48078001</v>
      </c>
      <c r="L520" s="26">
        <v>48078001</v>
      </c>
      <c r="M520" s="26">
        <v>48078001</v>
      </c>
      <c r="N520" s="27">
        <v>2172</v>
      </c>
      <c r="O520" s="28">
        <v>34.9</v>
      </c>
      <c r="P520" s="28">
        <v>37.200000000000003</v>
      </c>
      <c r="Q520" s="28">
        <v>24.8</v>
      </c>
      <c r="R520" s="28"/>
      <c r="S520" s="28">
        <v>3.9</v>
      </c>
      <c r="T520" s="28">
        <v>1</v>
      </c>
      <c r="U520" s="28">
        <v>0</v>
      </c>
      <c r="V520" s="44">
        <f>VLOOKUP($L520,'[1]Tortugas liberadas DPNG'!$B$1:$O$552,7,FALSE)</f>
        <v>2015</v>
      </c>
      <c r="W520" s="44">
        <f>VLOOKUP($L520,'[1]Tortugas liberadas DPNG'!$B$1:$O$552,11,FALSE)</f>
        <v>26.2</v>
      </c>
      <c r="X520" s="44">
        <f>VLOOKUP($L520,'[1]Tortugas liberadas DPNG'!$B$1:$O$552,14,FALSE)/1000</f>
        <v>1.5</v>
      </c>
      <c r="Y520" s="44">
        <f>VLOOKUP($L520,'[1]Tortugas liberadas DPNG'!$B$1:$O$552,5,FALSE) -0.5</f>
        <v>6.5</v>
      </c>
      <c r="Z520" s="44">
        <f>Y520+(F520-VLOOKUP($L520,'[1]Tortugas liberadas DPNG'!$B$1:$O$552,7,FALSE))</f>
        <v>8.5</v>
      </c>
      <c r="AB520" s="45" t="str">
        <f t="shared" si="8"/>
        <v>Small</v>
      </c>
      <c r="AC520" s="9"/>
    </row>
    <row r="521" spans="1:29" x14ac:dyDescent="0.25">
      <c r="A521" s="42">
        <v>579</v>
      </c>
      <c r="B521" s="9" t="s">
        <v>28</v>
      </c>
      <c r="C521" s="9" t="s">
        <v>32</v>
      </c>
      <c r="D521" s="9">
        <v>3</v>
      </c>
      <c r="E521" s="9">
        <v>415</v>
      </c>
      <c r="F521" s="9">
        <v>2017</v>
      </c>
      <c r="G521" s="9">
        <v>6</v>
      </c>
      <c r="H521" s="9">
        <v>15</v>
      </c>
      <c r="I521" s="9">
        <v>-0.82443</v>
      </c>
      <c r="J521" s="9">
        <v>-90.059960000000004</v>
      </c>
      <c r="K521" s="26">
        <v>48317595</v>
      </c>
      <c r="L521" s="26">
        <v>48317595</v>
      </c>
      <c r="M521" s="26">
        <v>48317595</v>
      </c>
      <c r="N521" s="27">
        <v>2174</v>
      </c>
      <c r="O521" s="28">
        <v>38.1</v>
      </c>
      <c r="P521" s="28">
        <v>40.9</v>
      </c>
      <c r="Q521" s="28">
        <v>27.9</v>
      </c>
      <c r="R521" s="28"/>
      <c r="S521" s="28">
        <v>6.6</v>
      </c>
      <c r="T521" s="28">
        <v>1</v>
      </c>
      <c r="U521" s="28">
        <v>0</v>
      </c>
      <c r="V521" s="44">
        <f>VLOOKUP($L521,'[1]Tortugas liberadas DPNG'!$B$1:$O$552,7,FALSE)</f>
        <v>2015</v>
      </c>
      <c r="W521" s="44">
        <f>VLOOKUP($L521,'[1]Tortugas liberadas DPNG'!$B$1:$O$552,11,FALSE)</f>
        <v>29.4</v>
      </c>
      <c r="X521" s="44">
        <f>VLOOKUP($L521,'[1]Tortugas liberadas DPNG'!$B$1:$O$552,14,FALSE)/1000</f>
        <v>2.4</v>
      </c>
      <c r="Y521" s="44">
        <f>VLOOKUP($L521,'[1]Tortugas liberadas DPNG'!$B$1:$O$552,5,FALSE) -0.5</f>
        <v>6.5</v>
      </c>
      <c r="Z521" s="44">
        <f>Y521+(F521-VLOOKUP($L521,'[1]Tortugas liberadas DPNG'!$B$1:$O$552,7,FALSE))</f>
        <v>8.5</v>
      </c>
      <c r="AB521" s="45" t="str">
        <f t="shared" si="8"/>
        <v>Small</v>
      </c>
      <c r="AC521" s="9"/>
    </row>
    <row r="522" spans="1:29" x14ac:dyDescent="0.25">
      <c r="A522" s="42">
        <v>580</v>
      </c>
      <c r="B522" s="9" t="s">
        <v>28</v>
      </c>
      <c r="C522" s="9" t="s">
        <v>32</v>
      </c>
      <c r="D522" s="9">
        <v>3</v>
      </c>
      <c r="E522" s="9">
        <v>438</v>
      </c>
      <c r="F522" s="9">
        <v>2017</v>
      </c>
      <c r="G522" s="9">
        <v>6</v>
      </c>
      <c r="H522" s="9">
        <v>15</v>
      </c>
      <c r="I522" s="9">
        <v>-0.82374000000000003</v>
      </c>
      <c r="J522" s="9">
        <v>-90.061329999999998</v>
      </c>
      <c r="K522" s="26">
        <v>48043339</v>
      </c>
      <c r="L522" s="26">
        <v>48043339</v>
      </c>
      <c r="M522" s="26">
        <v>48043339</v>
      </c>
      <c r="N522" s="27">
        <v>2256</v>
      </c>
      <c r="O522" s="28">
        <v>33.9</v>
      </c>
      <c r="P522" s="28">
        <v>35.799999999999997</v>
      </c>
      <c r="Q522" s="28">
        <v>24.7</v>
      </c>
      <c r="R522" s="28"/>
      <c r="S522" s="28">
        <v>4.0999999999999996</v>
      </c>
      <c r="T522" s="28">
        <v>1</v>
      </c>
      <c r="U522" s="28">
        <v>0</v>
      </c>
      <c r="V522" s="44">
        <f>VLOOKUP($L522,'[1]Tortugas liberadas DPNG'!$B$1:$O$552,7,FALSE)</f>
        <v>2015</v>
      </c>
      <c r="W522" s="44">
        <f>VLOOKUP($L522,'[1]Tortugas liberadas DPNG'!$B$1:$O$552,11,FALSE)</f>
        <v>25.1</v>
      </c>
      <c r="X522" s="44">
        <f>VLOOKUP($L522,'[1]Tortugas liberadas DPNG'!$B$1:$O$552,14,FALSE)/1000</f>
        <v>1.3</v>
      </c>
      <c r="Y522" s="44">
        <f>VLOOKUP($L522,'[1]Tortugas liberadas DPNG'!$B$1:$O$552,5,FALSE) -0.5</f>
        <v>4.5</v>
      </c>
      <c r="Z522" s="44">
        <f>Y522+(F522-VLOOKUP($L522,'[1]Tortugas liberadas DPNG'!$B$1:$O$552,7,FALSE))</f>
        <v>6.5</v>
      </c>
      <c r="AB522" s="45" t="str">
        <f t="shared" si="8"/>
        <v>Small</v>
      </c>
      <c r="AC522" s="9"/>
    </row>
    <row r="523" spans="1:29" x14ac:dyDescent="0.25">
      <c r="A523" s="42">
        <v>581</v>
      </c>
      <c r="B523" s="9" t="s">
        <v>28</v>
      </c>
      <c r="C523" s="9" t="s">
        <v>51</v>
      </c>
      <c r="D523" s="9">
        <v>0</v>
      </c>
      <c r="E523" s="9">
        <v>175</v>
      </c>
      <c r="F523" s="9">
        <v>2017</v>
      </c>
      <c r="G523" s="9">
        <v>6</v>
      </c>
      <c r="H523" s="9">
        <v>14</v>
      </c>
      <c r="I523" s="9">
        <v>-0.82372000000000001</v>
      </c>
      <c r="J523" s="9">
        <v>-90.066500000000005</v>
      </c>
      <c r="K523" s="26">
        <v>48348280</v>
      </c>
      <c r="L523" s="26">
        <v>48348280</v>
      </c>
      <c r="M523" s="26">
        <v>48348280</v>
      </c>
      <c r="N523" s="27">
        <v>2105</v>
      </c>
      <c r="O523" s="28">
        <v>40.299999999999997</v>
      </c>
      <c r="P523" s="28">
        <v>41.4</v>
      </c>
      <c r="Q523" s="28">
        <v>30.3</v>
      </c>
      <c r="R523" s="28"/>
      <c r="S523" s="28">
        <v>7</v>
      </c>
      <c r="T523" s="28">
        <v>1</v>
      </c>
      <c r="U523" s="28">
        <v>0</v>
      </c>
      <c r="V523" s="44">
        <f>VLOOKUP($L523,'[1]Tortugas liberadas DPNG'!$B$1:$O$552,7,FALSE)</f>
        <v>2015</v>
      </c>
      <c r="W523" s="44">
        <f>VLOOKUP($L523,'[1]Tortugas liberadas DPNG'!$B$1:$O$552,11,FALSE)</f>
        <v>34.1</v>
      </c>
      <c r="X523" s="44">
        <f>VLOOKUP($L523,'[1]Tortugas liberadas DPNG'!$B$1:$O$552,14,FALSE)/1000</f>
        <v>3.4</v>
      </c>
      <c r="Y523" s="44">
        <f>VLOOKUP($L523,'[1]Tortugas liberadas DPNG'!$B$1:$O$552,5,FALSE) -0.5</f>
        <v>9.5</v>
      </c>
      <c r="Z523" s="44">
        <f>Y523+(F523-VLOOKUP($L523,'[1]Tortugas liberadas DPNG'!$B$1:$O$552,7,FALSE))</f>
        <v>11.5</v>
      </c>
      <c r="AB523" s="45" t="str">
        <f t="shared" si="8"/>
        <v/>
      </c>
      <c r="AC523" s="9"/>
    </row>
    <row r="524" spans="1:29" s="46" customFormat="1" x14ac:dyDescent="0.25">
      <c r="A524" s="42">
        <v>582</v>
      </c>
      <c r="B524" s="9" t="s">
        <v>28</v>
      </c>
      <c r="C524" s="9" t="s">
        <v>51</v>
      </c>
      <c r="D524" s="9">
        <v>0</v>
      </c>
      <c r="E524" s="9">
        <v>176</v>
      </c>
      <c r="F524" s="9">
        <v>2017</v>
      </c>
      <c r="G524" s="9">
        <v>6</v>
      </c>
      <c r="H524" s="9">
        <v>14</v>
      </c>
      <c r="I524" s="9">
        <v>-0.82382999999999995</v>
      </c>
      <c r="J524" s="9">
        <v>-90.064899999999994</v>
      </c>
      <c r="K524" s="26">
        <v>48264296</v>
      </c>
      <c r="L524" s="26">
        <v>48264296</v>
      </c>
      <c r="M524" s="26">
        <v>48264296</v>
      </c>
      <c r="N524" s="27">
        <v>2206</v>
      </c>
      <c r="O524" s="28">
        <v>39</v>
      </c>
      <c r="P524" s="28">
        <v>42.5</v>
      </c>
      <c r="Q524" s="28">
        <v>30.3</v>
      </c>
      <c r="R524" s="28"/>
      <c r="S524" s="28">
        <v>7</v>
      </c>
      <c r="T524" s="28">
        <v>1</v>
      </c>
      <c r="U524" s="28">
        <v>0</v>
      </c>
      <c r="V524" s="44">
        <f>VLOOKUP($L524,'[1]Tortugas liberadas DPNG'!$B$1:$O$552,7,FALSE)</f>
        <v>2015</v>
      </c>
      <c r="W524" s="44">
        <f>VLOOKUP($L524,'[1]Tortugas liberadas DPNG'!$B$1:$O$552,11,FALSE)</f>
        <v>30.3</v>
      </c>
      <c r="X524" s="44">
        <f>VLOOKUP($L524,'[1]Tortugas liberadas DPNG'!$B$1:$O$552,14,FALSE)/1000</f>
        <v>2.75</v>
      </c>
      <c r="Y524" s="44">
        <f>VLOOKUP($L524,'[1]Tortugas liberadas DPNG'!$B$1:$O$552,5,FALSE) -0.5</f>
        <v>6.5</v>
      </c>
      <c r="Z524" s="44">
        <f>Y524+(F524-VLOOKUP($L524,'[1]Tortugas liberadas DPNG'!$B$1:$O$552,7,FALSE))</f>
        <v>8.5</v>
      </c>
      <c r="AA524" s="44"/>
      <c r="AB524" s="45" t="str">
        <f t="shared" si="8"/>
        <v>Small</v>
      </c>
      <c r="AC524" s="9"/>
    </row>
    <row r="525" spans="1:29" x14ac:dyDescent="0.25">
      <c r="A525" s="42">
        <v>583</v>
      </c>
      <c r="B525" s="9" t="s">
        <v>28</v>
      </c>
      <c r="C525" s="9" t="s">
        <v>45</v>
      </c>
      <c r="D525" s="9" t="s">
        <v>45</v>
      </c>
      <c r="E525" s="9">
        <v>646</v>
      </c>
      <c r="F525" s="9">
        <v>2018</v>
      </c>
      <c r="G525" s="9">
        <v>6</v>
      </c>
      <c r="H525" s="9">
        <v>7</v>
      </c>
      <c r="I525" s="9">
        <v>-0.81974800000000003</v>
      </c>
      <c r="J525" s="9">
        <v>-90.059175999999994</v>
      </c>
      <c r="K525" s="26">
        <v>52062883</v>
      </c>
      <c r="L525" s="26">
        <v>52062883</v>
      </c>
      <c r="M525" s="26">
        <v>52062883</v>
      </c>
      <c r="N525" s="27"/>
      <c r="O525" s="28">
        <v>30.1</v>
      </c>
      <c r="P525" s="28">
        <v>31.5</v>
      </c>
      <c r="Q525" s="28">
        <v>22.3</v>
      </c>
      <c r="R525" s="28">
        <v>7</v>
      </c>
      <c r="S525" s="28">
        <v>2.7</v>
      </c>
      <c r="T525" s="28">
        <v>1</v>
      </c>
      <c r="U525" s="28">
        <v>0</v>
      </c>
      <c r="V525" s="44">
        <f>VLOOKUP($L525,'[1]Tortugas liberadas DPNG'!$B$1:$O$552,7,FALSE)</f>
        <v>2017</v>
      </c>
      <c r="W525" s="44">
        <f>VLOOKUP($L525,'[1]Tortugas liberadas DPNG'!$B$1:$O$552,11,FALSE)</f>
        <v>25.7</v>
      </c>
      <c r="X525" s="44">
        <f>VLOOKUP($L525,'[1]Tortugas liberadas DPNG'!$B$1:$O$552,14,FALSE)/1000</f>
        <v>1.343</v>
      </c>
      <c r="Y525" s="44">
        <f>VLOOKUP($L525,'[1]Tortugas liberadas DPNG'!$B$1:$O$552,5,FALSE) -0.5</f>
        <v>5.5</v>
      </c>
      <c r="Z525" s="44">
        <f>Y525+(F525-VLOOKUP($L525,'[1]Tortugas liberadas DPNG'!$B$1:$O$552,7,FALSE))</f>
        <v>6.5</v>
      </c>
      <c r="AB525" s="45" t="str">
        <f t="shared" si="8"/>
        <v>Small</v>
      </c>
      <c r="AC525" s="9"/>
    </row>
    <row r="526" spans="1:29" x14ac:dyDescent="0.25">
      <c r="A526" s="42">
        <v>584</v>
      </c>
      <c r="B526" s="31" t="s">
        <v>28</v>
      </c>
      <c r="C526" s="31" t="s">
        <v>45</v>
      </c>
      <c r="D526" s="31" t="s">
        <v>45</v>
      </c>
      <c r="E526" s="31">
        <v>647</v>
      </c>
      <c r="F526" s="31">
        <v>2018</v>
      </c>
      <c r="G526" s="31">
        <v>6</v>
      </c>
      <c r="H526" s="31">
        <v>7</v>
      </c>
      <c r="I526" s="9">
        <v>-0.819442</v>
      </c>
      <c r="J526" s="9">
        <v>-90.059583000000003</v>
      </c>
      <c r="K526" s="32">
        <v>52299026</v>
      </c>
      <c r="L526" s="26">
        <v>52299026</v>
      </c>
      <c r="M526" s="26">
        <v>52299026</v>
      </c>
      <c r="N526" s="33"/>
      <c r="O526" s="34">
        <v>32.200000000000003</v>
      </c>
      <c r="P526" s="34">
        <v>33.1</v>
      </c>
      <c r="Q526" s="34">
        <v>22.1</v>
      </c>
      <c r="R526" s="34">
        <v>7.2</v>
      </c>
      <c r="S526" s="34">
        <v>3.3</v>
      </c>
      <c r="T526" s="34">
        <v>1</v>
      </c>
      <c r="U526" s="34">
        <v>0</v>
      </c>
      <c r="V526" s="44">
        <f>VLOOKUP($L526,'[1]Tortugas liberadas DPNG'!$B$1:$O$552,7,FALSE)</f>
        <v>2017</v>
      </c>
      <c r="W526" s="44">
        <f>VLOOKUP($L526,'[1]Tortugas liberadas DPNG'!$B$1:$O$552,11,FALSE)</f>
        <v>27</v>
      </c>
      <c r="X526" s="44">
        <f>VLOOKUP($L526,'[1]Tortugas liberadas DPNG'!$B$1:$O$552,14,FALSE)/1000</f>
        <v>1.718</v>
      </c>
      <c r="Y526" s="44">
        <f>VLOOKUP($L526,'[1]Tortugas liberadas DPNG'!$B$1:$O$552,5,FALSE) -0.5</f>
        <v>5.5</v>
      </c>
      <c r="Z526" s="44">
        <f>Y526+(F526-VLOOKUP($L526,'[1]Tortugas liberadas DPNG'!$B$1:$O$552,7,FALSE))</f>
        <v>6.5</v>
      </c>
      <c r="AB526" s="45" t="str">
        <f t="shared" si="8"/>
        <v>Small</v>
      </c>
      <c r="AC526" s="9" t="s">
        <v>127</v>
      </c>
    </row>
    <row r="527" spans="1:29" x14ac:dyDescent="0.25">
      <c r="A527" s="42">
        <v>585</v>
      </c>
      <c r="B527" s="9" t="s">
        <v>28</v>
      </c>
      <c r="C527" s="9" t="s">
        <v>45</v>
      </c>
      <c r="D527" s="9" t="s">
        <v>45</v>
      </c>
      <c r="E527" s="9">
        <v>648</v>
      </c>
      <c r="F527" s="9">
        <v>2018</v>
      </c>
      <c r="G527" s="9">
        <v>6</v>
      </c>
      <c r="H527" s="9">
        <v>7</v>
      </c>
      <c r="I527" s="35">
        <v>-0.81945699999999999</v>
      </c>
      <c r="J527" s="35">
        <v>-90.059612000000001</v>
      </c>
      <c r="K527" s="26">
        <v>48311633</v>
      </c>
      <c r="L527" s="26">
        <v>48311633</v>
      </c>
      <c r="M527" s="26">
        <v>48311633</v>
      </c>
      <c r="N527" s="27"/>
      <c r="O527" s="28">
        <v>37.1</v>
      </c>
      <c r="P527" s="28">
        <v>40.1</v>
      </c>
      <c r="Q527" s="28">
        <v>29</v>
      </c>
      <c r="R527" s="28">
        <v>8</v>
      </c>
      <c r="S527" s="28">
        <v>5.4</v>
      </c>
      <c r="T527" s="34">
        <v>1</v>
      </c>
      <c r="U527" s="28">
        <v>1</v>
      </c>
      <c r="V527" s="44">
        <f>VLOOKUP($L527,'[1]Tortugas liberadas DPNG'!$B$1:$O$552,7,FALSE)</f>
        <v>2015</v>
      </c>
      <c r="W527" s="44">
        <f>VLOOKUP($L527,'[1]Tortugas liberadas DPNG'!$B$1:$O$552,11,FALSE)</f>
        <v>25.1</v>
      </c>
      <c r="X527" s="44">
        <f>VLOOKUP($L527,'[1]Tortugas liberadas DPNG'!$B$1:$O$552,14,FALSE)/1000</f>
        <v>1.5</v>
      </c>
      <c r="Y527" s="44">
        <f>VLOOKUP($L527,'[1]Tortugas liberadas DPNG'!$B$1:$O$552,5,FALSE) -0.5</f>
        <v>4.5</v>
      </c>
      <c r="Z527" s="44">
        <f>Y527+(F527-VLOOKUP($L527,'[1]Tortugas liberadas DPNG'!$B$1:$O$552,7,FALSE))</f>
        <v>7.5</v>
      </c>
      <c r="AB527" s="45" t="str">
        <f t="shared" si="8"/>
        <v>Small</v>
      </c>
      <c r="AC527" s="9"/>
    </row>
    <row r="528" spans="1:29" x14ac:dyDescent="0.25">
      <c r="A528" s="42">
        <v>586</v>
      </c>
      <c r="B528" s="9" t="s">
        <v>28</v>
      </c>
      <c r="C528" s="9" t="s">
        <v>45</v>
      </c>
      <c r="D528" s="9" t="s">
        <v>45</v>
      </c>
      <c r="E528" s="9">
        <v>649</v>
      </c>
      <c r="F528" s="9">
        <v>2018</v>
      </c>
      <c r="G528" s="9">
        <v>6</v>
      </c>
      <c r="H528" s="9">
        <v>7</v>
      </c>
      <c r="I528" s="35">
        <v>-0.81967800000000002</v>
      </c>
      <c r="J528" s="35">
        <v>-90.060964999999996</v>
      </c>
      <c r="K528" s="26">
        <v>48358260</v>
      </c>
      <c r="L528" s="26">
        <v>48358260</v>
      </c>
      <c r="M528" s="26">
        <v>48358260</v>
      </c>
      <c r="N528" s="27">
        <v>2215</v>
      </c>
      <c r="O528" s="28">
        <v>44.9</v>
      </c>
      <c r="P528" s="28">
        <v>46.1</v>
      </c>
      <c r="Q528" s="28">
        <v>33.299999999999997</v>
      </c>
      <c r="R528" s="28">
        <v>8</v>
      </c>
      <c r="S528" s="28">
        <v>11</v>
      </c>
      <c r="T528" s="34">
        <v>1</v>
      </c>
      <c r="U528" s="28">
        <v>1</v>
      </c>
      <c r="V528" s="44">
        <f>VLOOKUP($L528,'[1]Tortugas liberadas DPNG'!$B$1:$O$552,7,FALSE)</f>
        <v>2015</v>
      </c>
      <c r="W528" s="44">
        <f>VLOOKUP($L528,'[1]Tortugas liberadas DPNG'!$B$1:$O$552,11,FALSE)</f>
        <v>29.1</v>
      </c>
      <c r="X528" s="44">
        <f>VLOOKUP($L528,'[1]Tortugas liberadas DPNG'!$B$1:$O$552,14,FALSE)/1000</f>
        <v>2</v>
      </c>
      <c r="Y528" s="44">
        <f>VLOOKUP($L528,'[1]Tortugas liberadas DPNG'!$B$1:$O$552,5,FALSE) -0.5</f>
        <v>5.5</v>
      </c>
      <c r="Z528" s="44">
        <f>Y528+(F528-VLOOKUP($L528,'[1]Tortugas liberadas DPNG'!$B$1:$O$552,7,FALSE))</f>
        <v>8.5</v>
      </c>
      <c r="AB528" s="45" t="str">
        <f t="shared" si="8"/>
        <v>Small</v>
      </c>
      <c r="AC528" s="9"/>
    </row>
    <row r="529" spans="1:29" x14ac:dyDescent="0.25">
      <c r="A529" s="42">
        <v>587</v>
      </c>
      <c r="B529" s="9" t="s">
        <v>28</v>
      </c>
      <c r="C529" s="9" t="s">
        <v>45</v>
      </c>
      <c r="D529" s="9" t="s">
        <v>45</v>
      </c>
      <c r="E529" s="9">
        <v>650</v>
      </c>
      <c r="F529" s="9">
        <v>2018</v>
      </c>
      <c r="G529" s="9">
        <v>6</v>
      </c>
      <c r="H529" s="9">
        <v>7</v>
      </c>
      <c r="I529" s="35">
        <v>-0.81968600000000003</v>
      </c>
      <c r="J529" s="35">
        <v>-90.060923000000003</v>
      </c>
      <c r="K529" s="26">
        <v>48049284</v>
      </c>
      <c r="L529" s="26">
        <v>48049284</v>
      </c>
      <c r="M529" s="26">
        <v>48049284</v>
      </c>
      <c r="N529" s="27">
        <v>2245</v>
      </c>
      <c r="O529" s="28">
        <v>37.799999999999997</v>
      </c>
      <c r="P529" s="28">
        <v>40.1</v>
      </c>
      <c r="Q529" s="28">
        <v>27.5</v>
      </c>
      <c r="R529" s="28">
        <v>8.6999999999999993</v>
      </c>
      <c r="S529" s="28">
        <v>5.5</v>
      </c>
      <c r="T529" s="34">
        <v>1</v>
      </c>
      <c r="U529" s="28">
        <v>1</v>
      </c>
      <c r="V529" s="44">
        <f>VLOOKUP($L529,'[1]Tortugas liberadas DPNG'!$B$1:$O$552,7,FALSE)</f>
        <v>2015</v>
      </c>
      <c r="W529" s="44">
        <f>VLOOKUP($L529,'[1]Tortugas liberadas DPNG'!$B$1:$O$552,11,FALSE)</f>
        <v>24.1</v>
      </c>
      <c r="X529" s="44">
        <f>VLOOKUP($L529,'[1]Tortugas liberadas DPNG'!$B$1:$O$552,14,FALSE)/1000</f>
        <v>1.2</v>
      </c>
      <c r="Y529" s="44">
        <f>VLOOKUP($L529,'[1]Tortugas liberadas DPNG'!$B$1:$O$552,5,FALSE) -0.5</f>
        <v>5.5</v>
      </c>
      <c r="Z529" s="44">
        <f>Y529+(F529-VLOOKUP($L529,'[1]Tortugas liberadas DPNG'!$B$1:$O$552,7,FALSE))</f>
        <v>8.5</v>
      </c>
      <c r="AB529" s="45" t="str">
        <f t="shared" si="8"/>
        <v>Small</v>
      </c>
      <c r="AC529" s="9"/>
    </row>
    <row r="530" spans="1:29" x14ac:dyDescent="0.25">
      <c r="A530" s="42">
        <v>588</v>
      </c>
      <c r="B530" s="9" t="s">
        <v>28</v>
      </c>
      <c r="C530" s="9" t="s">
        <v>45</v>
      </c>
      <c r="D530" s="9" t="s">
        <v>45</v>
      </c>
      <c r="E530" s="9">
        <v>651</v>
      </c>
      <c r="F530" s="9">
        <v>2018</v>
      </c>
      <c r="G530" s="9">
        <v>6</v>
      </c>
      <c r="H530" s="9">
        <v>7</v>
      </c>
      <c r="I530" s="35">
        <v>-0.81971799999999995</v>
      </c>
      <c r="J530" s="35">
        <v>-90.060941999999997</v>
      </c>
      <c r="K530" s="26">
        <v>52528323</v>
      </c>
      <c r="L530" s="26">
        <v>52528323</v>
      </c>
      <c r="M530" s="26">
        <v>52528323</v>
      </c>
      <c r="N530" s="27">
        <v>2348</v>
      </c>
      <c r="O530" s="28">
        <v>31.3</v>
      </c>
      <c r="P530" s="28">
        <v>31.5</v>
      </c>
      <c r="Q530" s="28">
        <v>21.5</v>
      </c>
      <c r="R530" s="28">
        <v>6.8</v>
      </c>
      <c r="S530" s="28">
        <v>3.2</v>
      </c>
      <c r="T530" s="34">
        <v>1</v>
      </c>
      <c r="U530" s="28">
        <v>1</v>
      </c>
      <c r="V530" s="44">
        <f>VLOOKUP($L530,'[1]Tortugas liberadas DPNG'!$B$1:$O$552,7,FALSE)</f>
        <v>2017</v>
      </c>
      <c r="W530" s="44">
        <f>VLOOKUP($L530,'[1]Tortugas liberadas DPNG'!$B$1:$O$552,11,FALSE)</f>
        <v>28</v>
      </c>
      <c r="X530" s="44">
        <f>VLOOKUP($L530,'[1]Tortugas liberadas DPNG'!$B$1:$O$552,14,FALSE)/1000</f>
        <v>2</v>
      </c>
      <c r="Y530" s="44">
        <f>VLOOKUP($L530,'[1]Tortugas liberadas DPNG'!$B$1:$O$552,5,FALSE) -0.5</f>
        <v>6.5</v>
      </c>
      <c r="Z530" s="44">
        <f>Y530+(F530-VLOOKUP($L530,'[1]Tortugas liberadas DPNG'!$B$1:$O$552,7,FALSE))</f>
        <v>7.5</v>
      </c>
      <c r="AB530" s="45" t="str">
        <f t="shared" si="8"/>
        <v>Small</v>
      </c>
      <c r="AC530" s="9"/>
    </row>
    <row r="531" spans="1:29" x14ac:dyDescent="0.25">
      <c r="A531" s="42">
        <v>589</v>
      </c>
      <c r="B531" s="9" t="s">
        <v>28</v>
      </c>
      <c r="C531" s="9" t="s">
        <v>45</v>
      </c>
      <c r="D531" s="9" t="s">
        <v>45</v>
      </c>
      <c r="E531" s="9">
        <v>652</v>
      </c>
      <c r="F531" s="9">
        <v>2018</v>
      </c>
      <c r="G531" s="9">
        <v>6</v>
      </c>
      <c r="H531" s="9">
        <v>7</v>
      </c>
      <c r="I531" s="35">
        <v>-0.81981599999999999</v>
      </c>
      <c r="J531" s="35">
        <v>-90.061321000000007</v>
      </c>
      <c r="K531" s="26">
        <v>48310318</v>
      </c>
      <c r="L531" s="26">
        <v>48310318</v>
      </c>
      <c r="M531" s="26">
        <v>48310318</v>
      </c>
      <c r="N531" s="27"/>
      <c r="O531" s="28">
        <v>34.6</v>
      </c>
      <c r="P531" s="28">
        <v>37.5</v>
      </c>
      <c r="Q531" s="28">
        <v>25.5</v>
      </c>
      <c r="R531" s="28">
        <v>7.4</v>
      </c>
      <c r="S531" s="28">
        <v>4.4000000000000004</v>
      </c>
      <c r="T531" s="34">
        <v>1</v>
      </c>
      <c r="U531" s="28">
        <v>1</v>
      </c>
      <c r="V531" s="44">
        <f>VLOOKUP($L531,'[1]Tortugas liberadas DPNG'!$B$1:$O$552,7,FALSE)</f>
        <v>2015</v>
      </c>
      <c r="W531" s="44">
        <f>VLOOKUP($L531,'[1]Tortugas liberadas DPNG'!$B$1:$O$552,11,FALSE)</f>
        <v>23.9</v>
      </c>
      <c r="X531" s="44">
        <f>VLOOKUP($L531,'[1]Tortugas liberadas DPNG'!$B$1:$O$552,14,FALSE)/1000</f>
        <v>1.2</v>
      </c>
      <c r="Y531" s="44">
        <f>VLOOKUP($L531,'[1]Tortugas liberadas DPNG'!$B$1:$O$552,5,FALSE) -0.5</f>
        <v>5.5</v>
      </c>
      <c r="Z531" s="44">
        <f>Y531+(F531-VLOOKUP($L531,'[1]Tortugas liberadas DPNG'!$B$1:$O$552,7,FALSE))</f>
        <v>8.5</v>
      </c>
      <c r="AB531" s="45" t="str">
        <f t="shared" si="8"/>
        <v>Small</v>
      </c>
      <c r="AC531" s="9"/>
    </row>
    <row r="532" spans="1:29" x14ac:dyDescent="0.25">
      <c r="A532" s="42">
        <v>590</v>
      </c>
      <c r="B532" s="9" t="s">
        <v>28</v>
      </c>
      <c r="C532" s="9" t="s">
        <v>45</v>
      </c>
      <c r="D532" s="9" t="s">
        <v>45</v>
      </c>
      <c r="E532" s="9">
        <v>653</v>
      </c>
      <c r="F532" s="9">
        <v>2018</v>
      </c>
      <c r="G532" s="9">
        <v>6</v>
      </c>
      <c r="H532" s="9">
        <v>7</v>
      </c>
      <c r="I532" s="35">
        <v>-0.81967000000000001</v>
      </c>
      <c r="J532" s="35">
        <v>-90.063171999999994</v>
      </c>
      <c r="K532" s="26">
        <v>51582286</v>
      </c>
      <c r="L532" s="26">
        <v>51582286</v>
      </c>
      <c r="M532" s="26">
        <v>51582286</v>
      </c>
      <c r="N532" s="27">
        <v>2987</v>
      </c>
      <c r="O532" s="28">
        <v>28.3</v>
      </c>
      <c r="P532" s="28">
        <v>29.1</v>
      </c>
      <c r="Q532" s="28">
        <v>19.899999999999999</v>
      </c>
      <c r="R532" s="28">
        <v>5.9</v>
      </c>
      <c r="S532" s="28">
        <v>2</v>
      </c>
      <c r="T532" s="34">
        <v>1</v>
      </c>
      <c r="U532" s="28">
        <v>1</v>
      </c>
      <c r="V532" s="44">
        <f>VLOOKUP($L532,'[1]Tortugas liberadas DPNG'!$B$1:$O$552,7,FALSE)</f>
        <v>2017</v>
      </c>
      <c r="W532" s="44">
        <f>VLOOKUP($L532,'[1]Tortugas liberadas DPNG'!$B$1:$O$552,11,FALSE)</f>
        <v>24.9</v>
      </c>
      <c r="X532" s="44">
        <f>VLOOKUP($L532,'[1]Tortugas liberadas DPNG'!$B$1:$O$552,14,FALSE)/1000</f>
        <v>1.3049999999999999</v>
      </c>
      <c r="Y532" s="44">
        <f>VLOOKUP($L532,'[1]Tortugas liberadas DPNG'!$B$1:$O$552,5,FALSE) -0.5</f>
        <v>5.5</v>
      </c>
      <c r="Z532" s="44">
        <f>Y532+(F532-VLOOKUP($L532,'[1]Tortugas liberadas DPNG'!$B$1:$O$552,7,FALSE))</f>
        <v>6.5</v>
      </c>
      <c r="AB532" s="45" t="str">
        <f t="shared" si="8"/>
        <v>Small</v>
      </c>
      <c r="AC532" s="9"/>
    </row>
    <row r="533" spans="1:29" x14ac:dyDescent="0.25">
      <c r="A533" s="42">
        <v>591</v>
      </c>
      <c r="B533" s="9" t="s">
        <v>28</v>
      </c>
      <c r="C533" s="9" t="s">
        <v>45</v>
      </c>
      <c r="D533" s="9" t="s">
        <v>45</v>
      </c>
      <c r="E533" s="9">
        <v>654</v>
      </c>
      <c r="F533" s="9">
        <v>2018</v>
      </c>
      <c r="G533" s="9">
        <v>6</v>
      </c>
      <c r="H533" s="9">
        <v>7</v>
      </c>
      <c r="I533" s="35">
        <v>-0.81900300000000004</v>
      </c>
      <c r="J533" s="35">
        <v>-90.063654</v>
      </c>
      <c r="K533" s="26">
        <v>51610024</v>
      </c>
      <c r="L533" s="26">
        <v>51610024</v>
      </c>
      <c r="M533" s="26">
        <v>51610024</v>
      </c>
      <c r="N533" s="27">
        <v>2311</v>
      </c>
      <c r="O533" s="28">
        <v>28.9</v>
      </c>
      <c r="P533" s="28">
        <v>29.6</v>
      </c>
      <c r="Q533" s="28">
        <v>19.399999999999999</v>
      </c>
      <c r="R533" s="28">
        <v>6.1</v>
      </c>
      <c r="S533" s="28">
        <v>2.2999999999999998</v>
      </c>
      <c r="T533" s="34">
        <v>1</v>
      </c>
      <c r="U533" s="28">
        <v>1</v>
      </c>
      <c r="V533" s="44">
        <f>VLOOKUP($L533,'[1]Tortugas liberadas DPNG'!$B$1:$O$552,7,FALSE)</f>
        <v>2017</v>
      </c>
      <c r="W533" s="44">
        <f>VLOOKUP($L533,'[1]Tortugas liberadas DPNG'!$B$1:$O$552,11,FALSE)</f>
        <v>25.6</v>
      </c>
      <c r="X533" s="44">
        <f>VLOOKUP($L533,'[1]Tortugas liberadas DPNG'!$B$1:$O$552,14,FALSE)/1000</f>
        <v>1.4</v>
      </c>
      <c r="Y533" s="44">
        <f>VLOOKUP($L533,'[1]Tortugas liberadas DPNG'!$B$1:$O$552,5,FALSE) -0.5</f>
        <v>7.5</v>
      </c>
      <c r="Z533" s="44">
        <f>Y533+(F533-VLOOKUP($L533,'[1]Tortugas liberadas DPNG'!$B$1:$O$552,7,FALSE))</f>
        <v>8.5</v>
      </c>
      <c r="AB533" s="45" t="str">
        <f t="shared" si="8"/>
        <v>Small</v>
      </c>
      <c r="AC533" s="9"/>
    </row>
    <row r="534" spans="1:29" x14ac:dyDescent="0.25">
      <c r="A534" s="42">
        <v>592</v>
      </c>
      <c r="B534" s="9" t="s">
        <v>28</v>
      </c>
      <c r="C534" s="9" t="s">
        <v>45</v>
      </c>
      <c r="D534" s="9" t="s">
        <v>45</v>
      </c>
      <c r="E534" s="9">
        <v>656</v>
      </c>
      <c r="F534" s="9">
        <v>2018</v>
      </c>
      <c r="G534" s="9">
        <v>6</v>
      </c>
      <c r="H534" s="9">
        <v>7</v>
      </c>
      <c r="I534" s="35">
        <v>-0.81335299999999999</v>
      </c>
      <c r="J534" s="35">
        <v>-90.062905999999998</v>
      </c>
      <c r="K534" s="26">
        <v>48280065</v>
      </c>
      <c r="L534" s="26">
        <v>48280065</v>
      </c>
      <c r="M534" s="26">
        <v>48280065</v>
      </c>
      <c r="N534" s="27">
        <v>2121</v>
      </c>
      <c r="O534" s="28">
        <v>42.2</v>
      </c>
      <c r="P534" s="28">
        <v>45.2</v>
      </c>
      <c r="Q534" s="28">
        <v>32.299999999999997</v>
      </c>
      <c r="R534" s="28">
        <v>10</v>
      </c>
      <c r="S534" s="28">
        <v>8.8000000000000007</v>
      </c>
      <c r="T534" s="28">
        <v>1</v>
      </c>
      <c r="U534" s="28">
        <v>0</v>
      </c>
      <c r="V534" s="44">
        <f>VLOOKUP($L534,'[1]Tortugas liberadas DPNG'!$B$1:$O$552,7,FALSE)</f>
        <v>2015</v>
      </c>
      <c r="W534" s="44">
        <f>VLOOKUP($L534,'[1]Tortugas liberadas DPNG'!$B$1:$O$552,11,FALSE)</f>
        <v>29.4</v>
      </c>
      <c r="X534" s="44">
        <f>VLOOKUP($L534,'[1]Tortugas liberadas DPNG'!$B$1:$O$552,14,FALSE)/1000</f>
        <v>2.5</v>
      </c>
      <c r="Y534" s="44">
        <f>VLOOKUP($L534,'[1]Tortugas liberadas DPNG'!$B$1:$O$552,5,FALSE) -0.5</f>
        <v>6.5</v>
      </c>
      <c r="Z534" s="44">
        <f>Y534+(F534-VLOOKUP($L534,'[1]Tortugas liberadas DPNG'!$B$1:$O$552,7,FALSE))</f>
        <v>9.5</v>
      </c>
      <c r="AB534" s="45" t="str">
        <f t="shared" si="8"/>
        <v>Small</v>
      </c>
      <c r="AC534" s="9"/>
    </row>
    <row r="535" spans="1:29" x14ac:dyDescent="0.25">
      <c r="A535" s="42">
        <v>593</v>
      </c>
      <c r="B535" s="9" t="s">
        <v>28</v>
      </c>
      <c r="C535" s="9" t="s">
        <v>45</v>
      </c>
      <c r="D535" s="9" t="s">
        <v>45</v>
      </c>
      <c r="E535" s="9">
        <v>657</v>
      </c>
      <c r="F535" s="9">
        <v>2018</v>
      </c>
      <c r="G535" s="9">
        <v>6</v>
      </c>
      <c r="H535" s="9">
        <v>7</v>
      </c>
      <c r="I535" s="35">
        <v>-0.81450900000000004</v>
      </c>
      <c r="J535" s="35">
        <v>-90.059957999999995</v>
      </c>
      <c r="K535" s="26">
        <v>91069098</v>
      </c>
      <c r="L535" s="26">
        <v>91069098</v>
      </c>
      <c r="M535" s="26">
        <v>91069098</v>
      </c>
      <c r="N535" s="27"/>
      <c r="O535" s="28">
        <v>33.5</v>
      </c>
      <c r="P535" s="28">
        <v>35.1</v>
      </c>
      <c r="Q535" s="28">
        <v>24.4</v>
      </c>
      <c r="R535" s="28">
        <v>7</v>
      </c>
      <c r="S535" s="28">
        <v>3.9</v>
      </c>
      <c r="T535" s="28">
        <v>1</v>
      </c>
      <c r="U535" s="28">
        <v>1</v>
      </c>
      <c r="V535" s="44">
        <f>VLOOKUP($L535,'[1]Tortugas liberadas DPNG'!$B$1:$O$552,7,FALSE)</f>
        <v>2017</v>
      </c>
      <c r="W535" s="44">
        <f>VLOOKUP($L535,'[1]Tortugas liberadas DPNG'!$B$1:$O$552,11,FALSE)</f>
        <v>28.7</v>
      </c>
      <c r="X535" s="44">
        <f>VLOOKUP($L535,'[1]Tortugas liberadas DPNG'!$B$1:$O$552,14,FALSE)/1000</f>
        <v>2.0950000000000002</v>
      </c>
      <c r="Y535" s="44">
        <f>VLOOKUP($L535,'[1]Tortugas liberadas DPNG'!$B$1:$O$552,5,FALSE) -0.5</f>
        <v>5.5</v>
      </c>
      <c r="Z535" s="44">
        <f>Y535+(F535-VLOOKUP($L535,'[1]Tortugas liberadas DPNG'!$B$1:$O$552,7,FALSE))</f>
        <v>6.5</v>
      </c>
      <c r="AB535" s="45" t="str">
        <f t="shared" si="8"/>
        <v>Small</v>
      </c>
      <c r="AC535" s="9"/>
    </row>
    <row r="536" spans="1:29" x14ac:dyDescent="0.25">
      <c r="A536" s="42">
        <v>594</v>
      </c>
      <c r="B536" s="9" t="s">
        <v>28</v>
      </c>
      <c r="C536" s="9" t="s">
        <v>45</v>
      </c>
      <c r="D536" s="9" t="s">
        <v>45</v>
      </c>
      <c r="E536" s="9">
        <v>658</v>
      </c>
      <c r="F536" s="9">
        <v>2018</v>
      </c>
      <c r="G536" s="9">
        <v>6</v>
      </c>
      <c r="H536" s="9">
        <v>7</v>
      </c>
      <c r="I536" s="35">
        <v>-0.81387699999999996</v>
      </c>
      <c r="J536" s="35">
        <v>-90.062792999999999</v>
      </c>
      <c r="K536" s="26">
        <v>48102624</v>
      </c>
      <c r="L536" s="26">
        <v>48102624</v>
      </c>
      <c r="M536" s="26">
        <v>48102624</v>
      </c>
      <c r="N536" s="27">
        <v>2167</v>
      </c>
      <c r="O536" s="28">
        <v>44.3</v>
      </c>
      <c r="P536" s="28">
        <v>46.9</v>
      </c>
      <c r="Q536" s="28">
        <v>33.200000000000003</v>
      </c>
      <c r="R536" s="28">
        <v>10.3</v>
      </c>
      <c r="S536" s="28">
        <v>9.6</v>
      </c>
      <c r="T536" s="28">
        <v>1</v>
      </c>
      <c r="U536" s="28">
        <v>1</v>
      </c>
      <c r="V536" s="44">
        <f>VLOOKUP($L536,'[1]Tortugas liberadas DPNG'!$B$1:$O$552,7,FALSE)</f>
        <v>2015</v>
      </c>
      <c r="W536" s="44">
        <f>VLOOKUP($L536,'[1]Tortugas liberadas DPNG'!$B$1:$O$552,11,FALSE)</f>
        <v>30.1</v>
      </c>
      <c r="X536" s="44">
        <f>VLOOKUP($L536,'[1]Tortugas liberadas DPNG'!$B$1:$O$552,14,FALSE)/1000</f>
        <v>2.4</v>
      </c>
      <c r="Y536" s="44">
        <f>VLOOKUP($L536,'[1]Tortugas liberadas DPNG'!$B$1:$O$552,5,FALSE) -0.5</f>
        <v>6.5</v>
      </c>
      <c r="Z536" s="44">
        <f>Y536+(F536-VLOOKUP($L536,'[1]Tortugas liberadas DPNG'!$B$1:$O$552,7,FALSE))</f>
        <v>9.5</v>
      </c>
      <c r="AB536" s="45" t="str">
        <f t="shared" si="8"/>
        <v>Small</v>
      </c>
      <c r="AC536" s="9"/>
    </row>
    <row r="537" spans="1:29" x14ac:dyDescent="0.25">
      <c r="A537" s="42">
        <v>595</v>
      </c>
      <c r="B537" s="9" t="s">
        <v>28</v>
      </c>
      <c r="C537" s="9" t="s">
        <v>45</v>
      </c>
      <c r="D537" s="9" t="s">
        <v>45</v>
      </c>
      <c r="E537" s="9">
        <v>659</v>
      </c>
      <c r="F537" s="9">
        <v>2018</v>
      </c>
      <c r="G537" s="9">
        <v>6</v>
      </c>
      <c r="H537" s="9">
        <v>7</v>
      </c>
      <c r="I537" s="35">
        <v>-0.81620899999999996</v>
      </c>
      <c r="J537" s="35">
        <v>-90.062107999999995</v>
      </c>
      <c r="K537" s="26">
        <v>48036828</v>
      </c>
      <c r="L537" s="26">
        <v>48036828</v>
      </c>
      <c r="M537" s="26">
        <v>48036828</v>
      </c>
      <c r="N537" s="27">
        <v>2131</v>
      </c>
      <c r="O537" s="28">
        <v>47</v>
      </c>
      <c r="P537" s="28">
        <v>48.9</v>
      </c>
      <c r="Q537" s="28">
        <v>36</v>
      </c>
      <c r="R537" s="28">
        <v>11.7</v>
      </c>
      <c r="S537" s="28">
        <v>11.7</v>
      </c>
      <c r="T537" s="28">
        <v>1</v>
      </c>
      <c r="U537" s="28">
        <v>0</v>
      </c>
      <c r="V537" s="44">
        <f>VLOOKUP($L537,'[1]Tortugas liberadas DPNG'!$B$1:$O$552,7,FALSE)</f>
        <v>2015</v>
      </c>
      <c r="W537" s="44">
        <f>VLOOKUP($L537,'[1]Tortugas liberadas DPNG'!$B$1:$O$552,11,FALSE)</f>
        <v>34.4</v>
      </c>
      <c r="X537" s="44">
        <f>VLOOKUP($L537,'[1]Tortugas liberadas DPNG'!$B$1:$O$552,14,FALSE)/1000</f>
        <v>3.8</v>
      </c>
      <c r="Y537" s="44">
        <f>VLOOKUP($L537,'[1]Tortugas liberadas DPNG'!$B$1:$O$552,5,FALSE) -0.5</f>
        <v>7.5</v>
      </c>
      <c r="Z537" s="44">
        <f>Y537+(F537-VLOOKUP($L537,'[1]Tortugas liberadas DPNG'!$B$1:$O$552,7,FALSE))</f>
        <v>10.5</v>
      </c>
      <c r="AB537" s="45" t="str">
        <f t="shared" si="8"/>
        <v/>
      </c>
      <c r="AC537" s="9"/>
    </row>
    <row r="538" spans="1:29" x14ac:dyDescent="0.25">
      <c r="A538" s="42">
        <v>596</v>
      </c>
      <c r="B538" s="9" t="s">
        <v>28</v>
      </c>
      <c r="C538" s="9" t="s">
        <v>45</v>
      </c>
      <c r="D538" s="9" t="s">
        <v>45</v>
      </c>
      <c r="E538" s="9">
        <v>660</v>
      </c>
      <c r="F538" s="9">
        <v>2018</v>
      </c>
      <c r="G538" s="9">
        <v>6</v>
      </c>
      <c r="H538" s="9">
        <v>7</v>
      </c>
      <c r="I538" s="35">
        <v>-0.81620099999999995</v>
      </c>
      <c r="J538" s="35">
        <v>-90.062117000000001</v>
      </c>
      <c r="K538" s="26">
        <v>48368071</v>
      </c>
      <c r="L538" s="26">
        <v>48368071</v>
      </c>
      <c r="M538" s="26">
        <v>48368071</v>
      </c>
      <c r="N538" s="27">
        <v>7134</v>
      </c>
      <c r="O538" s="28">
        <v>47.9</v>
      </c>
      <c r="P538" s="28">
        <v>51.13</v>
      </c>
      <c r="Q538" s="28">
        <v>37.299999999999997</v>
      </c>
      <c r="R538" s="28">
        <v>12.2</v>
      </c>
      <c r="S538" s="28">
        <v>12.6</v>
      </c>
      <c r="T538" s="28">
        <v>1</v>
      </c>
      <c r="U538" s="28">
        <v>1</v>
      </c>
      <c r="V538" s="44">
        <f>VLOOKUP($L538,'[1]Tortugas liberadas DPNG'!$B$1:$O$552,7,FALSE)</f>
        <v>2015</v>
      </c>
      <c r="W538" s="44">
        <f>VLOOKUP($L538,'[1]Tortugas liberadas DPNG'!$B$1:$O$552,11,FALSE)</f>
        <v>34.700000000000003</v>
      </c>
      <c r="X538" s="44">
        <f>VLOOKUP($L538,'[1]Tortugas liberadas DPNG'!$B$1:$O$552,14,FALSE)/1000</f>
        <v>3.5</v>
      </c>
      <c r="Y538" s="44">
        <f>VLOOKUP($L538,'[1]Tortugas liberadas DPNG'!$B$1:$O$552,5,FALSE) -0.5</f>
        <v>7.5</v>
      </c>
      <c r="Z538" s="44">
        <f>Y538+(F538-VLOOKUP($L538,'[1]Tortugas liberadas DPNG'!$B$1:$O$552,7,FALSE))</f>
        <v>10.5</v>
      </c>
      <c r="AB538" s="45" t="str">
        <f t="shared" si="8"/>
        <v/>
      </c>
      <c r="AC538" s="9"/>
    </row>
    <row r="539" spans="1:29" x14ac:dyDescent="0.25">
      <c r="A539" s="42">
        <v>597</v>
      </c>
      <c r="B539" s="9" t="s">
        <v>28</v>
      </c>
      <c r="C539" s="9" t="s">
        <v>45</v>
      </c>
      <c r="D539" s="9" t="s">
        <v>45</v>
      </c>
      <c r="E539" s="9">
        <v>661</v>
      </c>
      <c r="F539" s="9">
        <v>2018</v>
      </c>
      <c r="G539" s="9">
        <v>6</v>
      </c>
      <c r="H539" s="9">
        <v>7</v>
      </c>
      <c r="I539" s="35">
        <v>-0.81771000000000005</v>
      </c>
      <c r="J539" s="35">
        <v>-90.059229999999999</v>
      </c>
      <c r="K539" s="26">
        <v>52380559</v>
      </c>
      <c r="L539" s="26">
        <v>52380559</v>
      </c>
      <c r="M539" s="26">
        <v>52380559</v>
      </c>
      <c r="N539" s="27">
        <v>2896</v>
      </c>
      <c r="O539" s="28">
        <v>30.5</v>
      </c>
      <c r="P539" s="28">
        <v>31.9</v>
      </c>
      <c r="Q539" s="28">
        <v>21.4</v>
      </c>
      <c r="R539" s="28">
        <v>5.6</v>
      </c>
      <c r="S539" s="28">
        <v>2.4</v>
      </c>
      <c r="T539" s="28">
        <v>1</v>
      </c>
      <c r="U539" s="28">
        <v>0</v>
      </c>
      <c r="V539" s="44">
        <f>VLOOKUP($L539,'[1]Tortugas liberadas DPNG'!$B$1:$O$552,7,FALSE)</f>
        <v>2017</v>
      </c>
      <c r="W539" s="44">
        <f>VLOOKUP($L539,'[1]Tortugas liberadas DPNG'!$B$1:$O$552,11,FALSE)</f>
        <v>26.6</v>
      </c>
      <c r="X539" s="44">
        <f>VLOOKUP($L539,'[1]Tortugas liberadas DPNG'!$B$1:$O$552,14,FALSE)/1000</f>
        <v>1.4890000000000001</v>
      </c>
      <c r="Y539" s="44">
        <f>VLOOKUP($L539,'[1]Tortugas liberadas DPNG'!$B$1:$O$552,5,FALSE) -0.5</f>
        <v>5.5</v>
      </c>
      <c r="Z539" s="44">
        <f>Y539+(F539-VLOOKUP($L539,'[1]Tortugas liberadas DPNG'!$B$1:$O$552,7,FALSE))</f>
        <v>6.5</v>
      </c>
      <c r="AB539" s="45" t="str">
        <f t="shared" si="8"/>
        <v>Small</v>
      </c>
      <c r="AC539" s="9"/>
    </row>
    <row r="540" spans="1:29" x14ac:dyDescent="0.25">
      <c r="A540" s="42">
        <v>598</v>
      </c>
      <c r="B540" s="9" t="s">
        <v>28</v>
      </c>
      <c r="C540" s="9" t="s">
        <v>45</v>
      </c>
      <c r="D540" s="9" t="s">
        <v>45</v>
      </c>
      <c r="E540" s="9">
        <v>664</v>
      </c>
      <c r="F540" s="9">
        <v>2018</v>
      </c>
      <c r="G540" s="9">
        <v>6</v>
      </c>
      <c r="H540" s="9">
        <v>7</v>
      </c>
      <c r="I540" s="35">
        <v>-0.81569199999999997</v>
      </c>
      <c r="J540" s="35">
        <v>-90.059075000000007</v>
      </c>
      <c r="K540" s="26">
        <v>48083376</v>
      </c>
      <c r="L540" s="26">
        <v>48083376</v>
      </c>
      <c r="M540" s="26">
        <v>48083376</v>
      </c>
      <c r="N540" s="27"/>
      <c r="O540" s="28">
        <v>37.4</v>
      </c>
      <c r="P540" s="28">
        <v>39.200000000000003</v>
      </c>
      <c r="Q540" s="28">
        <v>28.4</v>
      </c>
      <c r="R540" s="28">
        <v>8</v>
      </c>
      <c r="S540" s="28">
        <v>5.4</v>
      </c>
      <c r="T540" s="28">
        <v>1</v>
      </c>
      <c r="U540" s="28">
        <v>0</v>
      </c>
      <c r="V540" s="44">
        <f>VLOOKUP($L540,'[1]Tortugas liberadas DPNG'!$B$1:$O$552,7,FALSE)</f>
        <v>2015</v>
      </c>
      <c r="W540" s="44">
        <f>VLOOKUP($L540,'[1]Tortugas liberadas DPNG'!$B$1:$O$552,11,FALSE)</f>
        <v>24</v>
      </c>
      <c r="X540" s="44">
        <f>VLOOKUP($L540,'[1]Tortugas liberadas DPNG'!$B$1:$O$552,14,FALSE)/1000</f>
        <v>1.2</v>
      </c>
      <c r="Y540" s="44">
        <f>VLOOKUP($L540,'[1]Tortugas liberadas DPNG'!$B$1:$O$552,5,FALSE) -0.5</f>
        <v>5.5</v>
      </c>
      <c r="Z540" s="44">
        <f>Y540+(F540-VLOOKUP($L540,'[1]Tortugas liberadas DPNG'!$B$1:$O$552,7,FALSE))</f>
        <v>8.5</v>
      </c>
      <c r="AB540" s="45" t="str">
        <f t="shared" si="8"/>
        <v>Small</v>
      </c>
      <c r="AC540" s="9"/>
    </row>
    <row r="541" spans="1:29" x14ac:dyDescent="0.25">
      <c r="A541" s="42">
        <v>599</v>
      </c>
      <c r="B541" s="9" t="s">
        <v>28</v>
      </c>
      <c r="C541" s="9" t="s">
        <v>45</v>
      </c>
      <c r="D541" s="9" t="s">
        <v>45</v>
      </c>
      <c r="E541" s="9">
        <v>665</v>
      </c>
      <c r="F541" s="9">
        <v>2018</v>
      </c>
      <c r="G541" s="9">
        <v>6</v>
      </c>
      <c r="H541" s="9">
        <v>7</v>
      </c>
      <c r="I541" s="35">
        <v>-0.814913</v>
      </c>
      <c r="J541" s="35">
        <v>-90.059730000000002</v>
      </c>
      <c r="K541" s="26">
        <v>48312312</v>
      </c>
      <c r="L541" s="26">
        <v>48312312</v>
      </c>
      <c r="M541" s="26">
        <v>48312312</v>
      </c>
      <c r="N541" s="27">
        <v>2193</v>
      </c>
      <c r="O541" s="28">
        <v>40.9</v>
      </c>
      <c r="P541" s="28">
        <v>43.4</v>
      </c>
      <c r="Q541" s="28">
        <v>29.6</v>
      </c>
      <c r="R541" s="28">
        <v>10</v>
      </c>
      <c r="S541" s="28">
        <v>7</v>
      </c>
      <c r="T541" s="28">
        <v>1</v>
      </c>
      <c r="U541" s="28">
        <v>0</v>
      </c>
      <c r="V541" s="44">
        <f>VLOOKUP($L541,'[1]Tortugas liberadas DPNG'!$B$1:$O$552,7,FALSE)</f>
        <v>2015</v>
      </c>
      <c r="W541" s="44">
        <f>VLOOKUP($L541,'[1]Tortugas liberadas DPNG'!$B$1:$O$552,11,FALSE)</f>
        <v>26.4</v>
      </c>
      <c r="X541" s="44">
        <f>VLOOKUP($L541,'[1]Tortugas liberadas DPNG'!$B$1:$O$552,14,FALSE)/1000</f>
        <v>2.8</v>
      </c>
      <c r="Y541" s="44">
        <f>VLOOKUP($L541,'[1]Tortugas liberadas DPNG'!$B$1:$O$552,5,FALSE) -0.5</f>
        <v>6.5</v>
      </c>
      <c r="Z541" s="44">
        <f>Y541+(F541-VLOOKUP($L541,'[1]Tortugas liberadas DPNG'!$B$1:$O$552,7,FALSE))</f>
        <v>9.5</v>
      </c>
      <c r="AB541" s="45" t="str">
        <f t="shared" si="8"/>
        <v>Small</v>
      </c>
      <c r="AC541" s="9"/>
    </row>
    <row r="542" spans="1:29" x14ac:dyDescent="0.25">
      <c r="A542" s="42">
        <v>600</v>
      </c>
      <c r="B542" s="9" t="s">
        <v>28</v>
      </c>
      <c r="C542" s="9" t="s">
        <v>45</v>
      </c>
      <c r="D542" s="9" t="s">
        <v>45</v>
      </c>
      <c r="E542" s="9">
        <v>667</v>
      </c>
      <c r="F542" s="9">
        <v>2018</v>
      </c>
      <c r="G542" s="9">
        <v>6</v>
      </c>
      <c r="H542" s="9">
        <v>7</v>
      </c>
      <c r="I542" s="35">
        <v>-0.81538500000000003</v>
      </c>
      <c r="J542" s="35">
        <v>-90.058818000000002</v>
      </c>
      <c r="K542" s="26">
        <v>48338317</v>
      </c>
      <c r="L542" s="26">
        <v>48338317</v>
      </c>
      <c r="M542" s="26">
        <v>48338317</v>
      </c>
      <c r="N542" s="27">
        <v>2124</v>
      </c>
      <c r="O542" s="28">
        <v>43.1</v>
      </c>
      <c r="P542" s="28">
        <v>46</v>
      </c>
      <c r="Q542" s="28">
        <v>32.700000000000003</v>
      </c>
      <c r="R542" s="28">
        <v>10.199999999999999</v>
      </c>
      <c r="S542" s="28">
        <v>8.9</v>
      </c>
      <c r="T542" s="28">
        <v>1</v>
      </c>
      <c r="U542" s="28">
        <v>0</v>
      </c>
      <c r="V542" s="44">
        <f>VLOOKUP($L542,'[1]Tortugas liberadas DPNG'!$B$1:$O$552,7,FALSE)</f>
        <v>2015</v>
      </c>
      <c r="W542" s="44">
        <f>VLOOKUP($L542,'[1]Tortugas liberadas DPNG'!$B$1:$O$552,11,FALSE)</f>
        <v>29</v>
      </c>
      <c r="X542" s="44">
        <f>VLOOKUP($L542,'[1]Tortugas liberadas DPNG'!$B$1:$O$552,14,FALSE)/1000</f>
        <v>1.8</v>
      </c>
      <c r="Y542" s="44">
        <f>VLOOKUP($L542,'[1]Tortugas liberadas DPNG'!$B$1:$O$552,5,FALSE) -0.5</f>
        <v>7.5</v>
      </c>
      <c r="Z542" s="44">
        <f>Y542+(F542-VLOOKUP($L542,'[1]Tortugas liberadas DPNG'!$B$1:$O$552,7,FALSE))</f>
        <v>10.5</v>
      </c>
      <c r="AB542" s="45" t="str">
        <f t="shared" si="8"/>
        <v>Small</v>
      </c>
      <c r="AC542" s="9"/>
    </row>
    <row r="543" spans="1:29" x14ac:dyDescent="0.25">
      <c r="A543" s="42">
        <v>601</v>
      </c>
      <c r="B543" s="9" t="s">
        <v>28</v>
      </c>
      <c r="C543" s="9" t="s">
        <v>45</v>
      </c>
      <c r="D543" s="9" t="s">
        <v>45</v>
      </c>
      <c r="E543" s="9">
        <v>668</v>
      </c>
      <c r="F543" s="9">
        <v>2018</v>
      </c>
      <c r="G543" s="9">
        <v>6</v>
      </c>
      <c r="H543" s="9">
        <v>8</v>
      </c>
      <c r="I543" s="35">
        <v>-0.81988399999999995</v>
      </c>
      <c r="J543" s="35">
        <v>-90.059050999999997</v>
      </c>
      <c r="K543" s="26">
        <v>48368002</v>
      </c>
      <c r="L543" s="26">
        <v>48368002</v>
      </c>
      <c r="M543" s="26">
        <v>48368002</v>
      </c>
      <c r="N543" s="27"/>
      <c r="O543" s="28">
        <v>33.200000000000003</v>
      </c>
      <c r="P543" s="28">
        <v>35</v>
      </c>
      <c r="Q543" s="28">
        <v>23.4</v>
      </c>
      <c r="R543" s="28">
        <v>7.1</v>
      </c>
      <c r="S543" s="28">
        <v>2.9</v>
      </c>
      <c r="T543" s="28">
        <v>1</v>
      </c>
      <c r="U543" s="28">
        <v>0</v>
      </c>
      <c r="V543" s="44">
        <f>VLOOKUP($L543,'[1]Tortugas liberadas DPNG'!$B$1:$O$552,7,FALSE)</f>
        <v>2015</v>
      </c>
      <c r="W543" s="44">
        <f>VLOOKUP($L543,'[1]Tortugas liberadas DPNG'!$B$1:$O$552,11,FALSE)</f>
        <v>23.7</v>
      </c>
      <c r="X543" s="44">
        <f>VLOOKUP($L543,'[1]Tortugas liberadas DPNG'!$B$1:$O$552,14,FALSE)/1000</f>
        <v>1.05</v>
      </c>
      <c r="Y543" s="44">
        <f>VLOOKUP($L543,'[1]Tortugas liberadas DPNG'!$B$1:$O$552,5,FALSE) -0.5</f>
        <v>4.5</v>
      </c>
      <c r="Z543" s="44">
        <f>Y543+(F543-VLOOKUP($L543,'[1]Tortugas liberadas DPNG'!$B$1:$O$552,7,FALSE))</f>
        <v>7.5</v>
      </c>
      <c r="AB543" s="45" t="str">
        <f t="shared" si="8"/>
        <v>Small</v>
      </c>
      <c r="AC543" s="9"/>
    </row>
    <row r="544" spans="1:29" x14ac:dyDescent="0.25">
      <c r="A544" s="42">
        <v>602</v>
      </c>
      <c r="B544" s="9" t="s">
        <v>28</v>
      </c>
      <c r="C544" s="9" t="s">
        <v>45</v>
      </c>
      <c r="D544" s="9" t="s">
        <v>45</v>
      </c>
      <c r="E544" s="9">
        <v>669</v>
      </c>
      <c r="F544" s="9">
        <v>2018</v>
      </c>
      <c r="G544" s="9">
        <v>6</v>
      </c>
      <c r="H544" s="9">
        <v>8</v>
      </c>
      <c r="I544" s="35">
        <v>-0.81989000000000001</v>
      </c>
      <c r="J544" s="35">
        <v>-90.059028999999995</v>
      </c>
      <c r="K544" s="26">
        <v>48279843</v>
      </c>
      <c r="L544" s="26">
        <v>48279843</v>
      </c>
      <c r="M544" s="26">
        <v>48279843</v>
      </c>
      <c r="N544" s="27"/>
      <c r="O544" s="28">
        <v>35.6</v>
      </c>
      <c r="P544" s="28">
        <v>37.700000000000003</v>
      </c>
      <c r="Q544" s="28">
        <v>25.9</v>
      </c>
      <c r="R544" s="28">
        <v>7.5</v>
      </c>
      <c r="S544" s="28">
        <v>3.8</v>
      </c>
      <c r="T544" s="28">
        <v>1</v>
      </c>
      <c r="U544" s="28">
        <v>1</v>
      </c>
      <c r="V544" s="44">
        <f>VLOOKUP($L544,'[1]Tortugas liberadas DPNG'!$B$1:$O$552,7,FALSE)</f>
        <v>2015</v>
      </c>
      <c r="W544" s="44">
        <f>VLOOKUP($L544,'[1]Tortugas liberadas DPNG'!$B$1:$O$552,11,FALSE)</f>
        <v>23.9</v>
      </c>
      <c r="X544" s="44">
        <f>VLOOKUP($L544,'[1]Tortugas liberadas DPNG'!$B$1:$O$552,14,FALSE)/1000</f>
        <v>1.2</v>
      </c>
      <c r="Y544" s="44">
        <f>VLOOKUP($L544,'[1]Tortugas liberadas DPNG'!$B$1:$O$552,5,FALSE) -0.5</f>
        <v>5.5</v>
      </c>
      <c r="Z544" s="44">
        <f>Y544+(F544-VLOOKUP($L544,'[1]Tortugas liberadas DPNG'!$B$1:$O$552,7,FALSE))</f>
        <v>8.5</v>
      </c>
      <c r="AB544" s="45" t="str">
        <f t="shared" si="8"/>
        <v>Small</v>
      </c>
      <c r="AC544" s="9"/>
    </row>
    <row r="545" spans="1:29" x14ac:dyDescent="0.25">
      <c r="A545" s="42">
        <v>603</v>
      </c>
      <c r="B545" s="9" t="s">
        <v>28</v>
      </c>
      <c r="C545" s="9" t="s">
        <v>45</v>
      </c>
      <c r="D545" s="9" t="s">
        <v>45</v>
      </c>
      <c r="E545" s="9">
        <v>670</v>
      </c>
      <c r="F545" s="9">
        <v>2018</v>
      </c>
      <c r="G545" s="9">
        <v>6</v>
      </c>
      <c r="H545" s="9">
        <v>8</v>
      </c>
      <c r="I545" s="35">
        <v>-0.81988700000000003</v>
      </c>
      <c r="J545" s="35">
        <v>-90.059054000000003</v>
      </c>
      <c r="K545" s="26">
        <v>48078001</v>
      </c>
      <c r="L545" s="26">
        <v>48078001</v>
      </c>
      <c r="M545" s="26">
        <v>48078001</v>
      </c>
      <c r="N545" s="27">
        <v>2122</v>
      </c>
      <c r="O545" s="28">
        <v>39.4</v>
      </c>
      <c r="P545" s="28">
        <v>42.1</v>
      </c>
      <c r="Q545" s="28">
        <v>28.8</v>
      </c>
      <c r="R545" s="28">
        <v>8.9</v>
      </c>
      <c r="S545" s="28">
        <v>5.7</v>
      </c>
      <c r="T545" s="28">
        <v>1</v>
      </c>
      <c r="U545" s="28">
        <v>0</v>
      </c>
      <c r="V545" s="44">
        <f>VLOOKUP($L545,'[1]Tortugas liberadas DPNG'!$B$1:$O$552,7,FALSE)</f>
        <v>2015</v>
      </c>
      <c r="W545" s="44">
        <f>VLOOKUP($L545,'[1]Tortugas liberadas DPNG'!$B$1:$O$552,11,FALSE)</f>
        <v>26.2</v>
      </c>
      <c r="X545" s="44">
        <f>VLOOKUP($L545,'[1]Tortugas liberadas DPNG'!$B$1:$O$552,14,FALSE)/1000</f>
        <v>1.5</v>
      </c>
      <c r="Y545" s="44">
        <f>VLOOKUP($L545,'[1]Tortugas liberadas DPNG'!$B$1:$O$552,5,FALSE) -0.5</f>
        <v>6.5</v>
      </c>
      <c r="Z545" s="44">
        <f>Y545+(F545-VLOOKUP($L545,'[1]Tortugas liberadas DPNG'!$B$1:$O$552,7,FALSE))</f>
        <v>9.5</v>
      </c>
      <c r="AB545" s="45" t="str">
        <f t="shared" si="8"/>
        <v>Small</v>
      </c>
      <c r="AC545" s="9"/>
    </row>
    <row r="546" spans="1:29" x14ac:dyDescent="0.25">
      <c r="A546" s="42">
        <v>604</v>
      </c>
      <c r="B546" s="9" t="s">
        <v>28</v>
      </c>
      <c r="C546" s="9" t="s">
        <v>45</v>
      </c>
      <c r="D546" s="9" t="s">
        <v>45</v>
      </c>
      <c r="E546" s="9">
        <v>671</v>
      </c>
      <c r="F546" s="9">
        <v>2018</v>
      </c>
      <c r="G546" s="9">
        <v>6</v>
      </c>
      <c r="H546" s="9">
        <v>8</v>
      </c>
      <c r="I546" s="35">
        <v>-0.81938800000000001</v>
      </c>
      <c r="J546" s="35">
        <v>-90.059286</v>
      </c>
      <c r="K546" s="26">
        <v>48075799</v>
      </c>
      <c r="L546" s="26">
        <v>48075799</v>
      </c>
      <c r="M546" s="26">
        <v>48075799</v>
      </c>
      <c r="N546" s="27"/>
      <c r="O546" s="28">
        <v>37.5</v>
      </c>
      <c r="P546" s="28">
        <v>40.299999999999997</v>
      </c>
      <c r="Q546" s="28">
        <v>27.4</v>
      </c>
      <c r="R546" s="28">
        <v>8</v>
      </c>
      <c r="S546" s="28">
        <v>4.8</v>
      </c>
      <c r="T546" s="28">
        <v>1</v>
      </c>
      <c r="U546" s="28">
        <v>1</v>
      </c>
      <c r="V546" s="44">
        <f>VLOOKUP($L546,'[1]Tortugas liberadas DPNG'!$B$1:$O$552,7,FALSE)</f>
        <v>2015</v>
      </c>
      <c r="W546" s="44">
        <f>VLOOKUP($L546,'[1]Tortugas liberadas DPNG'!$B$1:$O$552,11,FALSE)</f>
        <v>24.8</v>
      </c>
      <c r="X546" s="44">
        <f>VLOOKUP($L546,'[1]Tortugas liberadas DPNG'!$B$1:$O$552,14,FALSE)/1000</f>
        <v>1.3</v>
      </c>
      <c r="Y546" s="44">
        <f>VLOOKUP($L546,'[1]Tortugas liberadas DPNG'!$B$1:$O$552,5,FALSE) -0.5</f>
        <v>7.5</v>
      </c>
      <c r="Z546" s="44">
        <f>Y546+(F546-VLOOKUP($L546,'[1]Tortugas liberadas DPNG'!$B$1:$O$552,7,FALSE))</f>
        <v>10.5</v>
      </c>
      <c r="AB546" s="45" t="str">
        <f t="shared" si="8"/>
        <v>Small</v>
      </c>
      <c r="AC546" s="9"/>
    </row>
    <row r="547" spans="1:29" x14ac:dyDescent="0.25">
      <c r="A547" s="42">
        <v>605</v>
      </c>
      <c r="B547" s="9" t="s">
        <v>28</v>
      </c>
      <c r="C547" s="9" t="s">
        <v>45</v>
      </c>
      <c r="D547" s="9" t="s">
        <v>45</v>
      </c>
      <c r="E547" s="9">
        <v>672</v>
      </c>
      <c r="F547" s="9">
        <v>2018</v>
      </c>
      <c r="G547" s="9">
        <v>6</v>
      </c>
      <c r="H547" s="9">
        <v>8</v>
      </c>
      <c r="I547" s="35">
        <v>-0.81940100000000005</v>
      </c>
      <c r="J547" s="35">
        <v>-90.059306000000007</v>
      </c>
      <c r="K547" s="26">
        <v>48067031</v>
      </c>
      <c r="L547" s="26">
        <v>48067031</v>
      </c>
      <c r="M547" s="26">
        <v>48067031</v>
      </c>
      <c r="N547" s="27">
        <v>2198</v>
      </c>
      <c r="O547" s="28">
        <v>37.799999999999997</v>
      </c>
      <c r="P547" s="28">
        <v>40</v>
      </c>
      <c r="Q547" s="28">
        <v>28.4</v>
      </c>
      <c r="R547" s="28">
        <v>8.4</v>
      </c>
      <c r="S547" s="28">
        <v>5.0999999999999996</v>
      </c>
      <c r="T547" s="28">
        <v>1</v>
      </c>
      <c r="U547" s="28">
        <v>0</v>
      </c>
      <c r="V547" s="44">
        <f>VLOOKUP($L547,'[1]Tortugas liberadas DPNG'!$B$1:$O$552,7,FALSE)</f>
        <v>2015</v>
      </c>
      <c r="W547" s="44">
        <f>VLOOKUP($L547,'[1]Tortugas liberadas DPNG'!$B$1:$O$552,11,FALSE)</f>
        <v>24.9</v>
      </c>
      <c r="X547" s="44">
        <f>VLOOKUP($L547,'[1]Tortugas liberadas DPNG'!$B$1:$O$552,14,FALSE)/1000</f>
        <v>1.4</v>
      </c>
      <c r="Y547" s="44">
        <f>VLOOKUP($L547,'[1]Tortugas liberadas DPNG'!$B$1:$O$552,5,FALSE) -0.5</f>
        <v>6.5</v>
      </c>
      <c r="Z547" s="44">
        <f>Y547+(F547-VLOOKUP($L547,'[1]Tortugas liberadas DPNG'!$B$1:$O$552,7,FALSE))</f>
        <v>9.5</v>
      </c>
      <c r="AB547" s="45" t="str">
        <f t="shared" si="8"/>
        <v>Small</v>
      </c>
      <c r="AC547" s="9"/>
    </row>
    <row r="548" spans="1:29" x14ac:dyDescent="0.25">
      <c r="A548" s="42">
        <v>606</v>
      </c>
      <c r="B548" s="9" t="s">
        <v>28</v>
      </c>
      <c r="C548" s="9" t="s">
        <v>45</v>
      </c>
      <c r="D548" s="9" t="s">
        <v>45</v>
      </c>
      <c r="E548" s="9">
        <v>673</v>
      </c>
      <c r="F548" s="9">
        <v>2018</v>
      </c>
      <c r="G548" s="9">
        <v>6</v>
      </c>
      <c r="H548" s="9">
        <v>8</v>
      </c>
      <c r="I548" s="35">
        <v>-0.819716</v>
      </c>
      <c r="J548" s="35">
        <v>-90.059867999999994</v>
      </c>
      <c r="K548" s="26">
        <v>51800601</v>
      </c>
      <c r="L548" s="26">
        <v>51800601</v>
      </c>
      <c r="M548" s="26">
        <v>51800601</v>
      </c>
      <c r="N548" s="27">
        <v>2474</v>
      </c>
      <c r="O548" s="28">
        <v>30.2</v>
      </c>
      <c r="P548" s="28">
        <v>30.4</v>
      </c>
      <c r="Q548" s="28">
        <v>20.9</v>
      </c>
      <c r="R548" s="28">
        <v>5.4</v>
      </c>
      <c r="S548" s="28">
        <v>2.2000000000000002</v>
      </c>
      <c r="T548" s="28">
        <v>1</v>
      </c>
      <c r="U548" s="28">
        <v>0</v>
      </c>
      <c r="V548" s="44">
        <f>VLOOKUP($L548,'[1]Tortugas liberadas DPNG'!$B$1:$O$552,7,FALSE)</f>
        <v>2017</v>
      </c>
      <c r="W548" s="44">
        <f>VLOOKUP($L548,'[1]Tortugas liberadas DPNG'!$B$1:$O$552,11,FALSE)</f>
        <v>26.1</v>
      </c>
      <c r="X548" s="44">
        <f>VLOOKUP($L548,'[1]Tortugas liberadas DPNG'!$B$1:$O$552,14,FALSE)/1000</f>
        <v>1.37</v>
      </c>
      <c r="Y548" s="44">
        <f>VLOOKUP($L548,'[1]Tortugas liberadas DPNG'!$B$1:$O$552,5,FALSE) -0.5</f>
        <v>4.5</v>
      </c>
      <c r="Z548" s="44">
        <f>Y548+(F548-VLOOKUP($L548,'[1]Tortugas liberadas DPNG'!$B$1:$O$552,7,FALSE))</f>
        <v>5.5</v>
      </c>
      <c r="AB548" s="45" t="str">
        <f t="shared" si="8"/>
        <v>Small</v>
      </c>
      <c r="AC548" s="9"/>
    </row>
    <row r="549" spans="1:29" x14ac:dyDescent="0.25">
      <c r="A549" s="42">
        <v>607</v>
      </c>
      <c r="B549" s="9" t="s">
        <v>28</v>
      </c>
      <c r="C549" s="9" t="s">
        <v>45</v>
      </c>
      <c r="D549" s="9" t="s">
        <v>45</v>
      </c>
      <c r="E549" s="9">
        <v>674</v>
      </c>
      <c r="F549" s="9">
        <v>2018</v>
      </c>
      <c r="G549" s="9">
        <v>6</v>
      </c>
      <c r="H549" s="9">
        <v>8</v>
      </c>
      <c r="I549" s="35">
        <v>-0.81969400000000003</v>
      </c>
      <c r="J549" s="35">
        <v>-90.059836000000004</v>
      </c>
      <c r="K549" s="26">
        <v>51540350</v>
      </c>
      <c r="L549" s="26">
        <v>51540350</v>
      </c>
      <c r="M549" s="26">
        <v>51540350</v>
      </c>
      <c r="N549" s="27"/>
      <c r="O549" s="28">
        <v>29.3</v>
      </c>
      <c r="P549" s="28">
        <v>30.5</v>
      </c>
      <c r="Q549" s="28">
        <v>20.8</v>
      </c>
      <c r="R549" s="28">
        <v>6</v>
      </c>
      <c r="S549" s="28">
        <v>1.9</v>
      </c>
      <c r="T549" s="28">
        <v>1</v>
      </c>
      <c r="U549" s="28">
        <v>1</v>
      </c>
      <c r="V549" s="44">
        <f>VLOOKUP($L549,'[1]Tortugas liberadas DPNG'!$B$1:$O$552,7,FALSE)</f>
        <v>2017</v>
      </c>
      <c r="W549" s="44">
        <f>VLOOKUP($L549,'[1]Tortugas liberadas DPNG'!$B$1:$O$552,11,FALSE)</f>
        <v>25.4</v>
      </c>
      <c r="X549" s="44">
        <f>VLOOKUP($L549,'[1]Tortugas liberadas DPNG'!$B$1:$O$552,14,FALSE)/1000</f>
        <v>1.4</v>
      </c>
      <c r="Y549" s="44">
        <f>VLOOKUP($L549,'[1]Tortugas liberadas DPNG'!$B$1:$O$552,5,FALSE) -0.5</f>
        <v>4.5</v>
      </c>
      <c r="Z549" s="44">
        <f>Y549+(F549-VLOOKUP($L549,'[1]Tortugas liberadas DPNG'!$B$1:$O$552,7,FALSE))</f>
        <v>5.5</v>
      </c>
      <c r="AB549" s="45" t="str">
        <f t="shared" si="8"/>
        <v>Small</v>
      </c>
      <c r="AC549" s="9"/>
    </row>
    <row r="550" spans="1:29" x14ac:dyDescent="0.25">
      <c r="A550" s="42">
        <v>608</v>
      </c>
      <c r="B550" s="9" t="s">
        <v>28</v>
      </c>
      <c r="C550" s="9" t="s">
        <v>45</v>
      </c>
      <c r="D550" s="9" t="s">
        <v>45</v>
      </c>
      <c r="E550" s="9">
        <v>675</v>
      </c>
      <c r="F550" s="9">
        <v>2018</v>
      </c>
      <c r="G550" s="9">
        <v>6</v>
      </c>
      <c r="H550" s="9">
        <v>8</v>
      </c>
      <c r="I550" s="35">
        <v>-0.81969899999999996</v>
      </c>
      <c r="J550" s="35">
        <v>-90.059824000000006</v>
      </c>
      <c r="K550" s="26">
        <v>48319523</v>
      </c>
      <c r="L550" s="26">
        <v>48319523</v>
      </c>
      <c r="M550" s="26">
        <v>48319523</v>
      </c>
      <c r="N550" s="27"/>
      <c r="O550" s="28">
        <v>35.4</v>
      </c>
      <c r="P550" s="28">
        <v>37.6</v>
      </c>
      <c r="Q550" s="28">
        <v>25.9</v>
      </c>
      <c r="R550" s="28">
        <v>8.3000000000000007</v>
      </c>
      <c r="S550" s="28">
        <v>4</v>
      </c>
      <c r="T550" s="28">
        <v>1</v>
      </c>
      <c r="U550" s="28">
        <v>0</v>
      </c>
      <c r="V550" s="44">
        <f>VLOOKUP($L550,'[1]Tortugas liberadas DPNG'!$B$1:$O$552,7,FALSE)</f>
        <v>2015</v>
      </c>
      <c r="W550" s="44">
        <f>VLOOKUP($L550,'[1]Tortugas liberadas DPNG'!$B$1:$O$552,11,FALSE)</f>
        <v>29.9</v>
      </c>
      <c r="X550" s="44">
        <f>VLOOKUP($L550,'[1]Tortugas liberadas DPNG'!$B$1:$O$552,14,FALSE)/1000</f>
        <v>0.9</v>
      </c>
      <c r="Y550" s="44">
        <f>VLOOKUP($L550,'[1]Tortugas liberadas DPNG'!$B$1:$O$552,5,FALSE) -0.5</f>
        <v>5.5</v>
      </c>
      <c r="Z550" s="44">
        <f>Y550+(F550-VLOOKUP($L550,'[1]Tortugas liberadas DPNG'!$B$1:$O$552,7,FALSE))</f>
        <v>8.5</v>
      </c>
      <c r="AB550" s="45" t="str">
        <f t="shared" si="8"/>
        <v>Small</v>
      </c>
      <c r="AC550" s="9"/>
    </row>
    <row r="551" spans="1:29" x14ac:dyDescent="0.25">
      <c r="A551" s="42">
        <v>609</v>
      </c>
      <c r="B551" s="9" t="s">
        <v>28</v>
      </c>
      <c r="C551" s="9" t="s">
        <v>45</v>
      </c>
      <c r="D551" s="9" t="s">
        <v>45</v>
      </c>
      <c r="E551" s="9">
        <v>676</v>
      </c>
      <c r="F551" s="9">
        <v>2018</v>
      </c>
      <c r="G551" s="9">
        <v>6</v>
      </c>
      <c r="H551" s="9">
        <v>8</v>
      </c>
      <c r="I551" s="35">
        <v>-0.81964000000000004</v>
      </c>
      <c r="J551" s="35">
        <v>-90.060139000000007</v>
      </c>
      <c r="K551" s="26">
        <v>48369046</v>
      </c>
      <c r="L551" s="26">
        <v>48369046</v>
      </c>
      <c r="M551" s="26">
        <v>48369046</v>
      </c>
      <c r="N551" s="27"/>
      <c r="O551" s="28">
        <v>38</v>
      </c>
      <c r="P551" s="28">
        <v>40.4</v>
      </c>
      <c r="Q551" s="28">
        <v>28.4</v>
      </c>
      <c r="R551" s="28">
        <v>9.1</v>
      </c>
      <c r="S551" s="28">
        <v>5.3</v>
      </c>
      <c r="T551" s="28">
        <v>1</v>
      </c>
      <c r="U551" s="28">
        <v>1</v>
      </c>
      <c r="V551" s="44">
        <f>VLOOKUP($L551,'[1]Tortugas liberadas DPNG'!$B$1:$O$552,7,FALSE)</f>
        <v>2015</v>
      </c>
      <c r="W551" s="44">
        <f>VLOOKUP($L551,'[1]Tortugas liberadas DPNG'!$B$1:$O$552,11,FALSE)</f>
        <v>25.2</v>
      </c>
      <c r="X551" s="44">
        <f>VLOOKUP($L551,'[1]Tortugas liberadas DPNG'!$B$1:$O$552,14,FALSE)/1000</f>
        <v>1.5</v>
      </c>
      <c r="Y551" s="44">
        <f>VLOOKUP($L551,'[1]Tortugas liberadas DPNG'!$B$1:$O$552,5,FALSE) -0.5</f>
        <v>5.5</v>
      </c>
      <c r="Z551" s="44">
        <f>Y551+(F551-VLOOKUP($L551,'[1]Tortugas liberadas DPNG'!$B$1:$O$552,7,FALSE))</f>
        <v>8.5</v>
      </c>
      <c r="AB551" s="45" t="str">
        <f t="shared" si="8"/>
        <v>Small</v>
      </c>
      <c r="AC551" s="9"/>
    </row>
    <row r="552" spans="1:29" x14ac:dyDescent="0.25">
      <c r="A552" s="42">
        <v>610</v>
      </c>
      <c r="B552" s="9" t="s">
        <v>28</v>
      </c>
      <c r="C552" s="9" t="s">
        <v>45</v>
      </c>
      <c r="D552" s="9" t="s">
        <v>45</v>
      </c>
      <c r="E552" s="9">
        <v>677</v>
      </c>
      <c r="F552" s="9">
        <v>2018</v>
      </c>
      <c r="G552" s="9">
        <v>6</v>
      </c>
      <c r="H552" s="9">
        <v>8</v>
      </c>
      <c r="I552" s="35">
        <v>-0.81964800000000004</v>
      </c>
      <c r="J552" s="35">
        <v>-90.060131999999996</v>
      </c>
      <c r="K552" s="26">
        <v>52606013</v>
      </c>
      <c r="L552" s="26">
        <v>52606013</v>
      </c>
      <c r="M552" s="26">
        <v>52606013</v>
      </c>
      <c r="N552" s="27"/>
      <c r="O552" s="28">
        <v>32</v>
      </c>
      <c r="P552" s="28">
        <v>33.5</v>
      </c>
      <c r="Q552" s="28">
        <v>23.6</v>
      </c>
      <c r="R552" s="28">
        <v>6.8</v>
      </c>
      <c r="S552" s="28">
        <v>3.3</v>
      </c>
      <c r="T552" s="28">
        <v>1</v>
      </c>
      <c r="U552" s="28">
        <v>0</v>
      </c>
      <c r="V552" s="44">
        <f>VLOOKUP($L552,'[1]Tortugas liberadas DPNG'!$B$1:$O$552,7,FALSE)</f>
        <v>2017</v>
      </c>
      <c r="W552" s="44">
        <f>VLOOKUP($L552,'[1]Tortugas liberadas DPNG'!$B$1:$O$552,11,FALSE)</f>
        <v>27</v>
      </c>
      <c r="X552" s="44">
        <f>VLOOKUP($L552,'[1]Tortugas liberadas DPNG'!$B$1:$O$552,14,FALSE)/1000</f>
        <v>1.2</v>
      </c>
      <c r="Y552" s="44">
        <f>VLOOKUP($L552,'[1]Tortugas liberadas DPNG'!$B$1:$O$552,5,FALSE) -0.5</f>
        <v>7.5</v>
      </c>
      <c r="Z552" s="44">
        <f>Y552+(F552-VLOOKUP($L552,'[1]Tortugas liberadas DPNG'!$B$1:$O$552,7,FALSE))</f>
        <v>8.5</v>
      </c>
      <c r="AB552" s="45" t="str">
        <f t="shared" si="8"/>
        <v>Small</v>
      </c>
      <c r="AC552" s="9"/>
    </row>
    <row r="553" spans="1:29" x14ac:dyDescent="0.25">
      <c r="A553" s="42">
        <v>611</v>
      </c>
      <c r="B553" s="9" t="s">
        <v>28</v>
      </c>
      <c r="C553" s="9" t="s">
        <v>45</v>
      </c>
      <c r="D553" s="9" t="s">
        <v>45</v>
      </c>
      <c r="E553" s="9">
        <v>678</v>
      </c>
      <c r="F553" s="9">
        <v>2018</v>
      </c>
      <c r="G553" s="9">
        <v>6</v>
      </c>
      <c r="H553" s="9">
        <v>8</v>
      </c>
      <c r="I553" s="35">
        <v>-0.81964800000000004</v>
      </c>
      <c r="J553" s="35">
        <v>-90.060136</v>
      </c>
      <c r="K553" s="26">
        <v>52552293</v>
      </c>
      <c r="L553" s="26">
        <v>52552293</v>
      </c>
      <c r="M553" s="26">
        <v>52552293</v>
      </c>
      <c r="N553" s="27"/>
      <c r="O553" s="28">
        <v>30.1</v>
      </c>
      <c r="P553" s="28">
        <v>32.5</v>
      </c>
      <c r="Q553" s="28">
        <v>21.5</v>
      </c>
      <c r="R553" s="28">
        <v>6.4</v>
      </c>
      <c r="S553" s="28">
        <v>2.2000000000000002</v>
      </c>
      <c r="T553" s="28">
        <v>1</v>
      </c>
      <c r="U553" s="28">
        <v>1</v>
      </c>
      <c r="V553" s="44">
        <f>VLOOKUP($L553,'[1]Tortugas liberadas DPNG'!$B$1:$O$552,7,FALSE)</f>
        <v>2017</v>
      </c>
      <c r="W553" s="44">
        <f>VLOOKUP($L553,'[1]Tortugas liberadas DPNG'!$B$1:$O$552,11,FALSE)</f>
        <v>25.5</v>
      </c>
      <c r="X553" s="44">
        <f>VLOOKUP($L553,'[1]Tortugas liberadas DPNG'!$B$1:$O$552,14,FALSE)/1000</f>
        <v>1.5780000000000001</v>
      </c>
      <c r="Y553" s="44">
        <f>VLOOKUP($L553,'[1]Tortugas liberadas DPNG'!$B$1:$O$552,5,FALSE) -0.5</f>
        <v>5.5</v>
      </c>
      <c r="Z553" s="44">
        <f>Y553+(F553-VLOOKUP($L553,'[1]Tortugas liberadas DPNG'!$B$1:$O$552,7,FALSE))</f>
        <v>6.5</v>
      </c>
      <c r="AB553" s="45" t="str">
        <f t="shared" si="8"/>
        <v>Small</v>
      </c>
      <c r="AC553" s="9"/>
    </row>
    <row r="554" spans="1:29" x14ac:dyDescent="0.25">
      <c r="A554" s="42">
        <v>612</v>
      </c>
      <c r="B554" s="9" t="s">
        <v>28</v>
      </c>
      <c r="C554" s="9" t="s">
        <v>45</v>
      </c>
      <c r="D554" s="9" t="s">
        <v>45</v>
      </c>
      <c r="E554" s="9">
        <v>679</v>
      </c>
      <c r="F554" s="9">
        <v>2018</v>
      </c>
      <c r="G554" s="9">
        <v>6</v>
      </c>
      <c r="H554" s="9">
        <v>8</v>
      </c>
      <c r="I554" s="35">
        <v>-0.81964800000000004</v>
      </c>
      <c r="J554" s="35">
        <v>-90.060136999999997</v>
      </c>
      <c r="K554" s="26">
        <v>52304553</v>
      </c>
      <c r="L554" s="26">
        <v>52304553</v>
      </c>
      <c r="M554" s="26">
        <v>52304553</v>
      </c>
      <c r="N554" s="27">
        <v>2389</v>
      </c>
      <c r="O554" s="28">
        <v>31.1</v>
      </c>
      <c r="P554" s="28">
        <v>32.9</v>
      </c>
      <c r="Q554" s="28">
        <v>22</v>
      </c>
      <c r="R554" s="28">
        <v>6.4</v>
      </c>
      <c r="S554" s="28">
        <v>2.8</v>
      </c>
      <c r="T554" s="28">
        <v>1</v>
      </c>
      <c r="U554" s="28">
        <v>0</v>
      </c>
      <c r="V554" s="44">
        <f>VLOOKUP($L554,'[1]Tortugas liberadas DPNG'!$B$1:$O$552,7,FALSE)</f>
        <v>2017</v>
      </c>
      <c r="W554" s="44">
        <f>VLOOKUP($L554,'[1]Tortugas liberadas DPNG'!$B$1:$O$552,11,FALSE)</f>
        <v>26.5</v>
      </c>
      <c r="X554" s="44">
        <f>VLOOKUP($L554,'[1]Tortugas liberadas DPNG'!$B$1:$O$552,14,FALSE)/1000</f>
        <v>1.603</v>
      </c>
      <c r="Y554" s="44">
        <f>VLOOKUP($L554,'[1]Tortugas liberadas DPNG'!$B$1:$O$552,5,FALSE) -0.5</f>
        <v>5.5</v>
      </c>
      <c r="Z554" s="44">
        <f>Y554+(F554-VLOOKUP($L554,'[1]Tortugas liberadas DPNG'!$B$1:$O$552,7,FALSE))</f>
        <v>6.5</v>
      </c>
      <c r="AB554" s="45" t="str">
        <f t="shared" si="8"/>
        <v>Small</v>
      </c>
      <c r="AC554" s="9"/>
    </row>
    <row r="555" spans="1:29" x14ac:dyDescent="0.25">
      <c r="A555" s="42">
        <v>613</v>
      </c>
      <c r="B555" s="9" t="s">
        <v>28</v>
      </c>
      <c r="C555" s="9" t="s">
        <v>45</v>
      </c>
      <c r="D555" s="9" t="s">
        <v>45</v>
      </c>
      <c r="E555" s="9">
        <v>680</v>
      </c>
      <c r="F555" s="9">
        <v>2018</v>
      </c>
      <c r="G555" s="9">
        <v>6</v>
      </c>
      <c r="H555" s="9">
        <v>8</v>
      </c>
      <c r="I555" s="35">
        <v>-0.81964700000000001</v>
      </c>
      <c r="J555" s="35">
        <v>-90.060119</v>
      </c>
      <c r="K555" s="26">
        <v>52106120</v>
      </c>
      <c r="L555" s="26">
        <v>52106120</v>
      </c>
      <c r="M555" s="26">
        <v>52106120</v>
      </c>
      <c r="N555" s="27">
        <v>2478</v>
      </c>
      <c r="O555" s="28">
        <v>28.5</v>
      </c>
      <c r="P555" s="28">
        <v>29.4</v>
      </c>
      <c r="Q555" s="28">
        <v>19.7</v>
      </c>
      <c r="R555" s="28">
        <v>5.7</v>
      </c>
      <c r="S555" s="28">
        <v>2</v>
      </c>
      <c r="T555" s="28">
        <v>1</v>
      </c>
      <c r="U555" s="28">
        <v>1</v>
      </c>
      <c r="V555" s="44">
        <f>VLOOKUP($L555,'[1]Tortugas liberadas DPNG'!$B$1:$O$552,7,FALSE)</f>
        <v>2017</v>
      </c>
      <c r="W555" s="44">
        <f>VLOOKUP($L555,'[1]Tortugas liberadas DPNG'!$B$1:$O$552,11,FALSE)</f>
        <v>24.6</v>
      </c>
      <c r="X555" s="44">
        <f>VLOOKUP($L555,'[1]Tortugas liberadas DPNG'!$B$1:$O$552,14,FALSE)/1000</f>
        <v>1.2</v>
      </c>
      <c r="Y555" s="44">
        <f>VLOOKUP($L555,'[1]Tortugas liberadas DPNG'!$B$1:$O$552,5,FALSE) -0.5</f>
        <v>4.5</v>
      </c>
      <c r="Z555" s="44">
        <f>Y555+(F555-VLOOKUP($L555,'[1]Tortugas liberadas DPNG'!$B$1:$O$552,7,FALSE))</f>
        <v>5.5</v>
      </c>
      <c r="AB555" s="45" t="str">
        <f t="shared" si="8"/>
        <v>Small</v>
      </c>
      <c r="AC555" s="9"/>
    </row>
    <row r="556" spans="1:29" x14ac:dyDescent="0.25">
      <c r="A556" s="42">
        <v>614</v>
      </c>
      <c r="B556" s="9" t="s">
        <v>28</v>
      </c>
      <c r="C556" s="9" t="s">
        <v>45</v>
      </c>
      <c r="D556" s="9" t="s">
        <v>45</v>
      </c>
      <c r="E556" s="9">
        <v>681</v>
      </c>
      <c r="F556" s="9">
        <v>2018</v>
      </c>
      <c r="G556" s="9">
        <v>6</v>
      </c>
      <c r="H556" s="9">
        <v>8</v>
      </c>
      <c r="I556" s="35">
        <v>-0.81973499999999999</v>
      </c>
      <c r="J556" s="35">
        <v>-90.060846999999995</v>
      </c>
      <c r="K556" s="26">
        <v>48347072</v>
      </c>
      <c r="L556" s="26">
        <v>48347072</v>
      </c>
      <c r="M556" s="26">
        <v>48347072</v>
      </c>
      <c r="N556" s="27"/>
      <c r="O556" s="28">
        <v>33.799999999999997</v>
      </c>
      <c r="P556" s="28">
        <v>35.700000000000003</v>
      </c>
      <c r="Q556" s="28">
        <v>24</v>
      </c>
      <c r="R556" s="28">
        <v>6.9</v>
      </c>
      <c r="S556" s="28">
        <v>3.4</v>
      </c>
      <c r="T556" s="28">
        <v>1</v>
      </c>
      <c r="U556" s="28">
        <v>1</v>
      </c>
      <c r="V556" s="44">
        <f>VLOOKUP($L556,'[1]Tortugas liberadas DPNG'!$B$1:$O$552,7,FALSE)</f>
        <v>2015</v>
      </c>
      <c r="W556" s="44">
        <f>VLOOKUP($L556,'[1]Tortugas liberadas DPNG'!$B$1:$O$552,11,FALSE)</f>
        <v>23.9</v>
      </c>
      <c r="X556" s="44">
        <f>VLOOKUP($L556,'[1]Tortugas liberadas DPNG'!$B$1:$O$552,14,FALSE)/1000</f>
        <v>1</v>
      </c>
      <c r="Y556" s="44">
        <f>VLOOKUP($L556,'[1]Tortugas liberadas DPNG'!$B$1:$O$552,5,FALSE) -0.5</f>
        <v>4.5</v>
      </c>
      <c r="Z556" s="44">
        <f>Y556+(F556-VLOOKUP($L556,'[1]Tortugas liberadas DPNG'!$B$1:$O$552,7,FALSE))</f>
        <v>7.5</v>
      </c>
      <c r="AB556" s="45" t="str">
        <f t="shared" si="8"/>
        <v>Small</v>
      </c>
      <c r="AC556" s="9"/>
    </row>
    <row r="557" spans="1:29" x14ac:dyDescent="0.25">
      <c r="A557" s="42">
        <v>615</v>
      </c>
      <c r="B557" s="9" t="s">
        <v>28</v>
      </c>
      <c r="C557" s="9" t="s">
        <v>45</v>
      </c>
      <c r="D557" s="9" t="s">
        <v>45</v>
      </c>
      <c r="E557" s="9">
        <v>682</v>
      </c>
      <c r="F557" s="9">
        <v>2018</v>
      </c>
      <c r="G557" s="9">
        <v>6</v>
      </c>
      <c r="H557" s="9">
        <v>8</v>
      </c>
      <c r="I557" s="35">
        <v>-0.81973600000000002</v>
      </c>
      <c r="J557" s="35">
        <v>-90.060806999999997</v>
      </c>
      <c r="K557" s="26">
        <v>52330308</v>
      </c>
      <c r="L557" s="26">
        <v>52330308</v>
      </c>
      <c r="M557" s="26">
        <v>52330308</v>
      </c>
      <c r="N557" s="27"/>
      <c r="O557" s="28">
        <v>29.3</v>
      </c>
      <c r="P557" s="28">
        <v>30.9</v>
      </c>
      <c r="Q557" s="28">
        <v>20.100000000000001</v>
      </c>
      <c r="R557" s="28">
        <v>6.3</v>
      </c>
      <c r="S557" s="28">
        <v>2.8</v>
      </c>
      <c r="T557" s="28">
        <v>1</v>
      </c>
      <c r="U557" s="28">
        <v>1</v>
      </c>
      <c r="V557" s="44">
        <f>VLOOKUP($L557,'[1]Tortugas liberadas DPNG'!$B$1:$O$552,7,FALSE)</f>
        <v>2017</v>
      </c>
      <c r="W557" s="44">
        <f>VLOOKUP($L557,'[1]Tortugas liberadas DPNG'!$B$1:$O$552,11,FALSE)</f>
        <v>25.3</v>
      </c>
      <c r="X557" s="44">
        <f>VLOOKUP($L557,'[1]Tortugas liberadas DPNG'!$B$1:$O$552,14,FALSE)/1000</f>
        <v>1.5</v>
      </c>
      <c r="Y557" s="44">
        <f>VLOOKUP($L557,'[1]Tortugas liberadas DPNG'!$B$1:$O$552,5,FALSE) -0.5</f>
        <v>4.5</v>
      </c>
      <c r="Z557" s="44">
        <f>Y557+(F557-VLOOKUP($L557,'[1]Tortugas liberadas DPNG'!$B$1:$O$552,7,FALSE))</f>
        <v>5.5</v>
      </c>
      <c r="AB557" s="45" t="str">
        <f t="shared" si="8"/>
        <v>Small</v>
      </c>
      <c r="AC557" s="9"/>
    </row>
    <row r="558" spans="1:29" x14ac:dyDescent="0.25">
      <c r="A558" s="42">
        <v>616</v>
      </c>
      <c r="B558" s="9" t="s">
        <v>28</v>
      </c>
      <c r="C558" s="9" t="s">
        <v>45</v>
      </c>
      <c r="D558" s="9" t="s">
        <v>45</v>
      </c>
      <c r="E558" s="9">
        <v>683</v>
      </c>
      <c r="F558" s="9">
        <v>2018</v>
      </c>
      <c r="G558" s="9">
        <v>6</v>
      </c>
      <c r="H558" s="9">
        <v>8</v>
      </c>
      <c r="I558" s="35">
        <v>-0.81971700000000003</v>
      </c>
      <c r="J558" s="35">
        <v>-90.060760999999999</v>
      </c>
      <c r="K558" s="26">
        <v>52048090</v>
      </c>
      <c r="L558" s="26">
        <v>52048090</v>
      </c>
      <c r="M558" s="26">
        <v>52048090</v>
      </c>
      <c r="N558" s="27"/>
      <c r="O558" s="28">
        <v>28.7</v>
      </c>
      <c r="P558" s="28">
        <v>30.7</v>
      </c>
      <c r="Q558" s="28">
        <v>20.7</v>
      </c>
      <c r="R558" s="28">
        <v>6</v>
      </c>
      <c r="S558" s="28">
        <v>2.4</v>
      </c>
      <c r="T558" s="28">
        <v>1</v>
      </c>
      <c r="U558" s="28">
        <v>1</v>
      </c>
      <c r="V558" s="44">
        <f>VLOOKUP($L558,'[1]Tortugas liberadas DPNG'!$B$1:$O$552,7,FALSE)</f>
        <v>2017</v>
      </c>
      <c r="W558" s="44">
        <f>VLOOKUP($L558,'[1]Tortugas liberadas DPNG'!$B$1:$O$552,11,FALSE)</f>
        <v>25.7</v>
      </c>
      <c r="X558" s="44">
        <f>VLOOKUP($L558,'[1]Tortugas liberadas DPNG'!$B$1:$O$552,14,FALSE)/1000</f>
        <v>1.4870000000000001</v>
      </c>
      <c r="Y558" s="44">
        <f>VLOOKUP($L558,'[1]Tortugas liberadas DPNG'!$B$1:$O$552,5,FALSE) -0.5</f>
        <v>5.5</v>
      </c>
      <c r="Z558" s="44">
        <f>Y558+(F558-VLOOKUP($L558,'[1]Tortugas liberadas DPNG'!$B$1:$O$552,7,FALSE))</f>
        <v>6.5</v>
      </c>
      <c r="AB558" s="45" t="str">
        <f t="shared" si="8"/>
        <v>Small</v>
      </c>
      <c r="AC558" s="9"/>
    </row>
    <row r="559" spans="1:29" x14ac:dyDescent="0.25">
      <c r="A559" s="42">
        <v>617</v>
      </c>
      <c r="B559" s="9" t="s">
        <v>28</v>
      </c>
      <c r="C559" s="9" t="s">
        <v>45</v>
      </c>
      <c r="D559" s="9" t="s">
        <v>45</v>
      </c>
      <c r="E559" s="9">
        <v>685</v>
      </c>
      <c r="F559" s="9">
        <v>2018</v>
      </c>
      <c r="G559" s="9">
        <v>6</v>
      </c>
      <c r="H559" s="9">
        <v>8</v>
      </c>
      <c r="I559" s="35">
        <v>-0.819851</v>
      </c>
      <c r="J559" s="35">
        <v>-90.061674999999994</v>
      </c>
      <c r="K559" s="26">
        <v>52516621</v>
      </c>
      <c r="L559" s="26">
        <v>52516621</v>
      </c>
      <c r="M559" s="26">
        <v>52516621</v>
      </c>
      <c r="N559" s="27"/>
      <c r="O559" s="28">
        <v>30.1</v>
      </c>
      <c r="P559" s="28">
        <v>32.1</v>
      </c>
      <c r="Q559" s="28">
        <v>21.7</v>
      </c>
      <c r="R559" s="28">
        <v>6.4</v>
      </c>
      <c r="S559" s="28">
        <v>2.2999999999999998</v>
      </c>
      <c r="T559" s="28">
        <v>1</v>
      </c>
      <c r="U559" s="28">
        <v>1</v>
      </c>
      <c r="V559" s="44">
        <f>VLOOKUP($L559,'[1]Tortugas liberadas DPNG'!$B$1:$O$552,7,FALSE)</f>
        <v>2017</v>
      </c>
      <c r="W559" s="44">
        <f>VLOOKUP($L559,'[1]Tortugas liberadas DPNG'!$B$1:$O$552,11,FALSE)</f>
        <v>25.2</v>
      </c>
      <c r="X559" s="44">
        <f>VLOOKUP($L559,'[1]Tortugas liberadas DPNG'!$B$1:$O$552,14,FALSE)/1000</f>
        <v>1.4</v>
      </c>
      <c r="Y559" s="44">
        <f>VLOOKUP($L559,'[1]Tortugas liberadas DPNG'!$B$1:$O$552,5,FALSE) -0.5</f>
        <v>4.5</v>
      </c>
      <c r="Z559" s="44">
        <f>Y559+(F559-VLOOKUP($L559,'[1]Tortugas liberadas DPNG'!$B$1:$O$552,7,FALSE))</f>
        <v>5.5</v>
      </c>
      <c r="AB559" s="45" t="str">
        <f t="shared" si="8"/>
        <v>Small</v>
      </c>
      <c r="AC559" s="9"/>
    </row>
    <row r="560" spans="1:29" x14ac:dyDescent="0.25">
      <c r="A560" s="42">
        <v>618</v>
      </c>
      <c r="B560" s="9" t="s">
        <v>28</v>
      </c>
      <c r="C560" s="9" t="s">
        <v>45</v>
      </c>
      <c r="D560" s="9" t="s">
        <v>45</v>
      </c>
      <c r="E560" s="9">
        <v>686</v>
      </c>
      <c r="F560" s="9">
        <v>2018</v>
      </c>
      <c r="G560" s="9">
        <v>6</v>
      </c>
      <c r="H560" s="9">
        <v>8</v>
      </c>
      <c r="I560" s="35">
        <v>-0.81982999999999995</v>
      </c>
      <c r="J560" s="35">
        <v>-90.061656999999997</v>
      </c>
      <c r="K560" s="26">
        <v>52515285</v>
      </c>
      <c r="L560" s="26">
        <v>52515285</v>
      </c>
      <c r="M560" s="26">
        <v>52515285</v>
      </c>
      <c r="N560" s="27"/>
      <c r="O560" s="28">
        <v>30.9</v>
      </c>
      <c r="P560" s="28">
        <v>31.6</v>
      </c>
      <c r="Q560" s="28">
        <v>21.2</v>
      </c>
      <c r="R560" s="28">
        <v>6.5</v>
      </c>
      <c r="S560" s="28">
        <v>2.4</v>
      </c>
      <c r="T560" s="28">
        <v>1</v>
      </c>
      <c r="U560" s="28">
        <v>1</v>
      </c>
      <c r="V560" s="44">
        <f>VLOOKUP($L560,'[1]Tortugas liberadas DPNG'!$B$1:$O$552,7,FALSE)</f>
        <v>2017</v>
      </c>
      <c r="W560" s="44">
        <f>VLOOKUP($L560,'[1]Tortugas liberadas DPNG'!$B$1:$O$552,11,FALSE)</f>
        <v>26.9</v>
      </c>
      <c r="X560" s="44">
        <f>VLOOKUP($L560,'[1]Tortugas liberadas DPNG'!$B$1:$O$552,14,FALSE)/1000</f>
        <v>1.5</v>
      </c>
      <c r="Y560" s="44">
        <f>VLOOKUP($L560,'[1]Tortugas liberadas DPNG'!$B$1:$O$552,5,FALSE) -0.5</f>
        <v>4.5</v>
      </c>
      <c r="Z560" s="44">
        <f>Y560+(F560-VLOOKUP($L560,'[1]Tortugas liberadas DPNG'!$B$1:$O$552,7,FALSE))</f>
        <v>5.5</v>
      </c>
      <c r="AB560" s="45" t="str">
        <f t="shared" si="8"/>
        <v>Small</v>
      </c>
      <c r="AC560" s="9"/>
    </row>
    <row r="561" spans="1:29" x14ac:dyDescent="0.25">
      <c r="A561" s="42">
        <v>619</v>
      </c>
      <c r="B561" s="9" t="s">
        <v>28</v>
      </c>
      <c r="C561" s="9" t="s">
        <v>45</v>
      </c>
      <c r="D561" s="9" t="s">
        <v>45</v>
      </c>
      <c r="E561" s="9">
        <v>687</v>
      </c>
      <c r="F561" s="9">
        <v>2018</v>
      </c>
      <c r="G561" s="9">
        <v>6</v>
      </c>
      <c r="H561" s="9">
        <v>8</v>
      </c>
      <c r="I561" s="35">
        <v>-0.81984199999999996</v>
      </c>
      <c r="J561" s="35">
        <v>-90.061649000000003</v>
      </c>
      <c r="K561" s="26">
        <v>51789530</v>
      </c>
      <c r="L561" s="26">
        <v>51789530</v>
      </c>
      <c r="M561" s="26">
        <v>51789530</v>
      </c>
      <c r="N561" s="27"/>
      <c r="O561" s="28">
        <v>28.3</v>
      </c>
      <c r="P561" s="28">
        <v>29.9</v>
      </c>
      <c r="Q561" s="28">
        <v>20.3</v>
      </c>
      <c r="R561" s="28">
        <v>5.7</v>
      </c>
      <c r="S561" s="28">
        <v>1.9</v>
      </c>
      <c r="T561" s="28">
        <v>1</v>
      </c>
      <c r="U561" s="28">
        <v>0</v>
      </c>
      <c r="V561" s="44">
        <f>VLOOKUP($L561,'[1]Tortugas liberadas DPNG'!$B$1:$O$552,7,FALSE)</f>
        <v>2017</v>
      </c>
      <c r="W561" s="44">
        <f>VLOOKUP($L561,'[1]Tortugas liberadas DPNG'!$B$1:$O$552,11,FALSE)</f>
        <v>24.2</v>
      </c>
      <c r="X561" s="44">
        <f>VLOOKUP($L561,'[1]Tortugas liberadas DPNG'!$B$1:$O$552,14,FALSE)/1000</f>
        <v>1.2</v>
      </c>
      <c r="Y561" s="44">
        <f>VLOOKUP($L561,'[1]Tortugas liberadas DPNG'!$B$1:$O$552,5,FALSE) -0.5</f>
        <v>4.5</v>
      </c>
      <c r="Z561" s="44">
        <f>Y561+(F561-VLOOKUP($L561,'[1]Tortugas liberadas DPNG'!$B$1:$O$552,7,FALSE))</f>
        <v>5.5</v>
      </c>
      <c r="AB561" s="45" t="str">
        <f t="shared" si="8"/>
        <v>Small</v>
      </c>
      <c r="AC561" s="9"/>
    </row>
    <row r="562" spans="1:29" x14ac:dyDescent="0.25">
      <c r="A562" s="42">
        <v>620</v>
      </c>
      <c r="B562" s="9" t="s">
        <v>28</v>
      </c>
      <c r="C562" s="9" t="s">
        <v>45</v>
      </c>
      <c r="D562" s="9" t="s">
        <v>45</v>
      </c>
      <c r="E562" s="9">
        <v>688</v>
      </c>
      <c r="F562" s="9">
        <v>2018</v>
      </c>
      <c r="G562" s="9">
        <v>6</v>
      </c>
      <c r="H562" s="9">
        <v>8</v>
      </c>
      <c r="I562" s="35">
        <v>-0.81983300000000003</v>
      </c>
      <c r="J562" s="35">
        <v>-90.061638000000002</v>
      </c>
      <c r="K562" s="26">
        <v>51572633</v>
      </c>
      <c r="L562" s="26">
        <v>51572633</v>
      </c>
      <c r="M562" s="26">
        <v>51572633</v>
      </c>
      <c r="N562" s="27"/>
      <c r="O562" s="28">
        <v>28.1</v>
      </c>
      <c r="P562" s="28">
        <v>28.9</v>
      </c>
      <c r="Q562" s="28">
        <v>19.5</v>
      </c>
      <c r="R562" s="28">
        <v>6</v>
      </c>
      <c r="S562" s="28">
        <v>1.5</v>
      </c>
      <c r="T562" s="28">
        <v>1</v>
      </c>
      <c r="U562" s="28">
        <v>0</v>
      </c>
      <c r="V562" s="44">
        <f>VLOOKUP($L562,'[1]Tortugas liberadas DPNG'!$B$1:$O$552,7,FALSE)</f>
        <v>2017</v>
      </c>
      <c r="W562" s="44">
        <f>VLOOKUP($L562,'[1]Tortugas liberadas DPNG'!$B$1:$O$552,11,FALSE)</f>
        <v>24.9</v>
      </c>
      <c r="X562" s="44">
        <f>VLOOKUP($L562,'[1]Tortugas liberadas DPNG'!$B$1:$O$552,14,FALSE)/1000</f>
        <v>1.2</v>
      </c>
      <c r="Y562" s="44">
        <f>VLOOKUP($L562,'[1]Tortugas liberadas DPNG'!$B$1:$O$552,5,FALSE) -0.5</f>
        <v>4.5</v>
      </c>
      <c r="Z562" s="44">
        <f>Y562+(F562-VLOOKUP($L562,'[1]Tortugas liberadas DPNG'!$B$1:$O$552,7,FALSE))</f>
        <v>5.5</v>
      </c>
      <c r="AB562" s="45" t="str">
        <f t="shared" si="8"/>
        <v>Small</v>
      </c>
      <c r="AC562" s="9"/>
    </row>
    <row r="563" spans="1:29" x14ac:dyDescent="0.25">
      <c r="A563" s="42">
        <v>622</v>
      </c>
      <c r="B563" s="9" t="s">
        <v>28</v>
      </c>
      <c r="C563" s="9" t="s">
        <v>45</v>
      </c>
      <c r="D563" s="9" t="s">
        <v>45</v>
      </c>
      <c r="E563" s="9">
        <v>690</v>
      </c>
      <c r="F563" s="9">
        <v>2018</v>
      </c>
      <c r="G563" s="9">
        <v>6</v>
      </c>
      <c r="H563" s="9">
        <v>8</v>
      </c>
      <c r="I563" s="35">
        <v>-0.81982299999999997</v>
      </c>
      <c r="J563" s="35">
        <v>-90.062358000000003</v>
      </c>
      <c r="K563" s="26">
        <v>52025275</v>
      </c>
      <c r="L563" s="26">
        <v>52025275</v>
      </c>
      <c r="M563" s="26">
        <v>52025275</v>
      </c>
      <c r="N563" s="27">
        <v>2317</v>
      </c>
      <c r="O563" s="28">
        <v>28.3</v>
      </c>
      <c r="P563" s="28">
        <v>29</v>
      </c>
      <c r="Q563" s="28">
        <v>19.899999999999999</v>
      </c>
      <c r="R563" s="28">
        <v>6</v>
      </c>
      <c r="S563" s="28">
        <v>1.9</v>
      </c>
      <c r="T563" s="28">
        <v>1</v>
      </c>
      <c r="U563" s="28">
        <v>1</v>
      </c>
      <c r="V563" s="44">
        <f>VLOOKUP($L563,'[1]Tortugas liberadas DPNG'!$B$1:$O$552,7,FALSE)</f>
        <v>2017</v>
      </c>
      <c r="W563" s="44">
        <f>VLOOKUP($L563,'[1]Tortugas liberadas DPNG'!$B$1:$O$552,11,FALSE)</f>
        <v>23.8</v>
      </c>
      <c r="X563" s="44">
        <f>VLOOKUP($L563,'[1]Tortugas liberadas DPNG'!$B$1:$O$552,14,FALSE)/1000</f>
        <v>1.1000000000000001</v>
      </c>
      <c r="Y563" s="44">
        <f>VLOOKUP($L563,'[1]Tortugas liberadas DPNG'!$B$1:$O$552,5,FALSE) -0.5</f>
        <v>7.5</v>
      </c>
      <c r="Z563" s="44">
        <f>Y563+(F563-VLOOKUP($L563,'[1]Tortugas liberadas DPNG'!$B$1:$O$552,7,FALSE))</f>
        <v>8.5</v>
      </c>
      <c r="AB563" s="45" t="str">
        <f t="shared" si="8"/>
        <v>Small</v>
      </c>
      <c r="AC563" s="9"/>
    </row>
    <row r="564" spans="1:29" x14ac:dyDescent="0.25">
      <c r="A564" s="42">
        <v>624</v>
      </c>
      <c r="B564" s="9" t="s">
        <v>28</v>
      </c>
      <c r="C564" s="9" t="s">
        <v>45</v>
      </c>
      <c r="D564" s="9" t="s">
        <v>45</v>
      </c>
      <c r="E564" s="9">
        <v>692</v>
      </c>
      <c r="F564" s="9">
        <v>2018</v>
      </c>
      <c r="G564" s="9">
        <v>6</v>
      </c>
      <c r="H564" s="9">
        <v>8</v>
      </c>
      <c r="I564" s="35">
        <v>-0.819357</v>
      </c>
      <c r="J564" s="35">
        <v>-90.063057000000001</v>
      </c>
      <c r="K564" s="26">
        <v>48048821</v>
      </c>
      <c r="L564" s="26">
        <v>48048821</v>
      </c>
      <c r="M564" s="26">
        <v>48048821</v>
      </c>
      <c r="N564" s="27">
        <v>2178</v>
      </c>
      <c r="O564" s="28">
        <v>39.700000000000003</v>
      </c>
      <c r="P564" s="28">
        <v>42.1</v>
      </c>
      <c r="Q564" s="28">
        <v>29.9</v>
      </c>
      <c r="R564" s="28">
        <v>9.5</v>
      </c>
      <c r="S564" s="28">
        <v>6.3</v>
      </c>
      <c r="T564" s="28">
        <v>1</v>
      </c>
      <c r="U564" s="28">
        <v>1</v>
      </c>
      <c r="V564" s="44">
        <f>VLOOKUP($L564,'[1]Tortugas liberadas DPNG'!$B$1:$O$552,7,FALSE)</f>
        <v>2015</v>
      </c>
      <c r="W564" s="44">
        <f>VLOOKUP($L564,'[1]Tortugas liberadas DPNG'!$B$1:$O$552,11,FALSE)</f>
        <v>27.2</v>
      </c>
      <c r="X564" s="44">
        <f>VLOOKUP($L564,'[1]Tortugas liberadas DPNG'!$B$1:$O$552,14,FALSE)/1000</f>
        <v>2.7</v>
      </c>
      <c r="Y564" s="44">
        <f>VLOOKUP($L564,'[1]Tortugas liberadas DPNG'!$B$1:$O$552,5,FALSE) -0.5</f>
        <v>6.5</v>
      </c>
      <c r="Z564" s="44">
        <f>Y564+(F564-VLOOKUP($L564,'[1]Tortugas liberadas DPNG'!$B$1:$O$552,7,FALSE))</f>
        <v>9.5</v>
      </c>
      <c r="AB564" s="45" t="str">
        <f t="shared" si="8"/>
        <v>Small</v>
      </c>
      <c r="AC564" s="9"/>
    </row>
    <row r="565" spans="1:29" x14ac:dyDescent="0.25">
      <c r="A565" s="42">
        <v>625</v>
      </c>
      <c r="B565" s="9" t="s">
        <v>28</v>
      </c>
      <c r="C565" s="9" t="s">
        <v>45</v>
      </c>
      <c r="D565" s="9" t="s">
        <v>45</v>
      </c>
      <c r="E565" s="9">
        <v>693</v>
      </c>
      <c r="F565" s="9">
        <v>2018</v>
      </c>
      <c r="G565" s="9">
        <v>6</v>
      </c>
      <c r="H565" s="9">
        <v>8</v>
      </c>
      <c r="I565" s="35">
        <v>-0.81935000000000002</v>
      </c>
      <c r="J565" s="35">
        <v>-90.063077000000007</v>
      </c>
      <c r="K565" s="26">
        <v>52601596</v>
      </c>
      <c r="L565" s="26">
        <v>52601596</v>
      </c>
      <c r="M565" s="26">
        <v>52601596</v>
      </c>
      <c r="N565" s="27"/>
      <c r="O565" s="28">
        <v>31</v>
      </c>
      <c r="P565" s="28">
        <v>31.8</v>
      </c>
      <c r="Q565" s="28">
        <v>21.7</v>
      </c>
      <c r="R565" s="28">
        <v>6.2</v>
      </c>
      <c r="S565" s="28">
        <v>2.8</v>
      </c>
      <c r="T565" s="28">
        <v>1</v>
      </c>
      <c r="U565" s="28">
        <v>1</v>
      </c>
      <c r="V565" s="44">
        <f>VLOOKUP($L565,'[1]Tortugas liberadas DPNG'!$B$1:$O$552,7,FALSE)</f>
        <v>2017</v>
      </c>
      <c r="W565" s="44">
        <f>VLOOKUP($L565,'[1]Tortugas liberadas DPNG'!$B$1:$O$552,11,FALSE)</f>
        <v>25</v>
      </c>
      <c r="X565" s="44">
        <f>VLOOKUP($L565,'[1]Tortugas liberadas DPNG'!$B$1:$O$552,14,FALSE)/1000</f>
        <v>1.3</v>
      </c>
      <c r="Y565" s="44">
        <f>VLOOKUP($L565,'[1]Tortugas liberadas DPNG'!$B$1:$O$552,5,FALSE) -0.5</f>
        <v>4.5</v>
      </c>
      <c r="Z565" s="44">
        <f>Y565+(F565-VLOOKUP($L565,'[1]Tortugas liberadas DPNG'!$B$1:$O$552,7,FALSE))</f>
        <v>5.5</v>
      </c>
      <c r="AB565" s="45" t="str">
        <f t="shared" si="8"/>
        <v>Small</v>
      </c>
      <c r="AC565" s="9"/>
    </row>
    <row r="566" spans="1:29" x14ac:dyDescent="0.25">
      <c r="A566" s="42">
        <v>626</v>
      </c>
      <c r="B566" s="9" t="s">
        <v>28</v>
      </c>
      <c r="C566" s="9" t="s">
        <v>45</v>
      </c>
      <c r="D566" s="9" t="s">
        <v>45</v>
      </c>
      <c r="E566" s="9">
        <v>694</v>
      </c>
      <c r="F566" s="9">
        <v>2018</v>
      </c>
      <c r="G566" s="9">
        <v>6</v>
      </c>
      <c r="H566" s="9">
        <v>8</v>
      </c>
      <c r="I566" s="35">
        <v>-0.81935599999999997</v>
      </c>
      <c r="J566" s="35">
        <v>-90.063074999999998</v>
      </c>
      <c r="K566" s="26">
        <v>51546124</v>
      </c>
      <c r="L566" s="26">
        <v>51546124</v>
      </c>
      <c r="M566" s="26">
        <v>51546124</v>
      </c>
      <c r="N566" s="27"/>
      <c r="O566" s="28">
        <v>28.2</v>
      </c>
      <c r="P566" s="28">
        <v>29.5</v>
      </c>
      <c r="Q566" s="28">
        <v>20.6</v>
      </c>
      <c r="R566" s="28">
        <v>5.6</v>
      </c>
      <c r="S566" s="28">
        <v>1.8</v>
      </c>
      <c r="T566" s="28">
        <v>1</v>
      </c>
      <c r="U566" s="28">
        <v>1</v>
      </c>
      <c r="V566" s="44">
        <f>VLOOKUP($L566,'[1]Tortugas liberadas DPNG'!$B$1:$O$552,7,FALSE)</f>
        <v>2017</v>
      </c>
      <c r="W566" s="44">
        <f>VLOOKUP($L566,'[1]Tortugas liberadas DPNG'!$B$1:$O$552,11,FALSE)</f>
        <v>23.5</v>
      </c>
      <c r="X566" s="44">
        <f>VLOOKUP($L566,'[1]Tortugas liberadas DPNG'!$B$1:$O$552,14,FALSE)/1000</f>
        <v>1.1000000000000001</v>
      </c>
      <c r="Y566" s="44">
        <f>VLOOKUP($L566,'[1]Tortugas liberadas DPNG'!$B$1:$O$552,5,FALSE) -0.5</f>
        <v>7.5</v>
      </c>
      <c r="Z566" s="44">
        <f>Y566+(F566-VLOOKUP($L566,'[1]Tortugas liberadas DPNG'!$B$1:$O$552,7,FALSE))</f>
        <v>8.5</v>
      </c>
      <c r="AB566" s="45" t="str">
        <f t="shared" si="8"/>
        <v>Small</v>
      </c>
      <c r="AC566" s="9"/>
    </row>
    <row r="567" spans="1:29" x14ac:dyDescent="0.25">
      <c r="A567" s="42">
        <v>627</v>
      </c>
      <c r="B567" s="9" t="s">
        <v>28</v>
      </c>
      <c r="C567" s="9" t="s">
        <v>45</v>
      </c>
      <c r="D567" s="9" t="s">
        <v>45</v>
      </c>
      <c r="E567" s="9">
        <v>695</v>
      </c>
      <c r="F567" s="9">
        <v>2018</v>
      </c>
      <c r="G567" s="9">
        <v>6</v>
      </c>
      <c r="H567" s="9">
        <v>8</v>
      </c>
      <c r="I567" s="35">
        <v>-0.81924699999999995</v>
      </c>
      <c r="J567" s="35">
        <v>-90.062310999999994</v>
      </c>
      <c r="K567" s="26">
        <v>52318013</v>
      </c>
      <c r="L567" s="26">
        <v>52318013</v>
      </c>
      <c r="M567" s="26">
        <v>52318013</v>
      </c>
      <c r="N567" s="27">
        <v>2325</v>
      </c>
      <c r="O567" s="28">
        <v>30.5</v>
      </c>
      <c r="P567" s="28">
        <v>31.9</v>
      </c>
      <c r="Q567" s="28">
        <v>21.3</v>
      </c>
      <c r="R567" s="28">
        <v>6.5</v>
      </c>
      <c r="S567" s="28">
        <v>2.5</v>
      </c>
      <c r="T567" s="28">
        <v>1</v>
      </c>
      <c r="U567" s="28">
        <v>0</v>
      </c>
      <c r="V567" s="44">
        <f>VLOOKUP($L567,'[1]Tortugas liberadas DPNG'!$B$1:$O$552,7,FALSE)</f>
        <v>2017</v>
      </c>
      <c r="W567" s="44">
        <f>VLOOKUP($L567,'[1]Tortugas liberadas DPNG'!$B$1:$O$552,11,FALSE)</f>
        <v>26.3</v>
      </c>
      <c r="X567" s="44">
        <f>VLOOKUP($L567,'[1]Tortugas liberadas DPNG'!$B$1:$O$552,14,FALSE)/1000</f>
        <v>1.5</v>
      </c>
      <c r="Y567" s="44">
        <f>VLOOKUP($L567,'[1]Tortugas liberadas DPNG'!$B$1:$O$552,5,FALSE) -0.5</f>
        <v>7.5</v>
      </c>
      <c r="Z567" s="44">
        <f>Y567+(F567-VLOOKUP($L567,'[1]Tortugas liberadas DPNG'!$B$1:$O$552,7,FALSE))</f>
        <v>8.5</v>
      </c>
      <c r="AB567" s="45" t="str">
        <f t="shared" si="8"/>
        <v>Small</v>
      </c>
      <c r="AC567" s="9"/>
    </row>
    <row r="568" spans="1:29" x14ac:dyDescent="0.25">
      <c r="A568" s="42">
        <v>628</v>
      </c>
      <c r="B568" s="9" t="s">
        <v>28</v>
      </c>
      <c r="C568" s="9" t="s">
        <v>45</v>
      </c>
      <c r="D568" s="9" t="s">
        <v>45</v>
      </c>
      <c r="E568" s="9">
        <v>696</v>
      </c>
      <c r="F568" s="9">
        <v>2018</v>
      </c>
      <c r="G568" s="9">
        <v>6</v>
      </c>
      <c r="H568" s="9">
        <v>8</v>
      </c>
      <c r="I568" s="35">
        <v>-0.81927000000000005</v>
      </c>
      <c r="J568" s="35">
        <v>-90.060456000000002</v>
      </c>
      <c r="K568" s="26">
        <v>48065267</v>
      </c>
      <c r="L568" s="26">
        <v>48065267</v>
      </c>
      <c r="M568" s="26">
        <v>48065267</v>
      </c>
      <c r="N568" s="27"/>
      <c r="O568" s="28">
        <v>33.200000000000003</v>
      </c>
      <c r="P568" s="28">
        <v>35.4</v>
      </c>
      <c r="Q568" s="28">
        <v>24.6</v>
      </c>
      <c r="R568" s="28">
        <v>7</v>
      </c>
      <c r="S568" s="28">
        <v>3.6</v>
      </c>
      <c r="T568" s="28">
        <v>1</v>
      </c>
      <c r="U568" s="28">
        <v>0</v>
      </c>
      <c r="V568" s="44">
        <f>VLOOKUP($L568,'[1]Tortugas liberadas DPNG'!$B$1:$O$552,7,FALSE)</f>
        <v>2015</v>
      </c>
      <c r="W568" s="44">
        <f>VLOOKUP($L568,'[1]Tortugas liberadas DPNG'!$B$1:$O$552,11,FALSE)</f>
        <v>23.6</v>
      </c>
      <c r="X568" s="44">
        <f>VLOOKUP($L568,'[1]Tortugas liberadas DPNG'!$B$1:$O$552,14,FALSE)/1000</f>
        <v>1.2</v>
      </c>
      <c r="Y568" s="44">
        <f>VLOOKUP($L568,'[1]Tortugas liberadas DPNG'!$B$1:$O$552,5,FALSE) -0.5</f>
        <v>4.5</v>
      </c>
      <c r="Z568" s="44">
        <f>Y568+(F568-VLOOKUP($L568,'[1]Tortugas liberadas DPNG'!$B$1:$O$552,7,FALSE))</f>
        <v>7.5</v>
      </c>
      <c r="AB568" s="45" t="str">
        <f t="shared" si="8"/>
        <v>Small</v>
      </c>
      <c r="AC568" s="9"/>
    </row>
    <row r="569" spans="1:29" x14ac:dyDescent="0.25">
      <c r="A569" s="42">
        <v>629</v>
      </c>
      <c r="B569" s="9" t="s">
        <v>28</v>
      </c>
      <c r="C569" s="9" t="s">
        <v>45</v>
      </c>
      <c r="D569" s="9" t="s">
        <v>45</v>
      </c>
      <c r="E569" s="9">
        <v>697</v>
      </c>
      <c r="F569" s="9">
        <v>2018</v>
      </c>
      <c r="G569" s="9">
        <v>6</v>
      </c>
      <c r="H569" s="9">
        <v>8</v>
      </c>
      <c r="I569" s="35">
        <v>-0.81967500000000004</v>
      </c>
      <c r="J569" s="35">
        <v>-90.058718999999996</v>
      </c>
      <c r="K569" s="26">
        <v>48369071</v>
      </c>
      <c r="L569" s="26">
        <v>48369071</v>
      </c>
      <c r="M569" s="26">
        <v>48369071</v>
      </c>
      <c r="N569" s="27">
        <v>2177</v>
      </c>
      <c r="O569" s="28">
        <v>45.3</v>
      </c>
      <c r="P569" s="28">
        <v>48</v>
      </c>
      <c r="Q569" s="28">
        <v>34.4</v>
      </c>
      <c r="R569" s="28">
        <v>10.4</v>
      </c>
      <c r="S569" s="28">
        <v>9.8000000000000007</v>
      </c>
      <c r="T569" s="28">
        <v>1</v>
      </c>
      <c r="U569" s="28">
        <v>1</v>
      </c>
      <c r="V569" s="44">
        <f>VLOOKUP($L569,'[1]Tortugas liberadas DPNG'!$B$1:$O$552,7,FALSE)</f>
        <v>2015</v>
      </c>
      <c r="W569" s="44">
        <f>VLOOKUP($L569,'[1]Tortugas liberadas DPNG'!$B$1:$O$552,11,FALSE)</f>
        <v>30.6</v>
      </c>
      <c r="X569" s="44">
        <f>VLOOKUP($L569,'[1]Tortugas liberadas DPNG'!$B$1:$O$552,14,FALSE)/1000</f>
        <v>2.8</v>
      </c>
      <c r="Y569" s="44">
        <f>VLOOKUP($L569,'[1]Tortugas liberadas DPNG'!$B$1:$O$552,5,FALSE) -0.5</f>
        <v>6.5</v>
      </c>
      <c r="Z569" s="44">
        <f>Y569+(F569-VLOOKUP($L569,'[1]Tortugas liberadas DPNG'!$B$1:$O$552,7,FALSE))</f>
        <v>9.5</v>
      </c>
      <c r="AB569" s="45" t="str">
        <f t="shared" si="8"/>
        <v>Small</v>
      </c>
      <c r="AC569" s="9"/>
    </row>
    <row r="570" spans="1:29" x14ac:dyDescent="0.25">
      <c r="A570" s="42">
        <v>630</v>
      </c>
      <c r="B570" s="9" t="s">
        <v>28</v>
      </c>
      <c r="C570" s="9" t="s">
        <v>45</v>
      </c>
      <c r="D570" s="9" t="s">
        <v>45</v>
      </c>
      <c r="E570" s="9">
        <v>698</v>
      </c>
      <c r="F570" s="9">
        <v>2018</v>
      </c>
      <c r="G570" s="9">
        <v>6</v>
      </c>
      <c r="H570" s="9">
        <v>8</v>
      </c>
      <c r="I570" s="35">
        <v>-0.819662</v>
      </c>
      <c r="J570" s="35">
        <v>-90.058744000000004</v>
      </c>
      <c r="K570" s="26">
        <v>51563827</v>
      </c>
      <c r="L570" s="26">
        <v>51563827</v>
      </c>
      <c r="M570" s="26">
        <v>51563827</v>
      </c>
      <c r="N570" s="27"/>
      <c r="O570" s="28">
        <v>28.5</v>
      </c>
      <c r="P570" s="28">
        <v>28.5</v>
      </c>
      <c r="Q570" s="28">
        <v>20</v>
      </c>
      <c r="R570" s="28">
        <v>5.8</v>
      </c>
      <c r="S570" s="28">
        <v>1.4</v>
      </c>
      <c r="T570" s="28">
        <v>1</v>
      </c>
      <c r="U570" s="28">
        <v>0</v>
      </c>
      <c r="V570" s="44">
        <f>VLOOKUP($L570,'[1]Tortugas liberadas DPNG'!$B$1:$O$552,7,FALSE)</f>
        <v>2017</v>
      </c>
      <c r="W570" s="44">
        <f>VLOOKUP($L570,'[1]Tortugas liberadas DPNG'!$B$1:$O$552,11,FALSE)</f>
        <v>25.3</v>
      </c>
      <c r="X570" s="44">
        <f>VLOOKUP($L570,'[1]Tortugas liberadas DPNG'!$B$1:$O$552,14,FALSE)/1000</f>
        <v>1.4</v>
      </c>
      <c r="Y570" s="44">
        <f>VLOOKUP($L570,'[1]Tortugas liberadas DPNG'!$B$1:$O$552,5,FALSE) -0.5</f>
        <v>4.5</v>
      </c>
      <c r="Z570" s="44">
        <f>Y570+(F570-VLOOKUP($L570,'[1]Tortugas liberadas DPNG'!$B$1:$O$552,7,FALSE))</f>
        <v>5.5</v>
      </c>
      <c r="AB570" s="45" t="str">
        <f t="shared" si="8"/>
        <v>Small</v>
      </c>
      <c r="AC570" s="9"/>
    </row>
    <row r="571" spans="1:29" x14ac:dyDescent="0.25">
      <c r="A571" s="42">
        <v>631</v>
      </c>
      <c r="B571" s="9" t="s">
        <v>28</v>
      </c>
      <c r="C571" s="9" t="s">
        <v>45</v>
      </c>
      <c r="D571" s="9" t="s">
        <v>45</v>
      </c>
      <c r="E571" s="9">
        <v>699</v>
      </c>
      <c r="F571" s="9">
        <v>2018</v>
      </c>
      <c r="G571" s="9">
        <v>6</v>
      </c>
      <c r="H571" s="9">
        <v>8</v>
      </c>
      <c r="I571" s="35">
        <v>-0.820438</v>
      </c>
      <c r="J571" s="35">
        <v>-90.057848000000007</v>
      </c>
      <c r="K571" s="26">
        <v>48367631</v>
      </c>
      <c r="L571" s="26">
        <v>48367631</v>
      </c>
      <c r="M571" s="26">
        <v>48367631</v>
      </c>
      <c r="N571" s="27"/>
      <c r="O571" s="28">
        <v>39.299999999999997</v>
      </c>
      <c r="P571" s="28">
        <v>42.3</v>
      </c>
      <c r="Q571" s="28">
        <v>28.7</v>
      </c>
      <c r="R571" s="28">
        <v>9.3000000000000007</v>
      </c>
      <c r="S571" s="28">
        <v>6.2</v>
      </c>
      <c r="T571" s="28">
        <v>1</v>
      </c>
      <c r="U571" s="28">
        <v>0</v>
      </c>
      <c r="V571" s="44">
        <f>VLOOKUP($L571,'[1]Tortugas liberadas DPNG'!$B$1:$O$552,7,FALSE)</f>
        <v>2015</v>
      </c>
      <c r="W571" s="44">
        <f>VLOOKUP($L571,'[1]Tortugas liberadas DPNG'!$B$1:$O$552,11,FALSE)</f>
        <v>25.5</v>
      </c>
      <c r="X571" s="44">
        <f>VLOOKUP($L571,'[1]Tortugas liberadas DPNG'!$B$1:$O$552,14,FALSE)/1000</f>
        <v>1.5</v>
      </c>
      <c r="Y571" s="44">
        <f>VLOOKUP($L571,'[1]Tortugas liberadas DPNG'!$B$1:$O$552,5,FALSE) -0.5</f>
        <v>5.5</v>
      </c>
      <c r="Z571" s="44">
        <f>Y571+(F571-VLOOKUP($L571,'[1]Tortugas liberadas DPNG'!$B$1:$O$552,7,FALSE))</f>
        <v>8.5</v>
      </c>
      <c r="AB571" s="45" t="str">
        <f t="shared" si="8"/>
        <v>Small</v>
      </c>
      <c r="AC571" s="9"/>
    </row>
    <row r="572" spans="1:29" x14ac:dyDescent="0.25">
      <c r="A572" s="42">
        <v>632</v>
      </c>
      <c r="B572" s="9" t="s">
        <v>28</v>
      </c>
      <c r="C572" s="9" t="s">
        <v>45</v>
      </c>
      <c r="D572" s="9" t="s">
        <v>45</v>
      </c>
      <c r="E572" s="9">
        <v>700</v>
      </c>
      <c r="F572" s="9">
        <v>2018</v>
      </c>
      <c r="G572" s="9">
        <v>6</v>
      </c>
      <c r="H572" s="9">
        <v>8</v>
      </c>
      <c r="I572" s="35">
        <v>-0.82023199999999996</v>
      </c>
      <c r="J572" s="35">
        <v>-90.055573999999993</v>
      </c>
      <c r="K572" s="26">
        <v>48344016</v>
      </c>
      <c r="L572" s="26">
        <v>48344016</v>
      </c>
      <c r="M572" s="26">
        <v>48344016</v>
      </c>
      <c r="N572" s="27">
        <v>2158</v>
      </c>
      <c r="O572" s="28">
        <v>47.4</v>
      </c>
      <c r="P572" s="28">
        <v>46.8</v>
      </c>
      <c r="Q572" s="28">
        <v>33.799999999999997</v>
      </c>
      <c r="R572" s="28">
        <v>12</v>
      </c>
      <c r="S572" s="28">
        <v>9.4</v>
      </c>
      <c r="T572" s="28">
        <v>1</v>
      </c>
      <c r="U572" s="28">
        <v>1</v>
      </c>
      <c r="V572" s="44">
        <f>VLOOKUP($L572,'[1]Tortugas liberadas DPNG'!$B$1:$O$552,7,FALSE)</f>
        <v>2015</v>
      </c>
      <c r="W572" s="44">
        <f>VLOOKUP($L572,'[1]Tortugas liberadas DPNG'!$B$1:$O$552,11,FALSE)</f>
        <v>32.799999999999997</v>
      </c>
      <c r="X572" s="44">
        <f>VLOOKUP($L572,'[1]Tortugas liberadas DPNG'!$B$1:$O$552,14,FALSE)/1000</f>
        <v>2.2999999999999998</v>
      </c>
      <c r="Y572" s="44">
        <f>VLOOKUP($L572,'[1]Tortugas liberadas DPNG'!$B$1:$O$552,5,FALSE) -0.5</f>
        <v>7.5</v>
      </c>
      <c r="Z572" s="44">
        <f>Y572+(F572-VLOOKUP($L572,'[1]Tortugas liberadas DPNG'!$B$1:$O$552,7,FALSE))</f>
        <v>10.5</v>
      </c>
      <c r="AB572" s="45" t="str">
        <f t="shared" si="8"/>
        <v>Small</v>
      </c>
      <c r="AC572" s="9"/>
    </row>
    <row r="573" spans="1:29" x14ac:dyDescent="0.25">
      <c r="A573" s="42">
        <v>633</v>
      </c>
      <c r="B573" s="9" t="s">
        <v>28</v>
      </c>
      <c r="C573" s="9" t="s">
        <v>45</v>
      </c>
      <c r="D573" s="9" t="s">
        <v>45</v>
      </c>
      <c r="E573" s="9">
        <v>701</v>
      </c>
      <c r="F573" s="9">
        <v>2018</v>
      </c>
      <c r="G573" s="9">
        <v>6</v>
      </c>
      <c r="H573" s="9">
        <v>8</v>
      </c>
      <c r="I573" s="35">
        <v>-0.81961099999999998</v>
      </c>
      <c r="J573" s="35">
        <v>-90.055998000000002</v>
      </c>
      <c r="K573" s="26">
        <v>48265350</v>
      </c>
      <c r="L573" s="26">
        <v>48265350</v>
      </c>
      <c r="M573" s="26">
        <v>48265350</v>
      </c>
      <c r="N573" s="27"/>
      <c r="O573" s="28">
        <v>44.4</v>
      </c>
      <c r="P573" s="28">
        <v>47.6</v>
      </c>
      <c r="Q573" s="28">
        <v>33.4</v>
      </c>
      <c r="R573" s="28">
        <v>11.3</v>
      </c>
      <c r="S573" s="28">
        <v>9.4</v>
      </c>
      <c r="T573" s="28">
        <v>1</v>
      </c>
      <c r="U573" s="28">
        <v>1</v>
      </c>
      <c r="V573" s="44">
        <f>VLOOKUP($L573,'[1]Tortugas liberadas DPNG'!$B$1:$O$552,7,FALSE)</f>
        <v>2015</v>
      </c>
      <c r="W573" s="44">
        <f>VLOOKUP($L573,'[1]Tortugas liberadas DPNG'!$B$1:$O$552,11,FALSE)</f>
        <v>31.1</v>
      </c>
      <c r="X573" s="44">
        <f>VLOOKUP($L573,'[1]Tortugas liberadas DPNG'!$B$1:$O$552,14,FALSE)/1000</f>
        <v>2.75</v>
      </c>
      <c r="Y573" s="44">
        <f>VLOOKUP($L573,'[1]Tortugas liberadas DPNG'!$B$1:$O$552,5,FALSE) -0.5</f>
        <v>6.5</v>
      </c>
      <c r="Z573" s="44">
        <f>Y573+(F573-VLOOKUP($L573,'[1]Tortugas liberadas DPNG'!$B$1:$O$552,7,FALSE))</f>
        <v>9.5</v>
      </c>
      <c r="AB573" s="45" t="str">
        <f t="shared" si="8"/>
        <v>Small</v>
      </c>
      <c r="AC573" s="9"/>
    </row>
    <row r="574" spans="1:29" x14ac:dyDescent="0.25">
      <c r="A574" s="42">
        <v>634</v>
      </c>
      <c r="B574" s="9" t="s">
        <v>28</v>
      </c>
      <c r="C574" s="9" t="s">
        <v>45</v>
      </c>
      <c r="D574" s="9" t="s">
        <v>45</v>
      </c>
      <c r="E574" s="9">
        <v>702</v>
      </c>
      <c r="F574" s="9">
        <v>2018</v>
      </c>
      <c r="G574" s="9">
        <v>6</v>
      </c>
      <c r="H574" s="9">
        <v>8</v>
      </c>
      <c r="I574" s="35">
        <v>-0.81920700000000002</v>
      </c>
      <c r="J574" s="35">
        <v>-90.056681999999995</v>
      </c>
      <c r="K574" s="26">
        <v>48289830</v>
      </c>
      <c r="L574" s="26">
        <v>48289830</v>
      </c>
      <c r="M574" s="26">
        <v>48289830</v>
      </c>
      <c r="N574" s="27">
        <v>2180</v>
      </c>
      <c r="O574" s="28">
        <v>43.3</v>
      </c>
      <c r="P574" s="28">
        <v>45.8</v>
      </c>
      <c r="Q574" s="28">
        <v>32</v>
      </c>
      <c r="R574" s="28">
        <v>10.1</v>
      </c>
      <c r="S574" s="28">
        <v>8.1</v>
      </c>
      <c r="T574" s="28">
        <v>1</v>
      </c>
      <c r="U574" s="28">
        <v>1</v>
      </c>
      <c r="V574" s="44">
        <f>VLOOKUP($L574,'[1]Tortugas liberadas DPNG'!$B$1:$O$552,7,FALSE)</f>
        <v>2015</v>
      </c>
      <c r="W574" s="44">
        <f>VLOOKUP($L574,'[1]Tortugas liberadas DPNG'!$B$1:$O$552,11,FALSE)</f>
        <v>28.5</v>
      </c>
      <c r="X574" s="44">
        <f>VLOOKUP($L574,'[1]Tortugas liberadas DPNG'!$B$1:$O$552,14,FALSE)/1000</f>
        <v>2.2999999999999998</v>
      </c>
      <c r="Y574" s="44">
        <f>VLOOKUP($L574,'[1]Tortugas liberadas DPNG'!$B$1:$O$552,5,FALSE) -0.5</f>
        <v>6.5</v>
      </c>
      <c r="Z574" s="44">
        <f>Y574+(F574-VLOOKUP($L574,'[1]Tortugas liberadas DPNG'!$B$1:$O$552,7,FALSE))</f>
        <v>9.5</v>
      </c>
      <c r="AB574" s="45" t="str">
        <f t="shared" si="8"/>
        <v>Small</v>
      </c>
      <c r="AC574" s="9"/>
    </row>
    <row r="575" spans="1:29" x14ac:dyDescent="0.25">
      <c r="A575" s="42">
        <v>635</v>
      </c>
      <c r="B575" s="9" t="s">
        <v>28</v>
      </c>
      <c r="C575" s="9" t="s">
        <v>45</v>
      </c>
      <c r="D575" s="9" t="s">
        <v>45</v>
      </c>
      <c r="E575" s="9">
        <v>703</v>
      </c>
      <c r="F575" s="9">
        <v>2018</v>
      </c>
      <c r="G575" s="9">
        <v>6</v>
      </c>
      <c r="H575" s="9">
        <v>8</v>
      </c>
      <c r="I575" s="35">
        <v>-0.81952599999999998</v>
      </c>
      <c r="J575" s="35">
        <v>-90.057383999999999</v>
      </c>
      <c r="K575" s="26">
        <v>48073378</v>
      </c>
      <c r="L575" s="26">
        <v>48073378</v>
      </c>
      <c r="M575" s="26">
        <v>48073378</v>
      </c>
      <c r="N575" s="27">
        <v>2147</v>
      </c>
      <c r="O575" s="28">
        <v>48.2</v>
      </c>
      <c r="P575" s="28">
        <v>51.4</v>
      </c>
      <c r="Q575" s="28">
        <v>36.4</v>
      </c>
      <c r="R575" s="28">
        <v>12.5</v>
      </c>
      <c r="S575" s="28">
        <v>12</v>
      </c>
      <c r="T575" s="28">
        <v>1</v>
      </c>
      <c r="U575" s="28">
        <v>1</v>
      </c>
      <c r="V575" s="44">
        <f>VLOOKUP($L575,'[1]Tortugas liberadas DPNG'!$B$1:$O$552,7,FALSE)</f>
        <v>2015</v>
      </c>
      <c r="W575" s="44">
        <f>VLOOKUP($L575,'[1]Tortugas liberadas DPNG'!$B$1:$O$552,11,FALSE)</f>
        <v>34.1</v>
      </c>
      <c r="X575" s="44">
        <f>VLOOKUP($L575,'[1]Tortugas liberadas DPNG'!$B$1:$O$552,14,FALSE)/1000</f>
        <v>3.6</v>
      </c>
      <c r="Y575" s="44">
        <f>VLOOKUP($L575,'[1]Tortugas liberadas DPNG'!$B$1:$O$552,5,FALSE) -0.5</f>
        <v>7.5</v>
      </c>
      <c r="Z575" s="44">
        <f>Y575+(F575-VLOOKUP($L575,'[1]Tortugas liberadas DPNG'!$B$1:$O$552,7,FALSE))</f>
        <v>10.5</v>
      </c>
      <c r="AB575" s="45" t="str">
        <f t="shared" si="8"/>
        <v/>
      </c>
      <c r="AC575" s="9"/>
    </row>
    <row r="576" spans="1:29" x14ac:dyDescent="0.25">
      <c r="A576" s="42">
        <v>636</v>
      </c>
      <c r="B576" s="9" t="s">
        <v>28</v>
      </c>
      <c r="C576" s="9" t="s">
        <v>45</v>
      </c>
      <c r="D576" s="9" t="s">
        <v>45</v>
      </c>
      <c r="E576" s="9">
        <v>704</v>
      </c>
      <c r="F576" s="9">
        <v>2018</v>
      </c>
      <c r="G576" s="9">
        <v>6</v>
      </c>
      <c r="H576" s="9">
        <v>8</v>
      </c>
      <c r="I576" s="35">
        <v>-0.81988399999999995</v>
      </c>
      <c r="J576" s="35">
        <v>-90.057848000000007</v>
      </c>
      <c r="K576" s="26">
        <v>48095618</v>
      </c>
      <c r="L576" s="26">
        <v>48095618</v>
      </c>
      <c r="M576" s="26">
        <v>48095618</v>
      </c>
      <c r="N576" s="27">
        <v>2204</v>
      </c>
      <c r="O576" s="28">
        <v>43.4</v>
      </c>
      <c r="P576" s="28">
        <v>47</v>
      </c>
      <c r="Q576" s="28">
        <v>33.799999999999997</v>
      </c>
      <c r="R576" s="28">
        <v>10.4</v>
      </c>
      <c r="S576" s="28">
        <v>7.9</v>
      </c>
      <c r="T576" s="28">
        <v>1</v>
      </c>
      <c r="U576" s="28">
        <v>0</v>
      </c>
      <c r="V576" s="44">
        <f>VLOOKUP($L576,'[1]Tortugas liberadas DPNG'!$B$1:$O$552,7,FALSE)</f>
        <v>2015</v>
      </c>
      <c r="W576" s="44">
        <f>VLOOKUP($L576,'[1]Tortugas liberadas DPNG'!$B$1:$O$552,11,FALSE)</f>
        <v>28.8</v>
      </c>
      <c r="X576" s="44">
        <f>VLOOKUP($L576,'[1]Tortugas liberadas DPNG'!$B$1:$O$552,14,FALSE)/1000</f>
        <v>2.25</v>
      </c>
      <c r="Y576" s="44">
        <f>VLOOKUP($L576,'[1]Tortugas liberadas DPNG'!$B$1:$O$552,5,FALSE) -0.5</f>
        <v>6.5</v>
      </c>
      <c r="Z576" s="44">
        <f>Y576+(F576-VLOOKUP($L576,'[1]Tortugas liberadas DPNG'!$B$1:$O$552,7,FALSE))</f>
        <v>9.5</v>
      </c>
      <c r="AB576" s="45" t="str">
        <f t="shared" si="8"/>
        <v>Small</v>
      </c>
      <c r="AC576" s="9"/>
    </row>
    <row r="577" spans="1:29" x14ac:dyDescent="0.25">
      <c r="A577" s="42">
        <v>637</v>
      </c>
      <c r="B577" s="9" t="s">
        <v>28</v>
      </c>
      <c r="C577" s="9" t="s">
        <v>45</v>
      </c>
      <c r="D577" s="9" t="s">
        <v>45</v>
      </c>
      <c r="E577" s="9">
        <v>705</v>
      </c>
      <c r="F577" s="9">
        <v>2018</v>
      </c>
      <c r="G577" s="9">
        <v>6</v>
      </c>
      <c r="H577" s="9">
        <v>8</v>
      </c>
      <c r="I577" s="35">
        <v>-0.81986800000000004</v>
      </c>
      <c r="J577" s="35">
        <v>-90.057846999999995</v>
      </c>
      <c r="K577" s="26">
        <v>91103820</v>
      </c>
      <c r="L577" s="26">
        <v>91103820</v>
      </c>
      <c r="M577" s="26">
        <v>91103820</v>
      </c>
      <c r="N577" s="27">
        <v>2444</v>
      </c>
      <c r="O577" s="28">
        <v>30.7</v>
      </c>
      <c r="P577" s="28">
        <v>32.799999999999997</v>
      </c>
      <c r="Q577" s="28">
        <v>22.1</v>
      </c>
      <c r="R577" s="28">
        <v>6.4</v>
      </c>
      <c r="S577" s="28">
        <v>2.7</v>
      </c>
      <c r="T577" s="28">
        <v>1</v>
      </c>
      <c r="U577" s="28">
        <v>0</v>
      </c>
      <c r="V577" s="44">
        <f>VLOOKUP($L577,'[1]Tortugas liberadas DPNG'!$B$1:$O$552,7,FALSE)</f>
        <v>2017</v>
      </c>
      <c r="W577" s="44">
        <f>VLOOKUP($L577,'[1]Tortugas liberadas DPNG'!$B$1:$O$552,11,FALSE)</f>
        <v>25.9</v>
      </c>
      <c r="X577" s="44">
        <f>VLOOKUP($L577,'[1]Tortugas liberadas DPNG'!$B$1:$O$552,14,FALSE)/1000</f>
        <v>1.633</v>
      </c>
      <c r="Y577" s="44">
        <f>VLOOKUP($L577,'[1]Tortugas liberadas DPNG'!$B$1:$O$552,5,FALSE) -0.5</f>
        <v>5.5</v>
      </c>
      <c r="Z577" s="44">
        <f>Y577+(F577-VLOOKUP($L577,'[1]Tortugas liberadas DPNG'!$B$1:$O$552,7,FALSE))</f>
        <v>6.5</v>
      </c>
      <c r="AB577" s="45" t="str">
        <f t="shared" si="8"/>
        <v>Small</v>
      </c>
      <c r="AC577" s="9"/>
    </row>
    <row r="578" spans="1:29" x14ac:dyDescent="0.25">
      <c r="A578" s="42">
        <v>638</v>
      </c>
      <c r="B578" s="9" t="s">
        <v>28</v>
      </c>
      <c r="C578" s="9" t="s">
        <v>45</v>
      </c>
      <c r="D578" s="9" t="s">
        <v>45</v>
      </c>
      <c r="E578" s="9">
        <v>706</v>
      </c>
      <c r="F578" s="9">
        <v>2018</v>
      </c>
      <c r="G578" s="9">
        <v>6</v>
      </c>
      <c r="H578" s="9">
        <v>8</v>
      </c>
      <c r="I578" s="35">
        <v>-0.81968799999999997</v>
      </c>
      <c r="J578" s="35">
        <v>-90.058909</v>
      </c>
      <c r="K578" s="26">
        <v>51777523</v>
      </c>
      <c r="L578" s="26">
        <v>51777523</v>
      </c>
      <c r="M578" s="26">
        <v>51777523</v>
      </c>
      <c r="N578" s="27"/>
      <c r="O578" s="28">
        <v>33</v>
      </c>
      <c r="P578" s="28">
        <v>33.6</v>
      </c>
      <c r="Q578" s="28">
        <v>23.3</v>
      </c>
      <c r="R578" s="28">
        <v>6.2</v>
      </c>
      <c r="S578" s="28">
        <v>3</v>
      </c>
      <c r="T578" s="28">
        <v>1</v>
      </c>
      <c r="U578" s="28">
        <v>0</v>
      </c>
      <c r="V578" s="44">
        <f>VLOOKUP($L578,'[1]Tortugas liberadas DPNG'!$B$1:$O$552,7,FALSE)</f>
        <v>2017</v>
      </c>
      <c r="W578" s="44">
        <f>VLOOKUP($L578,'[1]Tortugas liberadas DPNG'!$B$1:$O$552,11,FALSE)</f>
        <v>27.9</v>
      </c>
      <c r="X578" s="44">
        <f>VLOOKUP($L578,'[1]Tortugas liberadas DPNG'!$B$1:$O$552,14,FALSE)/1000</f>
        <v>1.53</v>
      </c>
      <c r="Y578" s="44">
        <f>VLOOKUP($L578,'[1]Tortugas liberadas DPNG'!$B$1:$O$552,5,FALSE) -0.5</f>
        <v>5.5</v>
      </c>
      <c r="Z578" s="44">
        <f>Y578+(F578-VLOOKUP($L578,'[1]Tortugas liberadas DPNG'!$B$1:$O$552,7,FALSE))</f>
        <v>6.5</v>
      </c>
      <c r="AB578" s="45" t="str">
        <f t="shared" si="8"/>
        <v>Small</v>
      </c>
      <c r="AC578" s="9"/>
    </row>
    <row r="579" spans="1:29" x14ac:dyDescent="0.25">
      <c r="A579" s="42">
        <v>639</v>
      </c>
      <c r="B579" s="9" t="s">
        <v>28</v>
      </c>
      <c r="C579" s="9" t="s">
        <v>45</v>
      </c>
      <c r="D579" s="9" t="s">
        <v>45</v>
      </c>
      <c r="E579" s="9">
        <v>707</v>
      </c>
      <c r="F579" s="9">
        <v>2018</v>
      </c>
      <c r="G579" s="9">
        <v>6</v>
      </c>
      <c r="H579" s="9">
        <v>8</v>
      </c>
      <c r="I579" s="35">
        <v>-0.819187</v>
      </c>
      <c r="J579" s="35">
        <v>-90.059788999999995</v>
      </c>
      <c r="K579" s="26">
        <v>91539313</v>
      </c>
      <c r="L579" s="26">
        <v>91539313</v>
      </c>
      <c r="M579" s="26">
        <v>91539313</v>
      </c>
      <c r="N579" s="27">
        <v>2925</v>
      </c>
      <c r="O579" s="28">
        <v>28.2</v>
      </c>
      <c r="P579" s="28">
        <v>30.1</v>
      </c>
      <c r="Q579" s="28">
        <v>20.3</v>
      </c>
      <c r="R579" s="28">
        <v>5.4</v>
      </c>
      <c r="S579" s="28">
        <v>2.1</v>
      </c>
      <c r="T579" s="28">
        <v>1</v>
      </c>
      <c r="U579" s="28">
        <v>0</v>
      </c>
      <c r="V579" s="44">
        <f>VLOOKUP($L579,'[1]Tortugas liberadas DPNG'!$B$1:$O$552,7,FALSE)</f>
        <v>2017</v>
      </c>
      <c r="W579" s="44">
        <f>VLOOKUP($L579,'[1]Tortugas liberadas DPNG'!$B$1:$O$552,11,FALSE)</f>
        <v>24.9</v>
      </c>
      <c r="X579" s="44">
        <f>VLOOKUP($L579,'[1]Tortugas liberadas DPNG'!$B$1:$O$552,14,FALSE)/1000</f>
        <v>1.2769999999999999</v>
      </c>
      <c r="Y579" s="44">
        <f>VLOOKUP($L579,'[1]Tortugas liberadas DPNG'!$B$1:$O$552,5,FALSE) -0.5</f>
        <v>5.5</v>
      </c>
      <c r="Z579" s="44">
        <f>Y579+(F579-VLOOKUP($L579,'[1]Tortugas liberadas DPNG'!$B$1:$O$552,7,FALSE))</f>
        <v>6.5</v>
      </c>
      <c r="AC579" s="9"/>
    </row>
    <row r="580" spans="1:29" x14ac:dyDescent="0.25">
      <c r="A580" s="42">
        <v>640</v>
      </c>
      <c r="B580" s="9" t="s">
        <v>28</v>
      </c>
      <c r="C580" s="9" t="s">
        <v>45</v>
      </c>
      <c r="D580" s="9" t="s">
        <v>45</v>
      </c>
      <c r="E580" s="9">
        <v>708</v>
      </c>
      <c r="F580" s="9">
        <v>2018</v>
      </c>
      <c r="G580" s="9">
        <v>6</v>
      </c>
      <c r="H580" s="9">
        <v>8</v>
      </c>
      <c r="I580" s="35">
        <v>-0.81920700000000002</v>
      </c>
      <c r="J580" s="35">
        <v>-90.059792000000002</v>
      </c>
      <c r="K580" s="26">
        <v>48326019</v>
      </c>
      <c r="L580" s="26">
        <v>48326019</v>
      </c>
      <c r="M580" s="26">
        <v>48326019</v>
      </c>
      <c r="N580" s="27"/>
      <c r="O580" s="28">
        <v>37.299999999999997</v>
      </c>
      <c r="P580" s="28">
        <v>41</v>
      </c>
      <c r="Q580" s="28">
        <v>28.9</v>
      </c>
      <c r="R580" s="28">
        <v>8.4</v>
      </c>
      <c r="S580" s="28">
        <v>5.0999999999999996</v>
      </c>
      <c r="T580" s="28">
        <v>1</v>
      </c>
      <c r="U580" s="28">
        <v>0</v>
      </c>
      <c r="V580" s="44">
        <f>VLOOKUP($L580,'[1]Tortugas liberadas DPNG'!$B$1:$O$552,7,FALSE)</f>
        <v>2015</v>
      </c>
      <c r="W580" s="44">
        <f>VLOOKUP($L580,'[1]Tortugas liberadas DPNG'!$B$1:$O$552,11,FALSE)</f>
        <v>25.2</v>
      </c>
      <c r="X580" s="44">
        <f>VLOOKUP($L580,'[1]Tortugas liberadas DPNG'!$B$1:$O$552,14,FALSE)/1000</f>
        <v>1.5</v>
      </c>
      <c r="Y580" s="44">
        <f>VLOOKUP($L580,'[1]Tortugas liberadas DPNG'!$B$1:$O$552,5,FALSE) -0.5</f>
        <v>4.5</v>
      </c>
      <c r="Z580" s="44">
        <f>Y580+(F580-VLOOKUP($L580,'[1]Tortugas liberadas DPNG'!$B$1:$O$552,7,FALSE))</f>
        <v>7.5</v>
      </c>
      <c r="AB580" s="45" t="str">
        <f t="shared" ref="AB580:AB643" si="9">IF(W580&lt;W$804,"Small","")</f>
        <v>Small</v>
      </c>
      <c r="AC580" s="9"/>
    </row>
    <row r="581" spans="1:29" x14ac:dyDescent="0.25">
      <c r="A581" s="42">
        <v>641</v>
      </c>
      <c r="B581" s="9" t="s">
        <v>28</v>
      </c>
      <c r="C581" s="9" t="s">
        <v>45</v>
      </c>
      <c r="D581" s="9" t="s">
        <v>45</v>
      </c>
      <c r="E581" s="9">
        <v>709</v>
      </c>
      <c r="F581" s="9">
        <v>2018</v>
      </c>
      <c r="G581" s="9">
        <v>6</v>
      </c>
      <c r="H581" s="9">
        <v>8</v>
      </c>
      <c r="I581" s="35">
        <v>-0.81912099999999999</v>
      </c>
      <c r="J581" s="35">
        <v>-90.060079000000002</v>
      </c>
      <c r="K581" s="26">
        <v>48345018</v>
      </c>
      <c r="L581" s="26">
        <v>48345018</v>
      </c>
      <c r="M581" s="26">
        <v>48345018</v>
      </c>
      <c r="N581" s="27"/>
      <c r="O581" s="28">
        <v>37.4</v>
      </c>
      <c r="P581" s="28">
        <v>39.299999999999997</v>
      </c>
      <c r="Q581" s="28">
        <v>27.2</v>
      </c>
      <c r="R581" s="28">
        <v>8.8000000000000007</v>
      </c>
      <c r="S581" s="28">
        <v>4.4000000000000004</v>
      </c>
      <c r="T581" s="28">
        <v>1</v>
      </c>
      <c r="U581" s="28">
        <v>0</v>
      </c>
      <c r="V581" s="44">
        <f>VLOOKUP($L581,'[1]Tortugas liberadas DPNG'!$B$1:$O$552,7,FALSE)</f>
        <v>2015</v>
      </c>
      <c r="W581" s="44">
        <f>VLOOKUP($L581,'[1]Tortugas liberadas DPNG'!$B$1:$O$552,11,FALSE)</f>
        <v>24</v>
      </c>
      <c r="X581" s="44">
        <f>VLOOKUP($L581,'[1]Tortugas liberadas DPNG'!$B$1:$O$552,14,FALSE)/1000</f>
        <v>1.2</v>
      </c>
      <c r="Y581" s="44">
        <f>VLOOKUP($L581,'[1]Tortugas liberadas DPNG'!$B$1:$O$552,5,FALSE) -0.5</f>
        <v>5.5</v>
      </c>
      <c r="Z581" s="44">
        <f>Y581+(F581-VLOOKUP($L581,'[1]Tortugas liberadas DPNG'!$B$1:$O$552,7,FALSE))</f>
        <v>8.5</v>
      </c>
      <c r="AB581" s="45" t="str">
        <f t="shared" si="9"/>
        <v>Small</v>
      </c>
      <c r="AC581" s="9"/>
    </row>
    <row r="582" spans="1:29" x14ac:dyDescent="0.25">
      <c r="A582" s="42">
        <v>642</v>
      </c>
      <c r="B582" s="9" t="s">
        <v>28</v>
      </c>
      <c r="C582" s="9" t="s">
        <v>45</v>
      </c>
      <c r="D582" s="9" t="s">
        <v>45</v>
      </c>
      <c r="E582" s="9">
        <v>710</v>
      </c>
      <c r="F582" s="9">
        <v>2018</v>
      </c>
      <c r="G582" s="9">
        <v>6</v>
      </c>
      <c r="H582" s="9">
        <v>8</v>
      </c>
      <c r="I582" s="35">
        <v>-0.81936699999999996</v>
      </c>
      <c r="J582" s="35">
        <v>-90.058380999999997</v>
      </c>
      <c r="K582" s="26">
        <v>48376541</v>
      </c>
      <c r="L582" s="26">
        <v>48376541</v>
      </c>
      <c r="M582" s="26">
        <v>48376541</v>
      </c>
      <c r="N582" s="27">
        <v>2151</v>
      </c>
      <c r="O582" s="28">
        <v>41.3</v>
      </c>
      <c r="P582" s="28">
        <v>42.1</v>
      </c>
      <c r="Q582" s="28">
        <v>30.6</v>
      </c>
      <c r="R582" s="28">
        <v>9.6999999999999993</v>
      </c>
      <c r="S582" s="28">
        <v>6.7</v>
      </c>
      <c r="T582" s="28">
        <v>1</v>
      </c>
      <c r="U582" s="28">
        <v>1</v>
      </c>
      <c r="V582" s="44">
        <f>VLOOKUP($L582,'[1]Tortugas liberadas DPNG'!$B$1:$O$552,7,FALSE)</f>
        <v>2015</v>
      </c>
      <c r="W582" s="44">
        <f>VLOOKUP($L582,'[1]Tortugas liberadas DPNG'!$B$1:$O$552,11,FALSE)</f>
        <v>28.5</v>
      </c>
      <c r="X582" s="44">
        <f>VLOOKUP($L582,'[1]Tortugas liberadas DPNG'!$B$1:$O$552,14,FALSE)/1000</f>
        <v>1.8</v>
      </c>
      <c r="Y582" s="44">
        <f>VLOOKUP($L582,'[1]Tortugas liberadas DPNG'!$B$1:$O$552,5,FALSE) -0.5</f>
        <v>7.5</v>
      </c>
      <c r="Z582" s="44">
        <f>Y582+(F582-VLOOKUP($L582,'[1]Tortugas liberadas DPNG'!$B$1:$O$552,7,FALSE))</f>
        <v>10.5</v>
      </c>
      <c r="AB582" s="45" t="str">
        <f t="shared" si="9"/>
        <v>Small</v>
      </c>
      <c r="AC582" s="9"/>
    </row>
    <row r="583" spans="1:29" x14ac:dyDescent="0.25">
      <c r="A583" s="42">
        <v>643</v>
      </c>
      <c r="B583" s="9" t="s">
        <v>28</v>
      </c>
      <c r="C583" s="9" t="s">
        <v>45</v>
      </c>
      <c r="D583" s="9" t="s">
        <v>45</v>
      </c>
      <c r="E583" s="9">
        <v>711</v>
      </c>
      <c r="F583" s="9">
        <v>2018</v>
      </c>
      <c r="G583" s="9">
        <v>6</v>
      </c>
      <c r="H583" s="9">
        <v>8</v>
      </c>
      <c r="I583" s="35">
        <v>-0.81935400000000003</v>
      </c>
      <c r="J583" s="35">
        <v>-90.05838</v>
      </c>
      <c r="K583" s="26">
        <v>52311611</v>
      </c>
      <c r="L583" s="26">
        <v>52311611</v>
      </c>
      <c r="M583" s="26">
        <v>52311611</v>
      </c>
      <c r="N583" s="27">
        <v>2482</v>
      </c>
      <c r="O583" s="28">
        <v>27</v>
      </c>
      <c r="P583" s="28">
        <v>27.8</v>
      </c>
      <c r="Q583" s="28">
        <v>19</v>
      </c>
      <c r="R583" s="28">
        <v>5.7</v>
      </c>
      <c r="S583" s="28">
        <v>1.7</v>
      </c>
      <c r="T583" s="28">
        <v>1</v>
      </c>
      <c r="U583" s="28">
        <v>0</v>
      </c>
      <c r="V583" s="44">
        <f>VLOOKUP($L583,'[1]Tortugas liberadas DPNG'!$B$1:$O$552,7,FALSE)</f>
        <v>2017</v>
      </c>
      <c r="W583" s="44">
        <f>VLOOKUP($L583,'[1]Tortugas liberadas DPNG'!$B$1:$O$552,11,FALSE)</f>
        <v>23.8</v>
      </c>
      <c r="X583" s="44">
        <f>VLOOKUP($L583,'[1]Tortugas liberadas DPNG'!$B$1:$O$552,14,FALSE)/1000</f>
        <v>1.1000000000000001</v>
      </c>
      <c r="Y583" s="44">
        <f>VLOOKUP($L583,'[1]Tortugas liberadas DPNG'!$B$1:$O$552,5,FALSE) -0.5</f>
        <v>4.5</v>
      </c>
      <c r="Z583" s="44">
        <f>Y583+(F583-VLOOKUP($L583,'[1]Tortugas liberadas DPNG'!$B$1:$O$552,7,FALSE))</f>
        <v>5.5</v>
      </c>
      <c r="AB583" s="45" t="str">
        <f t="shared" si="9"/>
        <v>Small</v>
      </c>
      <c r="AC583" s="9"/>
    </row>
    <row r="584" spans="1:29" x14ac:dyDescent="0.25">
      <c r="A584" s="42">
        <v>644</v>
      </c>
      <c r="B584" s="9" t="s">
        <v>28</v>
      </c>
      <c r="C584" s="9" t="s">
        <v>45</v>
      </c>
      <c r="D584" s="9" t="s">
        <v>45</v>
      </c>
      <c r="E584" s="9">
        <v>712</v>
      </c>
      <c r="F584" s="9">
        <v>2018</v>
      </c>
      <c r="G584" s="9">
        <v>6</v>
      </c>
      <c r="H584" s="9">
        <v>8</v>
      </c>
      <c r="I584" s="35">
        <v>-0.81937700000000002</v>
      </c>
      <c r="J584" s="35">
        <v>-90.058201999999994</v>
      </c>
      <c r="K584" s="26">
        <v>51615806</v>
      </c>
      <c r="L584" s="26">
        <v>51615806</v>
      </c>
      <c r="M584" s="26">
        <v>51615806</v>
      </c>
      <c r="N584" s="27">
        <v>2497</v>
      </c>
      <c r="O584" s="28">
        <v>28.5</v>
      </c>
      <c r="P584" s="28">
        <v>29.5</v>
      </c>
      <c r="Q584" s="28">
        <v>20.2</v>
      </c>
      <c r="R584" s="28">
        <v>6.1</v>
      </c>
      <c r="S584" s="28">
        <v>2</v>
      </c>
      <c r="T584" s="28">
        <v>1</v>
      </c>
      <c r="U584" s="28">
        <v>0</v>
      </c>
      <c r="V584" s="44">
        <f>VLOOKUP($L584,'[1]Tortugas liberadas DPNG'!$B$1:$O$552,7,FALSE)</f>
        <v>2017</v>
      </c>
      <c r="W584" s="44">
        <f>VLOOKUP($L584,'[1]Tortugas liberadas DPNG'!$B$1:$O$552,11,FALSE)</f>
        <v>23.9</v>
      </c>
      <c r="X584" s="44">
        <f>VLOOKUP($L584,'[1]Tortugas liberadas DPNG'!$B$1:$O$552,14,FALSE)/1000</f>
        <v>1.23</v>
      </c>
      <c r="Y584" s="44">
        <f>VLOOKUP($L584,'[1]Tortugas liberadas DPNG'!$B$1:$O$552,5,FALSE) -0.5</f>
        <v>5.5</v>
      </c>
      <c r="Z584" s="44">
        <f>Y584+(F584-VLOOKUP($L584,'[1]Tortugas liberadas DPNG'!$B$1:$O$552,7,FALSE))</f>
        <v>6.5</v>
      </c>
      <c r="AB584" s="45" t="str">
        <f t="shared" si="9"/>
        <v>Small</v>
      </c>
      <c r="AC584" s="9"/>
    </row>
    <row r="585" spans="1:29" x14ac:dyDescent="0.25">
      <c r="A585" s="42">
        <v>645</v>
      </c>
      <c r="B585" s="9" t="s">
        <v>28</v>
      </c>
      <c r="C585" s="9" t="s">
        <v>45</v>
      </c>
      <c r="D585" s="9" t="s">
        <v>45</v>
      </c>
      <c r="E585" s="9">
        <v>713</v>
      </c>
      <c r="F585" s="9">
        <v>2018</v>
      </c>
      <c r="G585" s="9">
        <v>6</v>
      </c>
      <c r="H585" s="9">
        <v>8</v>
      </c>
      <c r="I585" s="35">
        <v>-0.81932300000000002</v>
      </c>
      <c r="J585" s="35">
        <v>-90.055633999999998</v>
      </c>
      <c r="K585" s="26">
        <v>48094874</v>
      </c>
      <c r="L585" s="26">
        <v>48094874</v>
      </c>
      <c r="M585" s="26">
        <v>48094874</v>
      </c>
      <c r="N585" s="27"/>
      <c r="O585" s="28">
        <v>39.6</v>
      </c>
      <c r="P585" s="28">
        <v>42.7</v>
      </c>
      <c r="Q585" s="28">
        <v>29.5</v>
      </c>
      <c r="R585" s="28">
        <v>9.4</v>
      </c>
      <c r="S585" s="28">
        <v>7</v>
      </c>
      <c r="T585" s="28">
        <v>1</v>
      </c>
      <c r="U585" s="28">
        <v>1</v>
      </c>
      <c r="V585" s="44">
        <f>VLOOKUP($L585,'[1]Tortugas liberadas DPNG'!$B$1:$O$552,7,FALSE)</f>
        <v>2015</v>
      </c>
      <c r="W585" s="44">
        <f>VLOOKUP($L585,'[1]Tortugas liberadas DPNG'!$B$1:$O$552,11,FALSE)</f>
        <v>29.2</v>
      </c>
      <c r="X585" s="44">
        <f>VLOOKUP($L585,'[1]Tortugas liberadas DPNG'!$B$1:$O$552,14,FALSE)/1000</f>
        <v>1.9</v>
      </c>
      <c r="Y585" s="44">
        <f>VLOOKUP($L585,'[1]Tortugas liberadas DPNG'!$B$1:$O$552,5,FALSE) -0.5</f>
        <v>7.5</v>
      </c>
      <c r="Z585" s="44">
        <f>Y585+(F585-VLOOKUP($L585,'[1]Tortugas liberadas DPNG'!$B$1:$O$552,7,FALSE))</f>
        <v>10.5</v>
      </c>
      <c r="AB585" s="45" t="str">
        <f t="shared" si="9"/>
        <v>Small</v>
      </c>
      <c r="AC585" s="9"/>
    </row>
    <row r="586" spans="1:29" x14ac:dyDescent="0.25">
      <c r="A586" s="42">
        <v>646</v>
      </c>
      <c r="B586" s="9" t="s">
        <v>28</v>
      </c>
      <c r="C586" s="9" t="s">
        <v>45</v>
      </c>
      <c r="D586" s="9" t="s">
        <v>45</v>
      </c>
      <c r="E586" s="9">
        <v>714</v>
      </c>
      <c r="F586" s="9">
        <v>2018</v>
      </c>
      <c r="G586" s="9">
        <v>6</v>
      </c>
      <c r="H586" s="9">
        <v>8</v>
      </c>
      <c r="I586" s="35">
        <v>-0.81955</v>
      </c>
      <c r="J586" s="35">
        <v>-90.055453</v>
      </c>
      <c r="K586" s="26">
        <v>48311854</v>
      </c>
      <c r="L586" s="26">
        <v>48311854</v>
      </c>
      <c r="M586" s="26">
        <v>48311854</v>
      </c>
      <c r="N586" s="27">
        <v>2129</v>
      </c>
      <c r="O586" s="28">
        <v>48.4</v>
      </c>
      <c r="P586" s="28">
        <v>51.6</v>
      </c>
      <c r="Q586" s="28">
        <v>35.799999999999997</v>
      </c>
      <c r="R586" s="28">
        <v>12.5</v>
      </c>
      <c r="S586" s="28">
        <v>10.5</v>
      </c>
      <c r="T586" s="28">
        <v>1</v>
      </c>
      <c r="U586" s="28">
        <v>0</v>
      </c>
      <c r="V586" s="44">
        <f>VLOOKUP($L586,'[1]Tortugas liberadas DPNG'!$B$1:$O$552,7,FALSE)</f>
        <v>2015</v>
      </c>
      <c r="W586" s="44">
        <f>VLOOKUP($L586,'[1]Tortugas liberadas DPNG'!$B$1:$O$552,11,FALSE)</f>
        <v>34.4</v>
      </c>
      <c r="X586" s="44">
        <f>VLOOKUP($L586,'[1]Tortugas liberadas DPNG'!$B$1:$O$552,14,FALSE)/1000</f>
        <v>3.9</v>
      </c>
      <c r="Y586" s="44">
        <f>VLOOKUP($L586,'[1]Tortugas liberadas DPNG'!$B$1:$O$552,5,FALSE) -0.5</f>
        <v>7.5</v>
      </c>
      <c r="Z586" s="44">
        <f>Y586+(F586-VLOOKUP($L586,'[1]Tortugas liberadas DPNG'!$B$1:$O$552,7,FALSE))</f>
        <v>10.5</v>
      </c>
      <c r="AB586" s="45" t="str">
        <f t="shared" si="9"/>
        <v/>
      </c>
      <c r="AC586" s="9"/>
    </row>
    <row r="587" spans="1:29" x14ac:dyDescent="0.25">
      <c r="A587" s="42">
        <v>648</v>
      </c>
      <c r="B587" s="9" t="s">
        <v>28</v>
      </c>
      <c r="C587" s="9" t="s">
        <v>45</v>
      </c>
      <c r="D587" s="9" t="s">
        <v>45</v>
      </c>
      <c r="E587" s="9">
        <v>716</v>
      </c>
      <c r="F587" s="9">
        <v>2018</v>
      </c>
      <c r="G587" s="9">
        <v>6</v>
      </c>
      <c r="H587" s="9">
        <v>9</v>
      </c>
      <c r="I587" s="35">
        <v>-0.81983200000000001</v>
      </c>
      <c r="J587" s="35">
        <v>-90.060103999999995</v>
      </c>
      <c r="K587" s="26">
        <v>52082038</v>
      </c>
      <c r="L587" s="26">
        <v>52082038</v>
      </c>
      <c r="M587" s="26">
        <v>52082038</v>
      </c>
      <c r="N587" s="27"/>
      <c r="O587" s="28">
        <v>28</v>
      </c>
      <c r="P587" s="28">
        <v>28.8</v>
      </c>
      <c r="Q587" s="28">
        <v>19.3</v>
      </c>
      <c r="R587" s="28">
        <v>5.6</v>
      </c>
      <c r="S587" s="28">
        <v>1.5</v>
      </c>
      <c r="T587" s="28">
        <v>1</v>
      </c>
      <c r="U587" s="28">
        <v>1</v>
      </c>
      <c r="V587" s="44">
        <f>VLOOKUP($L587,'[1]Tortugas liberadas DPNG'!$B$1:$O$552,7,FALSE)</f>
        <v>2017</v>
      </c>
      <c r="W587" s="44">
        <f>VLOOKUP($L587,'[1]Tortugas liberadas DPNG'!$B$1:$O$552,11,FALSE)</f>
        <v>24.9</v>
      </c>
      <c r="X587" s="44">
        <f>VLOOKUP($L587,'[1]Tortugas liberadas DPNG'!$B$1:$O$552,14,FALSE)/1000</f>
        <v>1.196</v>
      </c>
      <c r="Y587" s="44">
        <f>VLOOKUP($L587,'[1]Tortugas liberadas DPNG'!$B$1:$O$552,5,FALSE) -0.5</f>
        <v>5.5</v>
      </c>
      <c r="Z587" s="44">
        <f>Y587+(F587-VLOOKUP($L587,'[1]Tortugas liberadas DPNG'!$B$1:$O$552,7,FALSE))</f>
        <v>6.5</v>
      </c>
      <c r="AB587" s="45" t="str">
        <f t="shared" si="9"/>
        <v>Small</v>
      </c>
      <c r="AC587" s="9"/>
    </row>
    <row r="588" spans="1:29" x14ac:dyDescent="0.25">
      <c r="A588" s="42">
        <v>650</v>
      </c>
      <c r="B588" s="9" t="s">
        <v>28</v>
      </c>
      <c r="C588" s="9" t="s">
        <v>45</v>
      </c>
      <c r="D588" s="9" t="s">
        <v>45</v>
      </c>
      <c r="E588" s="9">
        <v>718</v>
      </c>
      <c r="F588" s="9">
        <v>2018</v>
      </c>
      <c r="G588" s="9">
        <v>6</v>
      </c>
      <c r="H588" s="9">
        <v>9</v>
      </c>
      <c r="I588" s="35">
        <v>-0.82006599999999996</v>
      </c>
      <c r="J588" s="35">
        <v>-90.061021999999994</v>
      </c>
      <c r="K588" s="26">
        <v>52263616</v>
      </c>
      <c r="L588" s="26">
        <v>52263616</v>
      </c>
      <c r="M588" s="26">
        <v>52263616</v>
      </c>
      <c r="N588" s="27"/>
      <c r="O588" s="28">
        <v>31.5</v>
      </c>
      <c r="P588" s="28">
        <v>33.700000000000003</v>
      </c>
      <c r="Q588" s="28">
        <v>22.5</v>
      </c>
      <c r="R588" s="28">
        <v>6.4</v>
      </c>
      <c r="S588" s="28">
        <v>2.8</v>
      </c>
      <c r="T588" s="28">
        <v>1</v>
      </c>
      <c r="U588" s="28">
        <v>1</v>
      </c>
      <c r="V588" s="44">
        <f>VLOOKUP($L588,'[1]Tortugas liberadas DPNG'!$B$1:$O$552,7,FALSE)</f>
        <v>2017</v>
      </c>
      <c r="W588" s="44">
        <f>VLOOKUP($L588,'[1]Tortugas liberadas DPNG'!$B$1:$O$552,11,FALSE)</f>
        <v>27.5</v>
      </c>
      <c r="X588" s="44">
        <f>VLOOKUP($L588,'[1]Tortugas liberadas DPNG'!$B$1:$O$552,14,FALSE)/1000</f>
        <v>2</v>
      </c>
      <c r="Y588" s="44">
        <f>VLOOKUP($L588,'[1]Tortugas liberadas DPNG'!$B$1:$O$552,5,FALSE) -0.5</f>
        <v>6.5</v>
      </c>
      <c r="Z588" s="44">
        <f>Y588+(F588-VLOOKUP($L588,'[1]Tortugas liberadas DPNG'!$B$1:$O$552,7,FALSE))</f>
        <v>7.5</v>
      </c>
      <c r="AB588" s="45" t="str">
        <f t="shared" si="9"/>
        <v>Small</v>
      </c>
      <c r="AC588" s="9"/>
    </row>
    <row r="589" spans="1:29" x14ac:dyDescent="0.25">
      <c r="A589" s="42">
        <v>651</v>
      </c>
      <c r="B589" s="9" t="s">
        <v>28</v>
      </c>
      <c r="C589" s="9" t="s">
        <v>45</v>
      </c>
      <c r="D589" s="9" t="s">
        <v>45</v>
      </c>
      <c r="E589" s="9">
        <v>720</v>
      </c>
      <c r="F589" s="9">
        <v>2018</v>
      </c>
      <c r="G589" s="9">
        <v>6</v>
      </c>
      <c r="H589" s="9">
        <v>9</v>
      </c>
      <c r="I589" s="35">
        <v>-0.81969199999999998</v>
      </c>
      <c r="J589" s="35">
        <v>-90.062421999999998</v>
      </c>
      <c r="K589" s="26">
        <v>48041520</v>
      </c>
      <c r="L589" s="26">
        <v>48041520</v>
      </c>
      <c r="M589" s="26">
        <v>48041520</v>
      </c>
      <c r="N589" s="27"/>
      <c r="O589" s="28">
        <v>37</v>
      </c>
      <c r="P589" s="28">
        <v>39.4</v>
      </c>
      <c r="Q589" s="28">
        <v>27.7</v>
      </c>
      <c r="R589" s="28">
        <v>8.3000000000000007</v>
      </c>
      <c r="S589" s="28">
        <v>3.9</v>
      </c>
      <c r="T589" s="28">
        <v>1</v>
      </c>
      <c r="U589" s="28">
        <v>1</v>
      </c>
      <c r="V589" s="44">
        <f>VLOOKUP($L589,'[1]Tortugas liberadas DPNG'!$B$1:$O$552,7,FALSE)</f>
        <v>2015</v>
      </c>
      <c r="W589" s="44">
        <f>VLOOKUP($L589,'[1]Tortugas liberadas DPNG'!$B$1:$O$552,11,FALSE)</f>
        <v>23.9</v>
      </c>
      <c r="X589" s="44">
        <f>VLOOKUP($L589,'[1]Tortugas liberadas DPNG'!$B$1:$O$552,14,FALSE)/1000</f>
        <v>1.2</v>
      </c>
      <c r="Y589" s="44">
        <f>VLOOKUP($L589,'[1]Tortugas liberadas DPNG'!$B$1:$O$552,5,FALSE) -0.5</f>
        <v>5.5</v>
      </c>
      <c r="Z589" s="44">
        <f>Y589+(F589-VLOOKUP($L589,'[1]Tortugas liberadas DPNG'!$B$1:$O$552,7,FALSE))</f>
        <v>8.5</v>
      </c>
      <c r="AB589" s="45" t="str">
        <f t="shared" si="9"/>
        <v>Small</v>
      </c>
      <c r="AC589" s="9"/>
    </row>
    <row r="590" spans="1:29" x14ac:dyDescent="0.25">
      <c r="A590" s="42">
        <v>652</v>
      </c>
      <c r="B590" s="9" t="s">
        <v>28</v>
      </c>
      <c r="C590" s="9" t="s">
        <v>45</v>
      </c>
      <c r="D590" s="9" t="s">
        <v>45</v>
      </c>
      <c r="E590" s="9">
        <v>722</v>
      </c>
      <c r="F590" s="9">
        <v>2018</v>
      </c>
      <c r="G590" s="9">
        <v>6</v>
      </c>
      <c r="H590" s="9">
        <v>9</v>
      </c>
      <c r="I590" s="35">
        <v>-0.81913199999999997</v>
      </c>
      <c r="J590" s="35">
        <v>-90.065454000000003</v>
      </c>
      <c r="K590" s="26">
        <v>52514304</v>
      </c>
      <c r="L590" s="26">
        <v>52514304</v>
      </c>
      <c r="M590" s="26">
        <v>52514304</v>
      </c>
      <c r="N590" s="27"/>
      <c r="O590" s="28">
        <v>31.2</v>
      </c>
      <c r="P590" s="28">
        <v>31.8</v>
      </c>
      <c r="Q590" s="28">
        <v>21.8</v>
      </c>
      <c r="R590" s="28">
        <v>6.2</v>
      </c>
      <c r="S590" s="28">
        <v>2.7</v>
      </c>
      <c r="T590" s="28">
        <v>1</v>
      </c>
      <c r="U590" s="28">
        <v>1</v>
      </c>
      <c r="V590" s="44">
        <f>VLOOKUP($L590,'[1]Tortugas liberadas DPNG'!$B$1:$O$552,7,FALSE)</f>
        <v>2017</v>
      </c>
      <c r="W590" s="44">
        <f>VLOOKUP($L590,'[1]Tortugas liberadas DPNG'!$B$1:$O$552,11,FALSE)</f>
        <v>26.4</v>
      </c>
      <c r="X590" s="44">
        <f>VLOOKUP($L590,'[1]Tortugas liberadas DPNG'!$B$1:$O$552,14,FALSE)/1000</f>
        <v>1.3839999999999999</v>
      </c>
      <c r="Y590" s="44">
        <f>VLOOKUP($L590,'[1]Tortugas liberadas DPNG'!$B$1:$O$552,5,FALSE) -0.5</f>
        <v>5.5</v>
      </c>
      <c r="Z590" s="44">
        <f>Y590+(F590-VLOOKUP($L590,'[1]Tortugas liberadas DPNG'!$B$1:$O$552,7,FALSE))</f>
        <v>6.5</v>
      </c>
      <c r="AB590" s="45" t="str">
        <f t="shared" si="9"/>
        <v>Small</v>
      </c>
      <c r="AC590" s="9"/>
    </row>
    <row r="591" spans="1:29" x14ac:dyDescent="0.25">
      <c r="A591" s="42">
        <v>653</v>
      </c>
      <c r="B591" s="9" t="s">
        <v>28</v>
      </c>
      <c r="C591" s="9" t="s">
        <v>45</v>
      </c>
      <c r="D591" s="9" t="s">
        <v>45</v>
      </c>
      <c r="E591" s="9">
        <v>723</v>
      </c>
      <c r="F591" s="9">
        <v>2018</v>
      </c>
      <c r="G591" s="9">
        <v>6</v>
      </c>
      <c r="H591" s="9">
        <v>9</v>
      </c>
      <c r="I591" s="35">
        <v>-0.81914799999999999</v>
      </c>
      <c r="J591" s="35">
        <v>-90.065428999999995</v>
      </c>
      <c r="K591" s="26">
        <v>48118093</v>
      </c>
      <c r="L591" s="26">
        <v>48118093</v>
      </c>
      <c r="M591" s="26">
        <v>48118093</v>
      </c>
      <c r="N591" s="27"/>
      <c r="O591" s="28">
        <v>46.6</v>
      </c>
      <c r="P591" s="28">
        <v>49.1</v>
      </c>
      <c r="Q591" s="28">
        <v>35.200000000000003</v>
      </c>
      <c r="R591" s="28">
        <v>11.7</v>
      </c>
      <c r="S591" s="28">
        <v>10.3</v>
      </c>
      <c r="T591" s="28">
        <v>1</v>
      </c>
      <c r="U591" s="28">
        <v>1</v>
      </c>
      <c r="V591" s="44">
        <f>VLOOKUP($L591,'[1]Tortugas liberadas DPNG'!$B$1:$O$552,7,FALSE)</f>
        <v>2015</v>
      </c>
      <c r="W591" s="44">
        <f>VLOOKUP($L591,'[1]Tortugas liberadas DPNG'!$B$1:$O$552,11,FALSE)</f>
        <v>33.5</v>
      </c>
      <c r="X591" s="44">
        <f>VLOOKUP($L591,'[1]Tortugas liberadas DPNG'!$B$1:$O$552,14,FALSE)/1000</f>
        <v>2.8</v>
      </c>
      <c r="Y591" s="44">
        <f>VLOOKUP($L591,'[1]Tortugas liberadas DPNG'!$B$1:$O$552,5,FALSE) -0.5</f>
        <v>7.5</v>
      </c>
      <c r="Z591" s="44">
        <f>Y591+(F591-VLOOKUP($L591,'[1]Tortugas liberadas DPNG'!$B$1:$O$552,7,FALSE))</f>
        <v>10.5</v>
      </c>
      <c r="AB591" s="45" t="str">
        <f t="shared" si="9"/>
        <v/>
      </c>
      <c r="AC591" s="9"/>
    </row>
    <row r="592" spans="1:29" x14ac:dyDescent="0.25">
      <c r="A592" s="42">
        <v>655</v>
      </c>
      <c r="B592" s="9" t="s">
        <v>28</v>
      </c>
      <c r="C592" s="9" t="s">
        <v>45</v>
      </c>
      <c r="D592" s="9" t="s">
        <v>45</v>
      </c>
      <c r="E592" s="9">
        <v>725</v>
      </c>
      <c r="F592" s="9">
        <v>2018</v>
      </c>
      <c r="G592" s="9">
        <v>6</v>
      </c>
      <c r="H592" s="9">
        <v>9</v>
      </c>
      <c r="I592" s="35">
        <v>-0.81915000000000004</v>
      </c>
      <c r="J592" s="35">
        <v>-90.065430000000006</v>
      </c>
      <c r="K592" s="26">
        <v>48056891</v>
      </c>
      <c r="L592" s="26">
        <v>48056891</v>
      </c>
      <c r="M592" s="26">
        <v>48056891</v>
      </c>
      <c r="N592" s="27">
        <v>2264</v>
      </c>
      <c r="O592" s="28">
        <v>36.299999999999997</v>
      </c>
      <c r="P592" s="28">
        <v>38.6</v>
      </c>
      <c r="Q592" s="28">
        <v>27.2</v>
      </c>
      <c r="R592" s="28">
        <v>7.8</v>
      </c>
      <c r="S592" s="28">
        <v>5.3</v>
      </c>
      <c r="T592" s="28">
        <v>1</v>
      </c>
      <c r="U592" s="28">
        <v>1</v>
      </c>
      <c r="V592" s="44">
        <f>VLOOKUP($L592,'[1]Tortugas liberadas DPNG'!$B$1:$O$552,7,FALSE)</f>
        <v>2015</v>
      </c>
      <c r="W592" s="44">
        <f>VLOOKUP($L592,'[1]Tortugas liberadas DPNG'!$B$1:$O$552,11,FALSE)</f>
        <v>24.5</v>
      </c>
      <c r="X592" s="44">
        <f>VLOOKUP($L592,'[1]Tortugas liberadas DPNG'!$B$1:$O$552,14,FALSE)/1000</f>
        <v>1.2</v>
      </c>
      <c r="Y592" s="44">
        <f>VLOOKUP($L592,'[1]Tortugas liberadas DPNG'!$B$1:$O$552,5,FALSE) -0.5</f>
        <v>4.5</v>
      </c>
      <c r="Z592" s="44">
        <f>Y592+(F592-VLOOKUP($L592,'[1]Tortugas liberadas DPNG'!$B$1:$O$552,7,FALSE))</f>
        <v>7.5</v>
      </c>
      <c r="AB592" s="45" t="str">
        <f t="shared" si="9"/>
        <v>Small</v>
      </c>
      <c r="AC592" s="9"/>
    </row>
    <row r="593" spans="1:29" x14ac:dyDescent="0.25">
      <c r="A593" s="42">
        <v>656</v>
      </c>
      <c r="B593" s="9" t="s">
        <v>28</v>
      </c>
      <c r="C593" s="9" t="s">
        <v>45</v>
      </c>
      <c r="D593" s="9" t="s">
        <v>45</v>
      </c>
      <c r="E593" s="9">
        <v>726</v>
      </c>
      <c r="F593" s="9">
        <v>2018</v>
      </c>
      <c r="G593" s="9">
        <v>6</v>
      </c>
      <c r="H593" s="9">
        <v>9</v>
      </c>
      <c r="I593" s="35">
        <v>-0.81914399999999998</v>
      </c>
      <c r="J593" s="35">
        <v>-90.065423999999993</v>
      </c>
      <c r="K593" s="26">
        <v>48317556</v>
      </c>
      <c r="L593" s="26">
        <v>48317556</v>
      </c>
      <c r="M593" s="26">
        <v>48317556</v>
      </c>
      <c r="N593" s="27"/>
      <c r="O593" s="28">
        <v>34.6</v>
      </c>
      <c r="P593" s="28">
        <v>36.299999999999997</v>
      </c>
      <c r="Q593" s="28">
        <v>24.6</v>
      </c>
      <c r="R593" s="28">
        <v>8</v>
      </c>
      <c r="S593" s="28">
        <v>3.5</v>
      </c>
      <c r="T593" s="28">
        <v>1</v>
      </c>
      <c r="U593" s="28">
        <v>1</v>
      </c>
      <c r="V593" s="44">
        <f>VLOOKUP($L593,'[1]Tortugas liberadas DPNG'!$B$1:$O$552,7,FALSE)</f>
        <v>2015</v>
      </c>
      <c r="W593" s="44">
        <f>VLOOKUP($L593,'[1]Tortugas liberadas DPNG'!$B$1:$O$552,11,FALSE)</f>
        <v>25</v>
      </c>
      <c r="X593" s="44">
        <f>VLOOKUP($L593,'[1]Tortugas liberadas DPNG'!$B$1:$O$552,14,FALSE)/1000</f>
        <v>1.4</v>
      </c>
      <c r="Y593" s="44">
        <f>VLOOKUP($L593,'[1]Tortugas liberadas DPNG'!$B$1:$O$552,5,FALSE) -0.5</f>
        <v>6.5</v>
      </c>
      <c r="Z593" s="44">
        <f>Y593+(F593-VLOOKUP($L593,'[1]Tortugas liberadas DPNG'!$B$1:$O$552,7,FALSE))</f>
        <v>9.5</v>
      </c>
      <c r="AB593" s="45" t="str">
        <f t="shared" si="9"/>
        <v>Small</v>
      </c>
      <c r="AC593" s="9"/>
    </row>
    <row r="594" spans="1:29" x14ac:dyDescent="0.25">
      <c r="A594" s="42">
        <v>657</v>
      </c>
      <c r="B594" s="9" t="s">
        <v>28</v>
      </c>
      <c r="C594" s="9" t="s">
        <v>45</v>
      </c>
      <c r="D594" s="9" t="s">
        <v>45</v>
      </c>
      <c r="E594" s="9">
        <v>727</v>
      </c>
      <c r="F594" s="9">
        <v>2018</v>
      </c>
      <c r="G594" s="9">
        <v>6</v>
      </c>
      <c r="H594" s="9">
        <v>9</v>
      </c>
      <c r="I594" s="35">
        <v>-0.82006699999999999</v>
      </c>
      <c r="J594" s="35">
        <v>-90.060125999999997</v>
      </c>
      <c r="K594" s="26">
        <v>91273547</v>
      </c>
      <c r="L594" s="26">
        <v>91273547</v>
      </c>
      <c r="M594" s="26">
        <v>91273547</v>
      </c>
      <c r="N594" s="27"/>
      <c r="O594" s="28">
        <v>33.4</v>
      </c>
      <c r="P594" s="28">
        <v>34.700000000000003</v>
      </c>
      <c r="Q594" s="28">
        <v>24.4</v>
      </c>
      <c r="R594" s="28">
        <v>7</v>
      </c>
      <c r="S594" s="28">
        <v>3.4</v>
      </c>
      <c r="T594" s="28">
        <v>1</v>
      </c>
      <c r="U594" s="28">
        <v>1</v>
      </c>
      <c r="V594" s="44">
        <f>VLOOKUP($L594,'[1]Tortugas liberadas DPNG'!$B$1:$O$552,7,FALSE)</f>
        <v>2017</v>
      </c>
      <c r="W594" s="44">
        <f>VLOOKUP($L594,'[1]Tortugas liberadas DPNG'!$B$1:$O$552,11,FALSE)</f>
        <v>29.1</v>
      </c>
      <c r="X594" s="44">
        <f>VLOOKUP($L594,'[1]Tortugas liberadas DPNG'!$B$1:$O$552,14,FALSE)/1000</f>
        <v>2.2000000000000002</v>
      </c>
      <c r="Y594" s="44">
        <f>VLOOKUP($L594,'[1]Tortugas liberadas DPNG'!$B$1:$O$552,5,FALSE) -0.5</f>
        <v>5.5</v>
      </c>
      <c r="Z594" s="44">
        <f>Y594+(F594-VLOOKUP($L594,'[1]Tortugas liberadas DPNG'!$B$1:$O$552,7,FALSE))</f>
        <v>6.5</v>
      </c>
      <c r="AB594" s="45" t="str">
        <f t="shared" si="9"/>
        <v>Small</v>
      </c>
      <c r="AC594" s="9"/>
    </row>
    <row r="595" spans="1:29" x14ac:dyDescent="0.25">
      <c r="A595" s="42">
        <v>658</v>
      </c>
      <c r="B595" s="9" t="s">
        <v>28</v>
      </c>
      <c r="C595" s="9" t="s">
        <v>45</v>
      </c>
      <c r="D595" s="9" t="s">
        <v>45</v>
      </c>
      <c r="E595" s="9">
        <v>728</v>
      </c>
      <c r="F595" s="9">
        <v>2018</v>
      </c>
      <c r="G595" s="9">
        <v>6</v>
      </c>
      <c r="H595" s="9">
        <v>9</v>
      </c>
      <c r="I595" s="35">
        <v>-0.82012300000000005</v>
      </c>
      <c r="J595" s="35">
        <v>-90.060618000000005</v>
      </c>
      <c r="K595" s="26">
        <v>48110864</v>
      </c>
      <c r="L595" s="26">
        <v>48110864</v>
      </c>
      <c r="M595" s="26">
        <v>48110864</v>
      </c>
      <c r="N595" s="27">
        <v>2116</v>
      </c>
      <c r="O595" s="28">
        <v>36.9</v>
      </c>
      <c r="P595" s="28">
        <v>39.700000000000003</v>
      </c>
      <c r="Q595" s="28">
        <v>27.3</v>
      </c>
      <c r="R595" s="28">
        <v>8.1</v>
      </c>
      <c r="S595" s="28">
        <v>4.5</v>
      </c>
      <c r="T595" s="28">
        <v>1</v>
      </c>
      <c r="U595" s="28">
        <v>1</v>
      </c>
      <c r="V595" s="44">
        <f>VLOOKUP($L595,'[1]Tortugas liberadas DPNG'!$B$1:$O$552,7,FALSE)</f>
        <v>2015</v>
      </c>
      <c r="W595" s="44">
        <f>VLOOKUP($L595,'[1]Tortugas liberadas DPNG'!$B$1:$O$552,11,FALSE)</f>
        <v>36.299999999999997</v>
      </c>
      <c r="X595" s="44">
        <f>VLOOKUP($L595,'[1]Tortugas liberadas DPNG'!$B$1:$O$552,14,FALSE)/1000</f>
        <v>1.2</v>
      </c>
      <c r="Y595" s="44">
        <f>VLOOKUP($L595,'[1]Tortugas liberadas DPNG'!$B$1:$O$552,5,FALSE) -0.5</f>
        <v>7.5</v>
      </c>
      <c r="Z595" s="44">
        <f>Y595+(F595-VLOOKUP($L595,'[1]Tortugas liberadas DPNG'!$B$1:$O$552,7,FALSE))</f>
        <v>10.5</v>
      </c>
      <c r="AB595" s="45" t="str">
        <f t="shared" si="9"/>
        <v/>
      </c>
      <c r="AC595" s="9"/>
    </row>
    <row r="596" spans="1:29" x14ac:dyDescent="0.25">
      <c r="A596" s="42">
        <v>659</v>
      </c>
      <c r="B596" s="9" t="s">
        <v>28</v>
      </c>
      <c r="C596" s="9" t="s">
        <v>45</v>
      </c>
      <c r="D596" s="9" t="s">
        <v>45</v>
      </c>
      <c r="E596" s="9">
        <v>729</v>
      </c>
      <c r="F596" s="9">
        <v>2018</v>
      </c>
      <c r="G596" s="9">
        <v>6</v>
      </c>
      <c r="H596" s="9">
        <v>10</v>
      </c>
      <c r="I596" s="35">
        <v>-0.81972500000000004</v>
      </c>
      <c r="J596" s="35">
        <v>-90.057102999999998</v>
      </c>
      <c r="K596" s="26">
        <v>48045586</v>
      </c>
      <c r="L596" s="26">
        <v>48045586</v>
      </c>
      <c r="M596" s="26">
        <v>48045586</v>
      </c>
      <c r="N596" s="27"/>
      <c r="O596" s="28">
        <v>36.200000000000003</v>
      </c>
      <c r="P596" s="28">
        <v>37.5</v>
      </c>
      <c r="Q596" s="28">
        <v>26.7</v>
      </c>
      <c r="R596" s="28">
        <v>7.5</v>
      </c>
      <c r="S596" s="28">
        <v>3.6</v>
      </c>
      <c r="T596" s="28">
        <v>1</v>
      </c>
      <c r="U596" s="28">
        <v>1</v>
      </c>
      <c r="V596" s="44">
        <f>VLOOKUP($L596,'[1]Tortugas liberadas DPNG'!$B$1:$O$552,7,FALSE)</f>
        <v>2015</v>
      </c>
      <c r="W596" s="44">
        <f>VLOOKUP($L596,'[1]Tortugas liberadas DPNG'!$B$1:$O$552,11,FALSE)</f>
        <v>25</v>
      </c>
      <c r="X596" s="44">
        <f>VLOOKUP($L596,'[1]Tortugas liberadas DPNG'!$B$1:$O$552,14,FALSE)/1000</f>
        <v>1.25</v>
      </c>
      <c r="Y596" s="44">
        <f>VLOOKUP($L596,'[1]Tortugas liberadas DPNG'!$B$1:$O$552,5,FALSE) -0.5</f>
        <v>4.5</v>
      </c>
      <c r="Z596" s="44">
        <f>Y596+(F596-VLOOKUP($L596,'[1]Tortugas liberadas DPNG'!$B$1:$O$552,7,FALSE))</f>
        <v>7.5</v>
      </c>
      <c r="AB596" s="45" t="str">
        <f t="shared" si="9"/>
        <v>Small</v>
      </c>
      <c r="AC596" s="9"/>
    </row>
    <row r="597" spans="1:29" x14ac:dyDescent="0.25">
      <c r="A597" s="42">
        <v>660</v>
      </c>
      <c r="B597" s="9" t="s">
        <v>28</v>
      </c>
      <c r="C597" s="9" t="s">
        <v>45</v>
      </c>
      <c r="D597" s="9" t="s">
        <v>45</v>
      </c>
      <c r="E597" s="9">
        <v>730</v>
      </c>
      <c r="F597" s="9">
        <v>2018</v>
      </c>
      <c r="G597" s="9">
        <v>6</v>
      </c>
      <c r="H597" s="9">
        <v>10</v>
      </c>
      <c r="I597" s="35">
        <v>-0.81928500000000004</v>
      </c>
      <c r="J597" s="35">
        <v>-90.062923999999995</v>
      </c>
      <c r="K597" s="26">
        <v>52606299</v>
      </c>
      <c r="L597" s="26">
        <v>52606299</v>
      </c>
      <c r="M597" s="26">
        <v>52606299</v>
      </c>
      <c r="N597" s="27"/>
      <c r="O597" s="28">
        <v>30.8</v>
      </c>
      <c r="P597" s="28">
        <v>32.6</v>
      </c>
      <c r="Q597" s="28">
        <v>22.3</v>
      </c>
      <c r="R597" s="28">
        <v>6.4</v>
      </c>
      <c r="S597" s="28">
        <v>2.6</v>
      </c>
      <c r="T597" s="28">
        <v>1</v>
      </c>
      <c r="U597" s="28">
        <v>1</v>
      </c>
      <c r="V597" s="44">
        <f>VLOOKUP($L597,'[1]Tortugas liberadas DPNG'!$B$1:$O$552,7,FALSE)</f>
        <v>2017</v>
      </c>
      <c r="W597" s="44">
        <f>VLOOKUP($L597,'[1]Tortugas liberadas DPNG'!$B$1:$O$552,11,FALSE)</f>
        <v>25.7</v>
      </c>
      <c r="X597" s="44">
        <f>VLOOKUP($L597,'[1]Tortugas liberadas DPNG'!$B$1:$O$552,14,FALSE)/1000</f>
        <v>1.55</v>
      </c>
      <c r="Y597" s="44">
        <f>VLOOKUP($L597,'[1]Tortugas liberadas DPNG'!$B$1:$O$552,5,FALSE) -0.5</f>
        <v>6.5</v>
      </c>
      <c r="Z597" s="44">
        <f>Y597+(F597-VLOOKUP($L597,'[1]Tortugas liberadas DPNG'!$B$1:$O$552,7,FALSE))</f>
        <v>7.5</v>
      </c>
      <c r="AB597" s="45" t="str">
        <f t="shared" si="9"/>
        <v>Small</v>
      </c>
      <c r="AC597" s="9"/>
    </row>
    <row r="598" spans="1:29" x14ac:dyDescent="0.25">
      <c r="A598" s="42">
        <v>661</v>
      </c>
      <c r="B598" s="9" t="s">
        <v>28</v>
      </c>
      <c r="C598" s="9" t="s">
        <v>45</v>
      </c>
      <c r="D598" s="9" t="s">
        <v>45</v>
      </c>
      <c r="E598" s="9">
        <v>732</v>
      </c>
      <c r="F598" s="9">
        <v>2018</v>
      </c>
      <c r="G598" s="9">
        <v>6</v>
      </c>
      <c r="H598" s="9">
        <v>10</v>
      </c>
      <c r="I598" s="35">
        <v>-0.81368499999999999</v>
      </c>
      <c r="J598" s="35">
        <v>-90.059837999999999</v>
      </c>
      <c r="K598" s="26">
        <v>48065112</v>
      </c>
      <c r="L598" s="26">
        <v>48065112</v>
      </c>
      <c r="M598" s="26">
        <v>48065112</v>
      </c>
      <c r="N598" s="27">
        <v>2253</v>
      </c>
      <c r="O598" s="28">
        <v>37.4</v>
      </c>
      <c r="P598" s="28">
        <v>39.200000000000003</v>
      </c>
      <c r="Q598" s="28">
        <v>27.4</v>
      </c>
      <c r="R598" s="28">
        <v>8.4</v>
      </c>
      <c r="S598" s="28">
        <v>4.7</v>
      </c>
      <c r="T598" s="28">
        <v>1</v>
      </c>
      <c r="U598" s="28">
        <v>1</v>
      </c>
      <c r="V598" s="44">
        <f>VLOOKUP($L598,'[1]Tortugas liberadas DPNG'!$B$1:$O$552,7,FALSE)</f>
        <v>2015</v>
      </c>
      <c r="W598" s="44">
        <f>VLOOKUP($L598,'[1]Tortugas liberadas DPNG'!$B$1:$O$552,11,FALSE)</f>
        <v>24.5</v>
      </c>
      <c r="X598" s="44">
        <f>VLOOKUP($L598,'[1]Tortugas liberadas DPNG'!$B$1:$O$552,14,FALSE)/1000</f>
        <v>1.1499999999999999</v>
      </c>
      <c r="Y598" s="44">
        <f>VLOOKUP($L598,'[1]Tortugas liberadas DPNG'!$B$1:$O$552,5,FALSE) -0.5</f>
        <v>5.5</v>
      </c>
      <c r="Z598" s="44">
        <f>Y598+(F598-VLOOKUP($L598,'[1]Tortugas liberadas DPNG'!$B$1:$O$552,7,FALSE))</f>
        <v>8.5</v>
      </c>
      <c r="AB598" s="45" t="str">
        <f t="shared" si="9"/>
        <v>Small</v>
      </c>
      <c r="AC598" s="9"/>
    </row>
    <row r="599" spans="1:29" x14ac:dyDescent="0.25">
      <c r="A599" s="42">
        <v>662</v>
      </c>
      <c r="B599" s="9" t="s">
        <v>28</v>
      </c>
      <c r="C599" s="9" t="s">
        <v>45</v>
      </c>
      <c r="D599" s="9" t="s">
        <v>45</v>
      </c>
      <c r="E599" s="9">
        <v>734</v>
      </c>
      <c r="F599" s="9">
        <v>2018</v>
      </c>
      <c r="G599" s="9">
        <v>6</v>
      </c>
      <c r="H599" s="9">
        <v>10</v>
      </c>
      <c r="I599" s="35">
        <v>-0.81532800000000005</v>
      </c>
      <c r="J599" s="35">
        <v>-90.058847</v>
      </c>
      <c r="K599" s="26">
        <v>48275840</v>
      </c>
      <c r="L599" s="26">
        <v>48275840</v>
      </c>
      <c r="M599" s="26">
        <v>48275840</v>
      </c>
      <c r="N599" s="27">
        <v>2150</v>
      </c>
      <c r="O599" s="28">
        <v>43.8</v>
      </c>
      <c r="P599" s="28">
        <v>45.7</v>
      </c>
      <c r="Q599" s="28">
        <v>32.5</v>
      </c>
      <c r="R599" s="28">
        <v>9.9</v>
      </c>
      <c r="S599" s="28">
        <v>8.1</v>
      </c>
      <c r="T599" s="28">
        <v>1</v>
      </c>
      <c r="U599" s="28">
        <v>1</v>
      </c>
      <c r="V599" s="44">
        <f>VLOOKUP($L599,'[1]Tortugas liberadas DPNG'!$B$1:$O$552,7,FALSE)</f>
        <v>2015</v>
      </c>
      <c r="W599" s="44">
        <f>VLOOKUP($L599,'[1]Tortugas liberadas DPNG'!$B$1:$O$552,11,FALSE)</f>
        <v>31.6</v>
      </c>
      <c r="X599" s="44">
        <f>VLOOKUP($L599,'[1]Tortugas liberadas DPNG'!$B$1:$O$552,14,FALSE)/1000</f>
        <v>2.7</v>
      </c>
      <c r="Y599" s="44">
        <f>VLOOKUP($L599,'[1]Tortugas liberadas DPNG'!$B$1:$O$552,5,FALSE) -0.5</f>
        <v>7.5</v>
      </c>
      <c r="Z599" s="44">
        <f>Y599+(F599-VLOOKUP($L599,'[1]Tortugas liberadas DPNG'!$B$1:$O$552,7,FALSE))</f>
        <v>10.5</v>
      </c>
      <c r="AB599" s="45" t="str">
        <f t="shared" si="9"/>
        <v>Small</v>
      </c>
      <c r="AC599" s="9"/>
    </row>
    <row r="600" spans="1:29" x14ac:dyDescent="0.25">
      <c r="A600" s="42">
        <v>664</v>
      </c>
      <c r="B600" s="9" t="s">
        <v>28</v>
      </c>
      <c r="C600" s="9" t="s">
        <v>45</v>
      </c>
      <c r="D600" s="9" t="s">
        <v>45</v>
      </c>
      <c r="E600" s="9">
        <v>737</v>
      </c>
      <c r="F600" s="9">
        <v>2018</v>
      </c>
      <c r="G600" s="9">
        <v>6</v>
      </c>
      <c r="H600" s="9">
        <v>10</v>
      </c>
      <c r="I600" s="35">
        <v>-0.82167299999999999</v>
      </c>
      <c r="J600" s="35">
        <v>-90.058926999999997</v>
      </c>
      <c r="K600" s="26">
        <v>51828061</v>
      </c>
      <c r="L600" s="26">
        <v>51828061</v>
      </c>
      <c r="M600" s="26">
        <v>51828061</v>
      </c>
      <c r="N600" s="27"/>
      <c r="O600" s="28">
        <v>29.2</v>
      </c>
      <c r="P600" s="28">
        <v>31.8</v>
      </c>
      <c r="Q600" s="28">
        <v>20.7</v>
      </c>
      <c r="R600" s="28">
        <v>6.2</v>
      </c>
      <c r="S600" s="28">
        <v>2.2000000000000002</v>
      </c>
      <c r="T600" s="28">
        <v>1</v>
      </c>
      <c r="U600" s="28">
        <v>1</v>
      </c>
      <c r="V600" s="44">
        <f>VLOOKUP($L600,'[1]Tortugas liberadas DPNG'!$B$1:$O$552,7,FALSE)</f>
        <v>2017</v>
      </c>
      <c r="W600" s="44">
        <f>VLOOKUP($L600,'[1]Tortugas liberadas DPNG'!$B$1:$O$552,11,FALSE)</f>
        <v>24.7</v>
      </c>
      <c r="X600" s="44">
        <f>VLOOKUP($L600,'[1]Tortugas liberadas DPNG'!$B$1:$O$552,14,FALSE)/1000</f>
        <v>1.2609999999999999</v>
      </c>
      <c r="Y600" s="44">
        <f>VLOOKUP($L600,'[1]Tortugas liberadas DPNG'!$B$1:$O$552,5,FALSE) -0.5</f>
        <v>5.5</v>
      </c>
      <c r="Z600" s="44">
        <f>Y600+(F600-VLOOKUP($L600,'[1]Tortugas liberadas DPNG'!$B$1:$O$552,7,FALSE))</f>
        <v>6.5</v>
      </c>
      <c r="AB600" s="45" t="str">
        <f t="shared" si="9"/>
        <v>Small</v>
      </c>
      <c r="AC600" s="9"/>
    </row>
    <row r="601" spans="1:29" x14ac:dyDescent="0.25">
      <c r="A601" s="42">
        <v>666</v>
      </c>
      <c r="B601" s="9" t="s">
        <v>28</v>
      </c>
      <c r="C601" s="9" t="s">
        <v>32</v>
      </c>
      <c r="D601" s="9">
        <v>6</v>
      </c>
      <c r="E601" s="9">
        <v>167</v>
      </c>
      <c r="F601" s="9">
        <v>2018</v>
      </c>
      <c r="G601" s="9">
        <v>6</v>
      </c>
      <c r="H601" s="9">
        <v>7</v>
      </c>
      <c r="I601" s="35">
        <v>-0.82297500000000001</v>
      </c>
      <c r="J601" s="35">
        <v>-90.056240000000003</v>
      </c>
      <c r="K601" s="26">
        <v>51610841</v>
      </c>
      <c r="L601" s="26">
        <v>51610841</v>
      </c>
      <c r="M601" s="26">
        <v>51610841</v>
      </c>
      <c r="N601" s="27">
        <v>2419</v>
      </c>
      <c r="O601" s="28">
        <v>30.1</v>
      </c>
      <c r="P601" s="28">
        <v>31.4</v>
      </c>
      <c r="Q601" s="28">
        <v>21.1</v>
      </c>
      <c r="R601" s="28">
        <v>7</v>
      </c>
      <c r="S601" s="28">
        <v>2.5</v>
      </c>
      <c r="T601" s="28">
        <v>1</v>
      </c>
      <c r="U601" s="28">
        <v>1</v>
      </c>
      <c r="V601" s="44">
        <f>VLOOKUP($L601,'[1]Tortugas liberadas DPNG'!$B$1:$O$552,7,FALSE)</f>
        <v>2017</v>
      </c>
      <c r="W601" s="44">
        <f>VLOOKUP($L601,'[1]Tortugas liberadas DPNG'!$B$1:$O$552,11,FALSE)</f>
        <v>26.4</v>
      </c>
      <c r="X601" s="44">
        <f>VLOOKUP($L601,'[1]Tortugas liberadas DPNG'!$B$1:$O$552,14,FALSE)/1000</f>
        <v>1.554</v>
      </c>
      <c r="Y601" s="44">
        <f>VLOOKUP($L601,'[1]Tortugas liberadas DPNG'!$B$1:$O$552,5,FALSE) -0.5</f>
        <v>5.5</v>
      </c>
      <c r="Z601" s="44">
        <f>Y601+(F601-VLOOKUP($L601,'[1]Tortugas liberadas DPNG'!$B$1:$O$552,7,FALSE))</f>
        <v>6.5</v>
      </c>
      <c r="AB601" s="45" t="str">
        <f t="shared" si="9"/>
        <v>Small</v>
      </c>
      <c r="AC601" s="9"/>
    </row>
    <row r="602" spans="1:29" x14ac:dyDescent="0.25">
      <c r="A602" s="42">
        <v>667</v>
      </c>
      <c r="B602" s="9" t="s">
        <v>28</v>
      </c>
      <c r="C602" s="9" t="s">
        <v>32</v>
      </c>
      <c r="D602" s="9">
        <v>6</v>
      </c>
      <c r="E602" s="9">
        <v>168</v>
      </c>
      <c r="F602" s="9">
        <v>2018</v>
      </c>
      <c r="G602" s="9">
        <v>6</v>
      </c>
      <c r="H602" s="9">
        <v>7</v>
      </c>
      <c r="I602" s="35">
        <v>-0.82263200000000003</v>
      </c>
      <c r="J602" s="35">
        <v>-90.058895000000007</v>
      </c>
      <c r="K602" s="26">
        <v>52569560</v>
      </c>
      <c r="L602" s="26">
        <v>52569560</v>
      </c>
      <c r="M602" s="26">
        <v>52569560</v>
      </c>
      <c r="N602" s="27">
        <v>2452</v>
      </c>
      <c r="O602" s="28">
        <v>26.3</v>
      </c>
      <c r="P602" s="28">
        <v>28.1</v>
      </c>
      <c r="Q602" s="28">
        <v>29.2</v>
      </c>
      <c r="R602" s="28">
        <v>6</v>
      </c>
      <c r="S602" s="28">
        <v>1.9</v>
      </c>
      <c r="T602" s="28">
        <v>1</v>
      </c>
      <c r="U602" s="28">
        <v>0</v>
      </c>
      <c r="V602" s="44">
        <f>VLOOKUP($L602,'[1]Tortugas liberadas DPNG'!$B$1:$O$552,7,FALSE)</f>
        <v>2017</v>
      </c>
      <c r="W602" s="44">
        <f>VLOOKUP($L602,'[1]Tortugas liberadas DPNG'!$B$1:$O$552,11,FALSE)</f>
        <v>23.7</v>
      </c>
      <c r="X602" s="44">
        <f>VLOOKUP($L602,'[1]Tortugas liberadas DPNG'!$B$1:$O$552,14,FALSE)/1000</f>
        <v>1.2170000000000001</v>
      </c>
      <c r="Y602" s="44">
        <f>VLOOKUP($L602,'[1]Tortugas liberadas DPNG'!$B$1:$O$552,5,FALSE) -0.5</f>
        <v>5.5</v>
      </c>
      <c r="Z602" s="44">
        <f>Y602+(F602-VLOOKUP($L602,'[1]Tortugas liberadas DPNG'!$B$1:$O$552,7,FALSE))</f>
        <v>6.5</v>
      </c>
      <c r="AB602" s="45" t="str">
        <f t="shared" si="9"/>
        <v>Small</v>
      </c>
      <c r="AC602" s="9"/>
    </row>
    <row r="603" spans="1:29" x14ac:dyDescent="0.25">
      <c r="A603" s="42">
        <v>668</v>
      </c>
      <c r="B603" s="9" t="s">
        <v>28</v>
      </c>
      <c r="C603" s="9" t="s">
        <v>32</v>
      </c>
      <c r="D603" s="9">
        <v>6</v>
      </c>
      <c r="E603" s="9">
        <v>168</v>
      </c>
      <c r="F603" s="9">
        <v>2018</v>
      </c>
      <c r="G603" s="9">
        <v>6</v>
      </c>
      <c r="H603" s="9">
        <v>7</v>
      </c>
      <c r="I603" s="35">
        <v>-0.82263200000000003</v>
      </c>
      <c r="J603" s="35">
        <v>-90.058895000000007</v>
      </c>
      <c r="K603" s="26">
        <v>52353637</v>
      </c>
      <c r="L603" s="26">
        <v>52353637</v>
      </c>
      <c r="M603" s="26">
        <v>52353637</v>
      </c>
      <c r="N603" s="27">
        <v>2408</v>
      </c>
      <c r="O603" s="28">
        <v>29.4</v>
      </c>
      <c r="P603" s="28">
        <v>30.6</v>
      </c>
      <c r="Q603" s="28">
        <v>21</v>
      </c>
      <c r="R603" s="28">
        <v>6.3</v>
      </c>
      <c r="S603" s="28">
        <v>2.7</v>
      </c>
      <c r="T603" s="28">
        <v>1</v>
      </c>
      <c r="U603" s="28">
        <v>0</v>
      </c>
      <c r="V603" s="44">
        <f>VLOOKUP($L603,'[1]Tortugas liberadas DPNG'!$B$1:$O$552,7,FALSE)</f>
        <v>2017</v>
      </c>
      <c r="W603" s="44">
        <f>VLOOKUP($L603,'[1]Tortugas liberadas DPNG'!$B$1:$O$552,11,FALSE)</f>
        <v>26</v>
      </c>
      <c r="X603" s="44">
        <f>VLOOKUP($L603,'[1]Tortugas liberadas DPNG'!$B$1:$O$552,14,FALSE)/1000</f>
        <v>1.4430000000000001</v>
      </c>
      <c r="Y603" s="44">
        <f>VLOOKUP($L603,'[1]Tortugas liberadas DPNG'!$B$1:$O$552,5,FALSE) -0.5</f>
        <v>5.5</v>
      </c>
      <c r="Z603" s="44">
        <f>Y603+(F603-VLOOKUP($L603,'[1]Tortugas liberadas DPNG'!$B$1:$O$552,7,FALSE))</f>
        <v>6.5</v>
      </c>
      <c r="AB603" s="45" t="str">
        <f t="shared" si="9"/>
        <v>Small</v>
      </c>
      <c r="AC603" s="9"/>
    </row>
    <row r="604" spans="1:29" x14ac:dyDescent="0.25">
      <c r="A604" s="42">
        <v>670</v>
      </c>
      <c r="B604" s="9" t="s">
        <v>28</v>
      </c>
      <c r="C604" s="9" t="s">
        <v>32</v>
      </c>
      <c r="D604" s="9">
        <v>6</v>
      </c>
      <c r="E604" s="9">
        <v>169</v>
      </c>
      <c r="F604" s="9">
        <v>2018</v>
      </c>
      <c r="G604" s="9">
        <v>6</v>
      </c>
      <c r="H604" s="9">
        <v>7</v>
      </c>
      <c r="I604" s="35">
        <v>-0.82262900000000005</v>
      </c>
      <c r="J604" s="35">
        <v>-90.059172000000004</v>
      </c>
      <c r="K604" s="26">
        <v>51638621</v>
      </c>
      <c r="L604" s="26">
        <v>51638621</v>
      </c>
      <c r="M604" s="26">
        <v>51638621</v>
      </c>
      <c r="N604" s="27">
        <v>2388</v>
      </c>
      <c r="O604" s="28">
        <v>31.6</v>
      </c>
      <c r="P604" s="28">
        <v>33.1</v>
      </c>
      <c r="Q604" s="28">
        <v>22.4</v>
      </c>
      <c r="R604" s="28">
        <v>6.9</v>
      </c>
      <c r="S604" s="28">
        <v>3</v>
      </c>
      <c r="T604" s="28">
        <v>1</v>
      </c>
      <c r="U604" s="28">
        <v>1</v>
      </c>
      <c r="V604" s="44">
        <f>VLOOKUP($L604,'[1]Tortugas liberadas DPNG'!$B$1:$O$552,7,FALSE)</f>
        <v>2017</v>
      </c>
      <c r="W604" s="44">
        <f>VLOOKUP($L604,'[1]Tortugas liberadas DPNG'!$B$1:$O$552,11,FALSE)</f>
        <v>26.9</v>
      </c>
      <c r="X604" s="44">
        <f>VLOOKUP($L604,'[1]Tortugas liberadas DPNG'!$B$1:$O$552,14,FALSE)/1000</f>
        <v>1.823</v>
      </c>
      <c r="Y604" s="44">
        <f>VLOOKUP($L604,'[1]Tortugas liberadas DPNG'!$B$1:$O$552,5,FALSE) -0.5</f>
        <v>5.5</v>
      </c>
      <c r="Z604" s="44">
        <f>Y604+(F604-VLOOKUP($L604,'[1]Tortugas liberadas DPNG'!$B$1:$O$552,7,FALSE))</f>
        <v>6.5</v>
      </c>
      <c r="AB604" s="45" t="str">
        <f t="shared" si="9"/>
        <v>Small</v>
      </c>
      <c r="AC604" s="9"/>
    </row>
    <row r="605" spans="1:29" x14ac:dyDescent="0.25">
      <c r="A605" s="42">
        <v>671</v>
      </c>
      <c r="B605" s="9" t="s">
        <v>28</v>
      </c>
      <c r="C605" s="9" t="s">
        <v>32</v>
      </c>
      <c r="D605" s="9">
        <v>6</v>
      </c>
      <c r="E605" s="9">
        <v>170</v>
      </c>
      <c r="F605" s="9">
        <v>2018</v>
      </c>
      <c r="G605" s="9">
        <v>6</v>
      </c>
      <c r="H605" s="9">
        <v>7</v>
      </c>
      <c r="I605" s="35">
        <v>-0.82276300000000002</v>
      </c>
      <c r="J605" s="35">
        <v>-90.060057999999998</v>
      </c>
      <c r="K605" s="26">
        <v>52794877</v>
      </c>
      <c r="L605" s="26">
        <v>52794877</v>
      </c>
      <c r="M605" s="26">
        <v>52794877</v>
      </c>
      <c r="N605" s="27">
        <v>2401</v>
      </c>
      <c r="O605" s="28">
        <v>29.4</v>
      </c>
      <c r="P605" s="28">
        <v>30.3</v>
      </c>
      <c r="Q605" s="28">
        <v>20.100000000000001</v>
      </c>
      <c r="R605" s="28">
        <v>6.3</v>
      </c>
      <c r="S605" s="28">
        <v>2.2999999999999998</v>
      </c>
      <c r="T605" s="28">
        <v>1</v>
      </c>
      <c r="U605" s="28">
        <v>1</v>
      </c>
      <c r="V605" s="44">
        <f>VLOOKUP($L605,'[1]Tortugas liberadas DPNG'!$B$1:$O$552,7,FALSE)</f>
        <v>2017</v>
      </c>
      <c r="W605" s="44">
        <f>VLOOKUP($L605,'[1]Tortugas liberadas DPNG'!$B$1:$O$552,11,FALSE)</f>
        <v>25.6</v>
      </c>
      <c r="X605" s="44">
        <f>VLOOKUP($L605,'[1]Tortugas liberadas DPNG'!$B$1:$O$552,14,FALSE)/1000</f>
        <v>1.48</v>
      </c>
      <c r="Y605" s="44">
        <f>VLOOKUP($L605,'[1]Tortugas liberadas DPNG'!$B$1:$O$552,5,FALSE) -0.5</f>
        <v>5.5</v>
      </c>
      <c r="Z605" s="44">
        <f>Y605+(F605-VLOOKUP($L605,'[1]Tortugas liberadas DPNG'!$B$1:$O$552,7,FALSE))</f>
        <v>6.5</v>
      </c>
      <c r="AB605" s="45" t="str">
        <f t="shared" si="9"/>
        <v>Small</v>
      </c>
      <c r="AC605" s="9"/>
    </row>
    <row r="606" spans="1:29" x14ac:dyDescent="0.25">
      <c r="A606" s="42">
        <v>672</v>
      </c>
      <c r="B606" s="9" t="s">
        <v>28</v>
      </c>
      <c r="C606" s="9" t="s">
        <v>32</v>
      </c>
      <c r="D606" s="9">
        <v>6</v>
      </c>
      <c r="E606" s="9">
        <v>171</v>
      </c>
      <c r="F606" s="9">
        <v>2018</v>
      </c>
      <c r="G606" s="9">
        <v>6</v>
      </c>
      <c r="H606" s="9">
        <v>7</v>
      </c>
      <c r="I606" s="35">
        <v>-0.823071</v>
      </c>
      <c r="J606" s="35">
        <v>-90.060839000000001</v>
      </c>
      <c r="K606" s="26">
        <v>52560314</v>
      </c>
      <c r="L606" s="26">
        <v>52560314</v>
      </c>
      <c r="M606" s="26">
        <v>52560314</v>
      </c>
      <c r="N606" s="27">
        <v>2483</v>
      </c>
      <c r="O606" s="28">
        <v>31.3</v>
      </c>
      <c r="P606" s="28">
        <v>32</v>
      </c>
      <c r="Q606" s="28">
        <v>22.8</v>
      </c>
      <c r="R606" s="28">
        <v>6.9</v>
      </c>
      <c r="S606" s="28">
        <v>2.9</v>
      </c>
      <c r="T606" s="28">
        <v>1</v>
      </c>
      <c r="U606" s="28">
        <v>0</v>
      </c>
      <c r="V606" s="44">
        <f>VLOOKUP($L606,'[1]Tortugas liberadas DPNG'!$B$1:$O$552,7,FALSE)</f>
        <v>2017</v>
      </c>
      <c r="W606" s="44">
        <f>VLOOKUP($L606,'[1]Tortugas liberadas DPNG'!$B$1:$O$552,11,FALSE)</f>
        <v>26.7</v>
      </c>
      <c r="X606" s="44">
        <f>VLOOKUP($L606,'[1]Tortugas liberadas DPNG'!$B$1:$O$552,14,FALSE)/1000</f>
        <v>1.6</v>
      </c>
      <c r="Y606" s="44">
        <f>VLOOKUP($L606,'[1]Tortugas liberadas DPNG'!$B$1:$O$552,5,FALSE) -0.5</f>
        <v>4.5</v>
      </c>
      <c r="Z606" s="44">
        <f>Y606+(F606-VLOOKUP($L606,'[1]Tortugas liberadas DPNG'!$B$1:$O$552,7,FALSE))</f>
        <v>5.5</v>
      </c>
      <c r="AB606" s="45" t="str">
        <f t="shared" si="9"/>
        <v>Small</v>
      </c>
      <c r="AC606" s="9"/>
    </row>
    <row r="607" spans="1:29" x14ac:dyDescent="0.25">
      <c r="A607" s="42">
        <v>673</v>
      </c>
      <c r="B607" s="9" t="s">
        <v>28</v>
      </c>
      <c r="C607" s="9" t="s">
        <v>32</v>
      </c>
      <c r="D607" s="9">
        <v>6</v>
      </c>
      <c r="E607" s="9">
        <v>171</v>
      </c>
      <c r="F607" s="9">
        <v>2018</v>
      </c>
      <c r="G607" s="9">
        <v>6</v>
      </c>
      <c r="H607" s="9">
        <v>7</v>
      </c>
      <c r="I607" s="35">
        <v>-0.823071</v>
      </c>
      <c r="J607" s="35">
        <v>-90.060839000000001</v>
      </c>
      <c r="K607" s="26">
        <v>91599803</v>
      </c>
      <c r="L607" s="26">
        <v>91599803</v>
      </c>
      <c r="M607" s="26">
        <v>91599803</v>
      </c>
      <c r="N607" s="27">
        <v>2383</v>
      </c>
      <c r="O607" s="28">
        <v>30.4</v>
      </c>
      <c r="P607" s="28">
        <v>30.5</v>
      </c>
      <c r="Q607" s="28">
        <v>21.7</v>
      </c>
      <c r="R607" s="28">
        <v>6.1</v>
      </c>
      <c r="S607" s="28">
        <v>2.9</v>
      </c>
      <c r="T607" s="28">
        <v>1</v>
      </c>
      <c r="U607" s="28">
        <v>1</v>
      </c>
      <c r="V607" s="44">
        <f>VLOOKUP($L607,'[1]Tortugas liberadas DPNG'!$B$1:$O$552,7,FALSE)</f>
        <v>2017</v>
      </c>
      <c r="W607" s="44">
        <f>VLOOKUP($L607,'[1]Tortugas liberadas DPNG'!$B$1:$O$552,11,FALSE)</f>
        <v>26.9</v>
      </c>
      <c r="X607" s="44">
        <f>VLOOKUP($L607,'[1]Tortugas liberadas DPNG'!$B$1:$O$552,14,FALSE)/1000</f>
        <v>1.6140000000000001</v>
      </c>
      <c r="Y607" s="44">
        <f>VLOOKUP($L607,'[1]Tortugas liberadas DPNG'!$B$1:$O$552,5,FALSE) -0.5</f>
        <v>5.5</v>
      </c>
      <c r="Z607" s="44">
        <f>Y607+(F607-VLOOKUP($L607,'[1]Tortugas liberadas DPNG'!$B$1:$O$552,7,FALSE))</f>
        <v>6.5</v>
      </c>
      <c r="AB607" s="45" t="str">
        <f t="shared" si="9"/>
        <v>Small</v>
      </c>
      <c r="AC607" s="9"/>
    </row>
    <row r="608" spans="1:29" x14ac:dyDescent="0.25">
      <c r="A608" s="42">
        <v>674</v>
      </c>
      <c r="B608" s="9" t="s">
        <v>28</v>
      </c>
      <c r="C608" s="9" t="s">
        <v>32</v>
      </c>
      <c r="D608" s="9">
        <v>6</v>
      </c>
      <c r="E608" s="9">
        <v>172</v>
      </c>
      <c r="F608" s="9">
        <v>2018</v>
      </c>
      <c r="G608" s="9">
        <v>6</v>
      </c>
      <c r="H608" s="9">
        <v>7</v>
      </c>
      <c r="I608" s="35">
        <v>-0.82364400000000004</v>
      </c>
      <c r="J608" s="35">
        <v>-90.060676999999998</v>
      </c>
      <c r="K608" s="26">
        <v>51842611</v>
      </c>
      <c r="L608" s="26">
        <v>51842611</v>
      </c>
      <c r="M608" s="26">
        <v>51842611</v>
      </c>
      <c r="N608" s="27">
        <v>2318</v>
      </c>
      <c r="O608" s="28">
        <v>31.2</v>
      </c>
      <c r="P608" s="28">
        <v>32.799999999999997</v>
      </c>
      <c r="Q608" s="28">
        <v>22.6</v>
      </c>
      <c r="R608" s="28">
        <v>6.5</v>
      </c>
      <c r="S608" s="28">
        <v>2.6</v>
      </c>
      <c r="T608" s="28">
        <v>1</v>
      </c>
      <c r="U608" s="28">
        <v>0</v>
      </c>
      <c r="V608" s="44">
        <f>VLOOKUP($L608,'[1]Tortugas liberadas DPNG'!$B$1:$O$552,7,FALSE)</f>
        <v>2017</v>
      </c>
      <c r="W608" s="44">
        <f>VLOOKUP($L608,'[1]Tortugas liberadas DPNG'!$B$1:$O$552,11,FALSE)</f>
        <v>26.6</v>
      </c>
      <c r="X608" s="44">
        <f>VLOOKUP($L608,'[1]Tortugas liberadas DPNG'!$B$1:$O$552,14,FALSE)/1000</f>
        <v>1.6</v>
      </c>
      <c r="Y608" s="44">
        <f>VLOOKUP($L608,'[1]Tortugas liberadas DPNG'!$B$1:$O$552,5,FALSE) -0.5</f>
        <v>7.5</v>
      </c>
      <c r="Z608" s="44">
        <f>Y608+(F608-VLOOKUP($L608,'[1]Tortugas liberadas DPNG'!$B$1:$O$552,7,FALSE))</f>
        <v>8.5</v>
      </c>
      <c r="AB608" s="45" t="str">
        <f t="shared" si="9"/>
        <v>Small</v>
      </c>
      <c r="AC608" s="9"/>
    </row>
    <row r="609" spans="1:29" x14ac:dyDescent="0.25">
      <c r="A609" s="42">
        <v>675</v>
      </c>
      <c r="B609" s="9" t="s">
        <v>28</v>
      </c>
      <c r="C609" s="9" t="s">
        <v>32</v>
      </c>
      <c r="D609" s="9">
        <v>6</v>
      </c>
      <c r="E609" s="9">
        <v>172</v>
      </c>
      <c r="F609" s="9">
        <v>2018</v>
      </c>
      <c r="G609" s="9">
        <v>6</v>
      </c>
      <c r="H609" s="9">
        <v>7</v>
      </c>
      <c r="I609" s="35">
        <v>-0.82364400000000004</v>
      </c>
      <c r="J609" s="35">
        <v>-90.060676999999998</v>
      </c>
      <c r="K609" s="26">
        <v>48039531</v>
      </c>
      <c r="L609" s="26">
        <v>48039531</v>
      </c>
      <c r="M609" s="26">
        <v>48039531</v>
      </c>
      <c r="N609" s="27">
        <v>2268</v>
      </c>
      <c r="O609" s="28">
        <v>39.5</v>
      </c>
      <c r="P609" s="28">
        <v>41</v>
      </c>
      <c r="Q609" s="28">
        <v>29.9</v>
      </c>
      <c r="R609" s="28">
        <v>9.4</v>
      </c>
      <c r="S609" s="28">
        <v>6.3</v>
      </c>
      <c r="T609" s="28">
        <v>1</v>
      </c>
      <c r="U609" s="28">
        <v>1</v>
      </c>
      <c r="V609" s="44">
        <f>VLOOKUP($L609,'[1]Tortugas liberadas DPNG'!$B$1:$O$552,7,FALSE)</f>
        <v>2015</v>
      </c>
      <c r="W609" s="44">
        <f>VLOOKUP($L609,'[1]Tortugas liberadas DPNG'!$B$1:$O$552,11,FALSE)</f>
        <v>27</v>
      </c>
      <c r="X609" s="44">
        <f>VLOOKUP($L609,'[1]Tortugas liberadas DPNG'!$B$1:$O$552,14,FALSE)/1000</f>
        <v>1.6</v>
      </c>
      <c r="Y609" s="44">
        <f>VLOOKUP($L609,'[1]Tortugas liberadas DPNG'!$B$1:$O$552,5,FALSE) -0.5</f>
        <v>4.5</v>
      </c>
      <c r="Z609" s="44">
        <f>Y609+(F609-VLOOKUP($L609,'[1]Tortugas liberadas DPNG'!$B$1:$O$552,7,FALSE))</f>
        <v>7.5</v>
      </c>
      <c r="AB609" s="45" t="str">
        <f t="shared" si="9"/>
        <v>Small</v>
      </c>
      <c r="AC609" s="9"/>
    </row>
    <row r="610" spans="1:29" x14ac:dyDescent="0.25">
      <c r="A610" s="42">
        <v>676</v>
      </c>
      <c r="B610" s="9" t="s">
        <v>28</v>
      </c>
      <c r="C610" s="9" t="s">
        <v>32</v>
      </c>
      <c r="D610" s="9">
        <v>6</v>
      </c>
      <c r="E610" s="9">
        <v>173</v>
      </c>
      <c r="F610" s="9">
        <v>2018</v>
      </c>
      <c r="G610" s="9">
        <v>6</v>
      </c>
      <c r="H610" s="9">
        <v>7</v>
      </c>
      <c r="I610" s="35">
        <v>-0.82370100000000002</v>
      </c>
      <c r="J610" s="35">
        <v>-90.060220000000001</v>
      </c>
      <c r="K610" s="26">
        <v>52043090</v>
      </c>
      <c r="L610" s="26">
        <v>52043090</v>
      </c>
      <c r="M610" s="26">
        <v>52043090</v>
      </c>
      <c r="N610" s="27">
        <v>2433</v>
      </c>
      <c r="O610" s="28">
        <v>28.6</v>
      </c>
      <c r="P610" s="28">
        <v>29.4</v>
      </c>
      <c r="Q610" s="28">
        <v>20.399999999999999</v>
      </c>
      <c r="R610" s="28">
        <v>6.1</v>
      </c>
      <c r="S610" s="28">
        <v>2.4</v>
      </c>
      <c r="T610" s="28">
        <v>1</v>
      </c>
      <c r="U610" s="28">
        <v>1</v>
      </c>
      <c r="V610" s="44">
        <f>VLOOKUP($L610,'[1]Tortugas liberadas DPNG'!$B$1:$O$552,7,FALSE)</f>
        <v>2017</v>
      </c>
      <c r="W610" s="44">
        <f>VLOOKUP($L610,'[1]Tortugas liberadas DPNG'!$B$1:$O$552,11,FALSE)</f>
        <v>24.2</v>
      </c>
      <c r="X610" s="44">
        <f>VLOOKUP($L610,'[1]Tortugas liberadas DPNG'!$B$1:$O$552,14,FALSE)/1000</f>
        <v>1.085</v>
      </c>
      <c r="Y610" s="44">
        <f>VLOOKUP($L610,'[1]Tortugas liberadas DPNG'!$B$1:$O$552,5,FALSE) -0.5</f>
        <v>5.5</v>
      </c>
      <c r="Z610" s="44">
        <f>Y610+(F610-VLOOKUP($L610,'[1]Tortugas liberadas DPNG'!$B$1:$O$552,7,FALSE))</f>
        <v>6.5</v>
      </c>
      <c r="AB610" s="45" t="str">
        <f t="shared" si="9"/>
        <v>Small</v>
      </c>
      <c r="AC610" s="9"/>
    </row>
    <row r="611" spans="1:29" x14ac:dyDescent="0.25">
      <c r="A611" s="42">
        <v>677</v>
      </c>
      <c r="B611" s="9" t="s">
        <v>28</v>
      </c>
      <c r="C611" s="9" t="s">
        <v>32</v>
      </c>
      <c r="D611" s="9">
        <v>6</v>
      </c>
      <c r="E611" s="9">
        <v>173</v>
      </c>
      <c r="F611" s="9">
        <v>2018</v>
      </c>
      <c r="G611" s="9">
        <v>6</v>
      </c>
      <c r="H611" s="9">
        <v>7</v>
      </c>
      <c r="I611" s="35">
        <v>-0.82370100000000002</v>
      </c>
      <c r="J611" s="35">
        <v>-90.060220000000001</v>
      </c>
      <c r="K611" s="26">
        <v>48348369</v>
      </c>
      <c r="L611" s="26">
        <v>48348369</v>
      </c>
      <c r="M611" s="26">
        <v>48348369</v>
      </c>
      <c r="N611" s="27">
        <v>2274</v>
      </c>
      <c r="O611" s="28">
        <v>33.5</v>
      </c>
      <c r="P611" s="28">
        <v>34</v>
      </c>
      <c r="Q611" s="28">
        <v>24.3</v>
      </c>
      <c r="R611" s="28">
        <v>7.5</v>
      </c>
      <c r="S611" s="28">
        <v>3.8</v>
      </c>
      <c r="T611" s="28">
        <v>1</v>
      </c>
      <c r="U611" s="28">
        <v>0</v>
      </c>
      <c r="V611" s="44">
        <f>VLOOKUP($L611,'[1]Tortugas liberadas DPNG'!$B$1:$O$552,7,FALSE)</f>
        <v>2015</v>
      </c>
      <c r="W611" s="44">
        <f>VLOOKUP($L611,'[1]Tortugas liberadas DPNG'!$B$1:$O$552,11,FALSE)</f>
        <v>25.2</v>
      </c>
      <c r="X611" s="44">
        <f>VLOOKUP($L611,'[1]Tortugas liberadas DPNG'!$B$1:$O$552,14,FALSE)/1000</f>
        <v>1.25</v>
      </c>
      <c r="Y611" s="44">
        <f>VLOOKUP($L611,'[1]Tortugas liberadas DPNG'!$B$1:$O$552,5,FALSE) -0.5</f>
        <v>4.5</v>
      </c>
      <c r="Z611" s="44">
        <f>Y611+(F611-VLOOKUP($L611,'[1]Tortugas liberadas DPNG'!$B$1:$O$552,7,FALSE))</f>
        <v>7.5</v>
      </c>
      <c r="AB611" s="45" t="str">
        <f t="shared" si="9"/>
        <v>Small</v>
      </c>
      <c r="AC611" s="9"/>
    </row>
    <row r="612" spans="1:29" x14ac:dyDescent="0.25">
      <c r="A612" s="42">
        <v>680</v>
      </c>
      <c r="B612" s="9" t="s">
        <v>28</v>
      </c>
      <c r="C612" s="9" t="s">
        <v>32</v>
      </c>
      <c r="D612" s="9">
        <v>6</v>
      </c>
      <c r="E612" s="9">
        <v>176</v>
      </c>
      <c r="F612" s="9">
        <v>2018</v>
      </c>
      <c r="G612" s="9">
        <v>6</v>
      </c>
      <c r="H612" s="9">
        <v>7</v>
      </c>
      <c r="I612" s="35">
        <v>-0.82440100000000005</v>
      </c>
      <c r="J612" s="35">
        <v>-90.059234000000004</v>
      </c>
      <c r="K612" s="26">
        <v>52833893</v>
      </c>
      <c r="L612" s="26">
        <v>52833893</v>
      </c>
      <c r="M612" s="26">
        <v>52833893</v>
      </c>
      <c r="N612" s="27">
        <v>2940</v>
      </c>
      <c r="O612" s="28">
        <v>30.6</v>
      </c>
      <c r="P612" s="28">
        <v>31.3</v>
      </c>
      <c r="Q612" s="28">
        <v>22.3</v>
      </c>
      <c r="R612" s="28">
        <v>6.3</v>
      </c>
      <c r="S612" s="28">
        <v>3</v>
      </c>
      <c r="T612" s="28">
        <v>1</v>
      </c>
      <c r="U612" s="28">
        <v>0</v>
      </c>
      <c r="V612" s="44">
        <f>VLOOKUP($L612,'[1]Tortugas liberadas DPNG'!$B$1:$O$552,7,FALSE)</f>
        <v>2017</v>
      </c>
      <c r="W612" s="44">
        <f>VLOOKUP($L612,'[1]Tortugas liberadas DPNG'!$B$1:$O$552,11,FALSE)</f>
        <v>26.3</v>
      </c>
      <c r="X612" s="44">
        <f>VLOOKUP($L612,'[1]Tortugas liberadas DPNG'!$B$1:$O$552,14,FALSE)/1000</f>
        <v>1.4530000000000001</v>
      </c>
      <c r="Y612" s="44">
        <f>VLOOKUP($L612,'[1]Tortugas liberadas DPNG'!$B$1:$O$552,5,FALSE) -0.5</f>
        <v>5.5</v>
      </c>
      <c r="Z612" s="44">
        <f>Y612+(F612-VLOOKUP($L612,'[1]Tortugas liberadas DPNG'!$B$1:$O$552,7,FALSE))</f>
        <v>6.5</v>
      </c>
      <c r="AB612" s="45" t="str">
        <f t="shared" si="9"/>
        <v>Small</v>
      </c>
      <c r="AC612" s="9"/>
    </row>
    <row r="613" spans="1:29" x14ac:dyDescent="0.25">
      <c r="A613" s="42">
        <v>681</v>
      </c>
      <c r="B613" s="9" t="s">
        <v>28</v>
      </c>
      <c r="C613" s="9" t="s">
        <v>32</v>
      </c>
      <c r="D613" s="9">
        <v>6</v>
      </c>
      <c r="E613" s="9">
        <v>176</v>
      </c>
      <c r="F613" s="9">
        <v>2018</v>
      </c>
      <c r="G613" s="9">
        <v>6</v>
      </c>
      <c r="H613" s="9">
        <v>7</v>
      </c>
      <c r="I613" s="35">
        <v>-0.82440100000000005</v>
      </c>
      <c r="J613" s="35">
        <v>-90.059234000000004</v>
      </c>
      <c r="K613" s="26">
        <v>52264608</v>
      </c>
      <c r="L613" s="26">
        <v>52264608</v>
      </c>
      <c r="M613" s="26">
        <v>52264608</v>
      </c>
      <c r="N613" s="27">
        <v>2404</v>
      </c>
      <c r="O613" s="28">
        <v>29.2</v>
      </c>
      <c r="P613" s="28">
        <v>30.5</v>
      </c>
      <c r="Q613" s="28">
        <v>20.3</v>
      </c>
      <c r="R613" s="28">
        <v>6.3</v>
      </c>
      <c r="S613" s="28">
        <v>2.6</v>
      </c>
      <c r="T613" s="28">
        <v>1</v>
      </c>
      <c r="U613" s="28">
        <v>0</v>
      </c>
      <c r="V613" s="44">
        <f>VLOOKUP($L613,'[1]Tortugas liberadas DPNG'!$B$1:$O$552,7,FALSE)</f>
        <v>2017</v>
      </c>
      <c r="W613" s="44">
        <f>VLOOKUP($L613,'[1]Tortugas liberadas DPNG'!$B$1:$O$552,11,FALSE)</f>
        <v>25.9</v>
      </c>
      <c r="X613" s="44">
        <f>VLOOKUP($L613,'[1]Tortugas liberadas DPNG'!$B$1:$O$552,14,FALSE)/1000</f>
        <v>1.5369999999999999</v>
      </c>
      <c r="Y613" s="44">
        <f>VLOOKUP($L613,'[1]Tortugas liberadas DPNG'!$B$1:$O$552,5,FALSE) -0.5</f>
        <v>5.5</v>
      </c>
      <c r="Z613" s="44">
        <f>Y613+(F613-VLOOKUP($L613,'[1]Tortugas liberadas DPNG'!$B$1:$O$552,7,FALSE))</f>
        <v>6.5</v>
      </c>
      <c r="AB613" s="45" t="str">
        <f t="shared" si="9"/>
        <v>Small</v>
      </c>
      <c r="AC613" s="9"/>
    </row>
    <row r="614" spans="1:29" ht="12.75" customHeight="1" x14ac:dyDescent="0.25">
      <c r="A614" s="42">
        <v>682</v>
      </c>
      <c r="B614" s="9" t="s">
        <v>28</v>
      </c>
      <c r="C614" s="9" t="s">
        <v>32</v>
      </c>
      <c r="D614" s="9">
        <v>6</v>
      </c>
      <c r="E614" s="9">
        <v>176</v>
      </c>
      <c r="F614" s="9">
        <v>2018</v>
      </c>
      <c r="G614" s="9">
        <v>6</v>
      </c>
      <c r="H614" s="9">
        <v>7</v>
      </c>
      <c r="I614" s="35">
        <v>-0.82440100000000005</v>
      </c>
      <c r="J614" s="35">
        <v>-90.059234000000004</v>
      </c>
      <c r="K614" s="26">
        <v>48360580</v>
      </c>
      <c r="L614" s="26">
        <v>48360580</v>
      </c>
      <c r="M614" s="26">
        <v>48360580</v>
      </c>
      <c r="N614" s="27">
        <v>2397</v>
      </c>
      <c r="O614" s="28">
        <v>34</v>
      </c>
      <c r="P614" s="28">
        <v>35</v>
      </c>
      <c r="Q614" s="28">
        <v>24.1</v>
      </c>
      <c r="R614" s="28">
        <v>7.9</v>
      </c>
      <c r="S614" s="28">
        <v>4.8</v>
      </c>
      <c r="T614" s="28">
        <v>1</v>
      </c>
      <c r="U614" s="28">
        <v>0</v>
      </c>
      <c r="V614" s="44">
        <f>VLOOKUP($L614,'[1]Tortugas liberadas DPNG'!$B$1:$O$552,7,FALSE)</f>
        <v>2015</v>
      </c>
      <c r="W614" s="44">
        <f>VLOOKUP($L614,'[1]Tortugas liberadas DPNG'!$B$1:$O$552,11,FALSE)</f>
        <v>23.5</v>
      </c>
      <c r="X614" s="44">
        <f>VLOOKUP($L614,'[1]Tortugas liberadas DPNG'!$B$1:$O$552,14,FALSE)/1000</f>
        <v>1.1000000000000001</v>
      </c>
      <c r="Y614" s="44">
        <f>VLOOKUP($L614,'[1]Tortugas liberadas DPNG'!$B$1:$O$552,5,FALSE) -0.5</f>
        <v>4.5</v>
      </c>
      <c r="Z614" s="44">
        <f>Y614+(F614-VLOOKUP($L614,'[1]Tortugas liberadas DPNG'!$B$1:$O$552,7,FALSE))</f>
        <v>7.5</v>
      </c>
      <c r="AB614" s="45" t="str">
        <f t="shared" si="9"/>
        <v>Small</v>
      </c>
      <c r="AC614" s="9"/>
    </row>
    <row r="615" spans="1:29" ht="13.5" customHeight="1" x14ac:dyDescent="0.25">
      <c r="A615" s="42">
        <v>683</v>
      </c>
      <c r="B615" s="9" t="s">
        <v>28</v>
      </c>
      <c r="C615" s="9" t="s">
        <v>32</v>
      </c>
      <c r="D615" s="9">
        <v>6</v>
      </c>
      <c r="E615" s="9">
        <v>176</v>
      </c>
      <c r="F615" s="9">
        <v>2018</v>
      </c>
      <c r="G615" s="9">
        <v>6</v>
      </c>
      <c r="H615" s="9">
        <v>7</v>
      </c>
      <c r="I615" s="35">
        <v>-0.82440100000000005</v>
      </c>
      <c r="J615" s="35">
        <v>-90.059234000000004</v>
      </c>
      <c r="K615" s="26">
        <v>52553836</v>
      </c>
      <c r="L615" s="26">
        <v>52553836</v>
      </c>
      <c r="M615" s="26">
        <v>52553836</v>
      </c>
      <c r="N615" s="27">
        <v>2358</v>
      </c>
      <c r="O615" s="28">
        <v>36</v>
      </c>
      <c r="P615" s="28">
        <v>37.299999999999997</v>
      </c>
      <c r="Q615" s="28">
        <v>26.6</v>
      </c>
      <c r="R615" s="28">
        <v>8.3000000000000007</v>
      </c>
      <c r="S615" s="28">
        <v>4.5999999999999996</v>
      </c>
      <c r="T615" s="28">
        <v>1</v>
      </c>
      <c r="U615" s="28">
        <v>1</v>
      </c>
      <c r="V615" s="44">
        <f>VLOOKUP($L615,'[1]Tortugas liberadas DPNG'!$B$1:$O$552,7,FALSE)</f>
        <v>2017</v>
      </c>
      <c r="W615" s="44">
        <f>VLOOKUP($L615,'[1]Tortugas liberadas DPNG'!$B$1:$O$552,11,FALSE)</f>
        <v>31.4</v>
      </c>
      <c r="X615" s="44">
        <f>VLOOKUP($L615,'[1]Tortugas liberadas DPNG'!$B$1:$O$552,14,FALSE)/1000</f>
        <v>2.9</v>
      </c>
      <c r="Y615" s="44">
        <f>VLOOKUP($L615,'[1]Tortugas liberadas DPNG'!$B$1:$O$552,5,FALSE) -0.5</f>
        <v>6.5</v>
      </c>
      <c r="Z615" s="44">
        <f>Y615+(F615-VLOOKUP($L615,'[1]Tortugas liberadas DPNG'!$B$1:$O$552,7,FALSE))</f>
        <v>7.5</v>
      </c>
      <c r="AB615" s="45" t="str">
        <f t="shared" si="9"/>
        <v>Small</v>
      </c>
      <c r="AC615" s="9"/>
    </row>
    <row r="616" spans="1:29" x14ac:dyDescent="0.25">
      <c r="A616" s="42">
        <v>684</v>
      </c>
      <c r="B616" s="9" t="s">
        <v>28</v>
      </c>
      <c r="C616" s="9" t="s">
        <v>32</v>
      </c>
      <c r="D616" s="9">
        <v>6</v>
      </c>
      <c r="E616" s="9">
        <v>176</v>
      </c>
      <c r="F616" s="9">
        <v>2018</v>
      </c>
      <c r="G616" s="9">
        <v>6</v>
      </c>
      <c r="H616" s="9">
        <v>7</v>
      </c>
      <c r="I616" s="35">
        <v>-0.82440100000000005</v>
      </c>
      <c r="J616" s="35">
        <v>-90.059234000000004</v>
      </c>
      <c r="K616" s="26">
        <v>48317595</v>
      </c>
      <c r="L616" s="26">
        <v>48317595</v>
      </c>
      <c r="M616" s="26">
        <v>48317595</v>
      </c>
      <c r="N616" s="27">
        <v>2174</v>
      </c>
      <c r="O616" s="28">
        <v>43.3</v>
      </c>
      <c r="P616" s="28">
        <v>44.6</v>
      </c>
      <c r="Q616" s="28">
        <v>32.9</v>
      </c>
      <c r="R616" s="28">
        <v>12</v>
      </c>
      <c r="S616" s="28">
        <v>9.1</v>
      </c>
      <c r="T616" s="28">
        <v>1</v>
      </c>
      <c r="U616" s="28">
        <v>0</v>
      </c>
      <c r="V616" s="44">
        <f>VLOOKUP($L616,'[1]Tortugas liberadas DPNG'!$B$1:$O$552,7,FALSE)</f>
        <v>2015</v>
      </c>
      <c r="W616" s="44">
        <f>VLOOKUP($L616,'[1]Tortugas liberadas DPNG'!$B$1:$O$552,11,FALSE)</f>
        <v>29.4</v>
      </c>
      <c r="X616" s="44">
        <f>VLOOKUP($L616,'[1]Tortugas liberadas DPNG'!$B$1:$O$552,14,FALSE)/1000</f>
        <v>2.4</v>
      </c>
      <c r="Y616" s="44">
        <f>VLOOKUP($L616,'[1]Tortugas liberadas DPNG'!$B$1:$O$552,5,FALSE) -0.5</f>
        <v>6.5</v>
      </c>
      <c r="Z616" s="44">
        <f>Y616+(F616-VLOOKUP($L616,'[1]Tortugas liberadas DPNG'!$B$1:$O$552,7,FALSE))</f>
        <v>9.5</v>
      </c>
      <c r="AB616" s="45" t="str">
        <f t="shared" si="9"/>
        <v>Small</v>
      </c>
      <c r="AC616" s="9"/>
    </row>
    <row r="617" spans="1:29" x14ac:dyDescent="0.25">
      <c r="A617" s="42">
        <v>685</v>
      </c>
      <c r="B617" s="9" t="s">
        <v>28</v>
      </c>
      <c r="C617" s="9" t="s">
        <v>32</v>
      </c>
      <c r="D617" s="9">
        <v>6</v>
      </c>
      <c r="E617" s="9">
        <v>177</v>
      </c>
      <c r="F617" s="9">
        <v>2018</v>
      </c>
      <c r="G617" s="9">
        <v>6</v>
      </c>
      <c r="H617" s="9">
        <v>7</v>
      </c>
      <c r="I617" s="35">
        <v>-0.823577</v>
      </c>
      <c r="J617" s="35">
        <v>-90.058693000000005</v>
      </c>
      <c r="K617" s="26">
        <v>48375366</v>
      </c>
      <c r="L617" s="26">
        <v>48375366</v>
      </c>
      <c r="M617" s="26">
        <v>48375366</v>
      </c>
      <c r="N617" s="27">
        <v>2346</v>
      </c>
      <c r="O617" s="28">
        <v>33.9</v>
      </c>
      <c r="P617" s="28">
        <v>34.5</v>
      </c>
      <c r="Q617" s="28">
        <v>25</v>
      </c>
      <c r="R617" s="28">
        <v>7.9</v>
      </c>
      <c r="S617" s="28">
        <v>4.0999999999999996</v>
      </c>
      <c r="T617" s="28">
        <v>1</v>
      </c>
      <c r="U617" s="28">
        <v>1</v>
      </c>
      <c r="V617" s="44">
        <f>VLOOKUP($L617,'[1]Tortugas liberadas DPNG'!$B$1:$O$552,7,FALSE)</f>
        <v>2015</v>
      </c>
      <c r="W617" s="44">
        <f>VLOOKUP($L617,'[1]Tortugas liberadas DPNG'!$B$1:$O$552,11,FALSE)</f>
        <v>24</v>
      </c>
      <c r="X617" s="44">
        <f>VLOOKUP($L617,'[1]Tortugas liberadas DPNG'!$B$1:$O$552,14,FALSE)/1000</f>
        <v>1.1499999999999999</v>
      </c>
      <c r="Y617" s="44">
        <f>VLOOKUP($L617,'[1]Tortugas liberadas DPNG'!$B$1:$O$552,5,FALSE) -0.5</f>
        <v>4.5</v>
      </c>
      <c r="Z617" s="44">
        <f>Y617+(F617-VLOOKUP($L617,'[1]Tortugas liberadas DPNG'!$B$1:$O$552,7,FALSE))</f>
        <v>7.5</v>
      </c>
      <c r="AB617" s="45" t="str">
        <f t="shared" si="9"/>
        <v>Small</v>
      </c>
      <c r="AC617" s="9"/>
    </row>
    <row r="618" spans="1:29" x14ac:dyDescent="0.25">
      <c r="A618" s="42">
        <v>686</v>
      </c>
      <c r="B618" s="9" t="s">
        <v>28</v>
      </c>
      <c r="C618" s="9" t="s">
        <v>32</v>
      </c>
      <c r="D618" s="9">
        <v>6</v>
      </c>
      <c r="E618" s="9">
        <v>177</v>
      </c>
      <c r="F618" s="9">
        <v>2018</v>
      </c>
      <c r="G618" s="9">
        <v>6</v>
      </c>
      <c r="H618" s="9">
        <v>7</v>
      </c>
      <c r="I618" s="35">
        <v>-0.823577</v>
      </c>
      <c r="J618" s="35">
        <v>-90.058693000000005</v>
      </c>
      <c r="K618" s="26">
        <v>48318085</v>
      </c>
      <c r="L618" s="26">
        <v>48318085</v>
      </c>
      <c r="M618" s="26">
        <v>48318085</v>
      </c>
      <c r="N618" s="27">
        <v>2114</v>
      </c>
      <c r="O618" s="28">
        <v>46.6</v>
      </c>
      <c r="P618" s="28">
        <v>47</v>
      </c>
      <c r="Q618" s="28">
        <v>33.5</v>
      </c>
      <c r="R618" s="28">
        <v>12</v>
      </c>
      <c r="S618" s="28">
        <v>10.4</v>
      </c>
      <c r="T618" s="28">
        <v>1</v>
      </c>
      <c r="U618" s="28">
        <v>1</v>
      </c>
      <c r="V618" s="44">
        <f>VLOOKUP($L618,'[1]Tortugas liberadas DPNG'!$B$1:$O$552,7,FALSE)</f>
        <v>2015</v>
      </c>
      <c r="W618" s="44">
        <f>VLOOKUP($L618,'[1]Tortugas liberadas DPNG'!$B$1:$O$552,11,FALSE)</f>
        <v>35.5</v>
      </c>
      <c r="X618" s="44">
        <f>VLOOKUP($L618,'[1]Tortugas liberadas DPNG'!$B$1:$O$552,14,FALSE)/1000</f>
        <v>3.5</v>
      </c>
      <c r="Y618" s="44">
        <f>VLOOKUP($L618,'[1]Tortugas liberadas DPNG'!$B$1:$O$552,5,FALSE) -0.5</f>
        <v>7.5</v>
      </c>
      <c r="Z618" s="44">
        <f>Y618+(F618-VLOOKUP($L618,'[1]Tortugas liberadas DPNG'!$B$1:$O$552,7,FALSE))</f>
        <v>10.5</v>
      </c>
      <c r="AB618" s="45" t="str">
        <f t="shared" si="9"/>
        <v/>
      </c>
      <c r="AC618" s="9"/>
    </row>
    <row r="619" spans="1:29" x14ac:dyDescent="0.25">
      <c r="A619" s="42">
        <v>687</v>
      </c>
      <c r="B619" s="9" t="s">
        <v>28</v>
      </c>
      <c r="C619" s="9" t="s">
        <v>32</v>
      </c>
      <c r="D619" s="9">
        <v>6</v>
      </c>
      <c r="E619" s="9">
        <v>178</v>
      </c>
      <c r="F619" s="9">
        <v>2018</v>
      </c>
      <c r="G619" s="9">
        <v>6</v>
      </c>
      <c r="H619" s="9">
        <v>7</v>
      </c>
      <c r="I619" s="35">
        <v>-0.82328699999999999</v>
      </c>
      <c r="J619" s="35">
        <v>-90.056787999999997</v>
      </c>
      <c r="K619" s="26">
        <v>48065632</v>
      </c>
      <c r="L619" s="26">
        <v>48065632</v>
      </c>
      <c r="M619" s="26">
        <v>48065632</v>
      </c>
      <c r="N619" s="27">
        <v>2193</v>
      </c>
      <c r="O619" s="28">
        <v>45.6</v>
      </c>
      <c r="P619" s="28">
        <v>47.5</v>
      </c>
      <c r="Q619" s="28">
        <v>34.700000000000003</v>
      </c>
      <c r="R619" s="28">
        <v>12.3</v>
      </c>
      <c r="S619" s="28">
        <v>10.3</v>
      </c>
      <c r="T619" s="28">
        <v>1</v>
      </c>
      <c r="U619" s="28">
        <v>0</v>
      </c>
      <c r="V619" s="44">
        <f>VLOOKUP($L619,'[1]Tortugas liberadas DPNG'!$B$1:$O$552,7,FALSE)</f>
        <v>2015</v>
      </c>
      <c r="W619" s="44">
        <f>VLOOKUP($L619,'[1]Tortugas liberadas DPNG'!$B$1:$O$552,11,FALSE)</f>
        <v>33.5</v>
      </c>
      <c r="X619" s="44">
        <f>VLOOKUP($L619,'[1]Tortugas liberadas DPNG'!$B$1:$O$552,14,FALSE)/1000</f>
        <v>3.2</v>
      </c>
      <c r="Y619" s="44">
        <f>VLOOKUP($L619,'[1]Tortugas liberadas DPNG'!$B$1:$O$552,5,FALSE) -0.5</f>
        <v>7.5</v>
      </c>
      <c r="Z619" s="44">
        <f>Y619+(F619-VLOOKUP($L619,'[1]Tortugas liberadas DPNG'!$B$1:$O$552,7,FALSE))</f>
        <v>10.5</v>
      </c>
      <c r="AB619" s="45" t="str">
        <f t="shared" si="9"/>
        <v/>
      </c>
      <c r="AC619" s="9"/>
    </row>
    <row r="620" spans="1:29" x14ac:dyDescent="0.25">
      <c r="A620" s="42">
        <v>688</v>
      </c>
      <c r="B620" s="9" t="s">
        <v>28</v>
      </c>
      <c r="C620" s="9" t="s">
        <v>32</v>
      </c>
      <c r="D620" s="9">
        <v>6</v>
      </c>
      <c r="E620" s="9">
        <v>179</v>
      </c>
      <c r="F620" s="9">
        <v>2018</v>
      </c>
      <c r="G620" s="9">
        <v>6</v>
      </c>
      <c r="H620" s="9">
        <v>7</v>
      </c>
      <c r="I620" s="35">
        <v>-0.82524900000000001</v>
      </c>
      <c r="J620" s="35">
        <v>-90.058081000000001</v>
      </c>
      <c r="K620" s="26">
        <v>51834292</v>
      </c>
      <c r="L620" s="26">
        <v>51834292</v>
      </c>
      <c r="M620" s="26">
        <v>51834292</v>
      </c>
      <c r="N620" s="27">
        <v>2351</v>
      </c>
      <c r="O620" s="28">
        <v>32.299999999999997</v>
      </c>
      <c r="P620" s="28">
        <v>33.1</v>
      </c>
      <c r="Q620" s="28">
        <v>23.2</v>
      </c>
      <c r="R620" s="28">
        <v>7</v>
      </c>
      <c r="S620" s="28">
        <v>2.6</v>
      </c>
      <c r="T620" s="28">
        <v>1</v>
      </c>
      <c r="U620" s="28">
        <v>1</v>
      </c>
      <c r="V620" s="44">
        <f>VLOOKUP($L620,'[1]Tortugas liberadas DPNG'!$B$1:$O$552,7,FALSE)</f>
        <v>2017</v>
      </c>
      <c r="W620" s="44">
        <f>VLOOKUP($L620,'[1]Tortugas liberadas DPNG'!$B$1:$O$552,11,FALSE)</f>
        <v>28</v>
      </c>
      <c r="X620" s="44">
        <f>VLOOKUP($L620,'[1]Tortugas liberadas DPNG'!$B$1:$O$552,14,FALSE)/1000</f>
        <v>2.1</v>
      </c>
      <c r="Y620" s="44">
        <f>VLOOKUP($L620,'[1]Tortugas liberadas DPNG'!$B$1:$O$552,5,FALSE) -0.5</f>
        <v>6.5</v>
      </c>
      <c r="Z620" s="44">
        <f>Y620+(F620-VLOOKUP($L620,'[1]Tortugas liberadas DPNG'!$B$1:$O$552,7,FALSE))</f>
        <v>7.5</v>
      </c>
      <c r="AB620" s="45" t="str">
        <f t="shared" si="9"/>
        <v>Small</v>
      </c>
      <c r="AC620" s="9"/>
    </row>
    <row r="621" spans="1:29" x14ac:dyDescent="0.25">
      <c r="A621" s="42">
        <v>690</v>
      </c>
      <c r="B621" s="9" t="s">
        <v>28</v>
      </c>
      <c r="C621" s="9" t="s">
        <v>32</v>
      </c>
      <c r="D621" s="9">
        <v>6</v>
      </c>
      <c r="E621" s="9">
        <v>180</v>
      </c>
      <c r="F621" s="9">
        <v>2018</v>
      </c>
      <c r="G621" s="9">
        <v>6</v>
      </c>
      <c r="H621" s="9">
        <v>7</v>
      </c>
      <c r="I621" s="35">
        <v>-0.82355199999999995</v>
      </c>
      <c r="J621" s="35">
        <v>-90.061931999999999</v>
      </c>
      <c r="K621" s="26">
        <v>52809310</v>
      </c>
      <c r="L621" s="26">
        <v>52809310</v>
      </c>
      <c r="M621" s="26">
        <v>52809310</v>
      </c>
      <c r="N621" s="27">
        <v>2329</v>
      </c>
      <c r="O621" s="28">
        <v>31</v>
      </c>
      <c r="P621" s="28">
        <v>32.1</v>
      </c>
      <c r="Q621" s="28">
        <v>21.9</v>
      </c>
      <c r="R621" s="28">
        <v>7</v>
      </c>
      <c r="S621" s="28">
        <v>2.8</v>
      </c>
      <c r="T621" s="28">
        <v>1</v>
      </c>
      <c r="U621" s="28">
        <v>0</v>
      </c>
      <c r="V621" s="44">
        <f>VLOOKUP($L621,'[1]Tortugas liberadas DPNG'!$B$1:$O$552,7,FALSE)</f>
        <v>2017</v>
      </c>
      <c r="W621" s="44">
        <f>VLOOKUP($L621,'[1]Tortugas liberadas DPNG'!$B$1:$O$552,11,FALSE)</f>
        <v>25</v>
      </c>
      <c r="X621" s="44">
        <f>VLOOKUP($L621,'[1]Tortugas liberadas DPNG'!$B$1:$O$552,14,FALSE)/1000</f>
        <v>1.3</v>
      </c>
      <c r="Y621" s="44">
        <f>VLOOKUP($L621,'[1]Tortugas liberadas DPNG'!$B$1:$O$552,5,FALSE) -0.5</f>
        <v>7.5</v>
      </c>
      <c r="Z621" s="44">
        <f>Y621+(F621-VLOOKUP($L621,'[1]Tortugas liberadas DPNG'!$B$1:$O$552,7,FALSE))</f>
        <v>8.5</v>
      </c>
      <c r="AB621" s="45" t="str">
        <f t="shared" si="9"/>
        <v>Small</v>
      </c>
      <c r="AC621" s="9"/>
    </row>
    <row r="622" spans="1:29" x14ac:dyDescent="0.25">
      <c r="A622" s="42">
        <v>691</v>
      </c>
      <c r="B622" s="9" t="s">
        <v>28</v>
      </c>
      <c r="C622" s="9" t="s">
        <v>32</v>
      </c>
      <c r="D622" s="9">
        <v>6</v>
      </c>
      <c r="E622" s="9">
        <v>181</v>
      </c>
      <c r="F622" s="9">
        <v>2018</v>
      </c>
      <c r="G622" s="9">
        <v>6</v>
      </c>
      <c r="H622" s="9">
        <v>7</v>
      </c>
      <c r="I622" s="35">
        <v>-0.82291400000000003</v>
      </c>
      <c r="J622" s="35">
        <v>-90.062031000000005</v>
      </c>
      <c r="K622" s="26">
        <v>48312302</v>
      </c>
      <c r="L622" s="26">
        <v>48312302</v>
      </c>
      <c r="M622" s="26">
        <v>48312302</v>
      </c>
      <c r="N622" s="27">
        <v>2443</v>
      </c>
      <c r="O622" s="28">
        <v>30.4</v>
      </c>
      <c r="P622" s="28">
        <v>21.2</v>
      </c>
      <c r="Q622" s="28">
        <v>22</v>
      </c>
      <c r="R622" s="28">
        <v>6.5</v>
      </c>
      <c r="S622" s="28">
        <v>2.5</v>
      </c>
      <c r="T622" s="28">
        <v>1</v>
      </c>
      <c r="U622" s="28">
        <v>1</v>
      </c>
      <c r="V622" s="44">
        <f>VLOOKUP($L622,'[1]Tortugas liberadas DPNG'!$B$1:$O$552,7,FALSE)</f>
        <v>2017</v>
      </c>
      <c r="W622" s="44">
        <f>VLOOKUP($L622,'[1]Tortugas liberadas DPNG'!$B$1:$O$552,11,FALSE)</f>
        <v>26.7</v>
      </c>
      <c r="X622" s="44">
        <f>VLOOKUP($L622,'[1]Tortugas liberadas DPNG'!$B$1:$O$552,14,FALSE)/1000</f>
        <v>1.6339999999999999</v>
      </c>
      <c r="Y622" s="44">
        <f>VLOOKUP($L622,'[1]Tortugas liberadas DPNG'!$B$1:$O$552,5,FALSE) -0.5</f>
        <v>5.5</v>
      </c>
      <c r="Z622" s="44">
        <f>Y622+(F622-VLOOKUP($L622,'[1]Tortugas liberadas DPNG'!$B$1:$O$552,7,FALSE))</f>
        <v>6.5</v>
      </c>
      <c r="AB622" s="45" t="str">
        <f t="shared" si="9"/>
        <v>Small</v>
      </c>
      <c r="AC622" s="9"/>
    </row>
    <row r="623" spans="1:29" x14ac:dyDescent="0.25">
      <c r="A623" s="42">
        <v>692</v>
      </c>
      <c r="B623" s="9" t="s">
        <v>28</v>
      </c>
      <c r="C623" s="9" t="s">
        <v>32</v>
      </c>
      <c r="D623" s="9">
        <v>6</v>
      </c>
      <c r="E623" s="9">
        <v>182</v>
      </c>
      <c r="F623" s="9">
        <v>2018</v>
      </c>
      <c r="G623" s="9">
        <v>6</v>
      </c>
      <c r="H623" s="9">
        <v>7</v>
      </c>
      <c r="I623" s="35">
        <v>-0.82272400000000001</v>
      </c>
      <c r="J623" s="35">
        <v>-90.062327999999994</v>
      </c>
      <c r="K623" s="26">
        <v>45320884</v>
      </c>
      <c r="L623" s="26">
        <v>48369263</v>
      </c>
      <c r="M623" s="26" t="s">
        <v>40</v>
      </c>
      <c r="N623" s="27">
        <v>2252</v>
      </c>
      <c r="O623" s="28">
        <v>40.5</v>
      </c>
      <c r="P623" s="28">
        <v>43.5</v>
      </c>
      <c r="Q623" s="28">
        <v>29.8</v>
      </c>
      <c r="R623" s="28">
        <v>10.9</v>
      </c>
      <c r="S623" s="28">
        <v>7.4</v>
      </c>
      <c r="T623" s="28">
        <v>1</v>
      </c>
      <c r="U623" s="28">
        <v>1</v>
      </c>
      <c r="V623" s="44">
        <f>VLOOKUP($L623,'[1]Tortugas liberadas DPNG'!$B$1:$O$552,7,FALSE)</f>
        <v>2015</v>
      </c>
      <c r="W623" s="44">
        <f>VLOOKUP($L623,'[1]Tortugas liberadas DPNG'!$B$1:$O$552,11,FALSE)</f>
        <v>26.1</v>
      </c>
      <c r="X623" s="44">
        <f>VLOOKUP($L623,'[1]Tortugas liberadas DPNG'!$B$1:$O$552,14,FALSE)/1000</f>
        <v>1.8</v>
      </c>
      <c r="Y623" s="44">
        <f>VLOOKUP($L623,'[1]Tortugas liberadas DPNG'!$B$1:$O$552,5,FALSE) -0.5</f>
        <v>5.5</v>
      </c>
      <c r="Z623" s="44">
        <f>Y623+(F623-VLOOKUP($L623,'[1]Tortugas liberadas DPNG'!$B$1:$O$552,7,FALSE))</f>
        <v>8.5</v>
      </c>
      <c r="AB623" s="45" t="str">
        <f t="shared" si="9"/>
        <v>Small</v>
      </c>
      <c r="AC623" s="9"/>
    </row>
    <row r="624" spans="1:29" x14ac:dyDescent="0.25">
      <c r="A624" s="42">
        <v>693</v>
      </c>
      <c r="B624" s="9" t="s">
        <v>28</v>
      </c>
      <c r="C624" s="9" t="s">
        <v>32</v>
      </c>
      <c r="D624" s="9">
        <v>6</v>
      </c>
      <c r="E624" s="9">
        <v>182</v>
      </c>
      <c r="F624" s="9">
        <v>2018</v>
      </c>
      <c r="G624" s="9">
        <v>6</v>
      </c>
      <c r="H624" s="9">
        <v>7</v>
      </c>
      <c r="I624" s="35">
        <v>-0.82272400000000001</v>
      </c>
      <c r="J624" s="35">
        <v>-90.062327999999994</v>
      </c>
      <c r="K624" s="26">
        <v>51564870</v>
      </c>
      <c r="L624" s="26">
        <v>51564870</v>
      </c>
      <c r="M624" s="26">
        <v>51564870</v>
      </c>
      <c r="N624" s="27">
        <v>2337</v>
      </c>
      <c r="O624" s="28">
        <v>30.1</v>
      </c>
      <c r="P624" s="28">
        <v>32</v>
      </c>
      <c r="Q624" s="28">
        <v>20.6</v>
      </c>
      <c r="R624" s="28">
        <v>6.6</v>
      </c>
      <c r="S624" s="28">
        <v>2.7</v>
      </c>
      <c r="T624" s="28">
        <v>1</v>
      </c>
      <c r="U624" s="28">
        <v>1</v>
      </c>
      <c r="V624" s="44">
        <f>VLOOKUP($L624,'[1]Tortugas liberadas DPNG'!$B$1:$O$552,7,FALSE)</f>
        <v>2017</v>
      </c>
      <c r="W624" s="44">
        <f>VLOOKUP($L624,'[1]Tortugas liberadas DPNG'!$B$1:$O$552,11,FALSE)</f>
        <v>27.3</v>
      </c>
      <c r="X624" s="44">
        <f>VLOOKUP($L624,'[1]Tortugas liberadas DPNG'!$B$1:$O$552,14,FALSE)/1000</f>
        <v>2</v>
      </c>
      <c r="Y624" s="44">
        <f>VLOOKUP($L624,'[1]Tortugas liberadas DPNG'!$B$1:$O$552,5,FALSE) -0.5</f>
        <v>6.5</v>
      </c>
      <c r="Z624" s="44">
        <f>Y624+(F624-VLOOKUP($L624,'[1]Tortugas liberadas DPNG'!$B$1:$O$552,7,FALSE))</f>
        <v>7.5</v>
      </c>
      <c r="AB624" s="45" t="str">
        <f t="shared" si="9"/>
        <v>Small</v>
      </c>
      <c r="AC624" s="9"/>
    </row>
    <row r="625" spans="1:29" x14ac:dyDescent="0.25">
      <c r="A625" s="42">
        <v>694</v>
      </c>
      <c r="B625" s="9" t="s">
        <v>28</v>
      </c>
      <c r="C625" s="9" t="s">
        <v>32</v>
      </c>
      <c r="D625" s="9">
        <v>6</v>
      </c>
      <c r="E625" s="9">
        <v>182</v>
      </c>
      <c r="F625" s="9">
        <v>2018</v>
      </c>
      <c r="G625" s="9">
        <v>6</v>
      </c>
      <c r="H625" s="9">
        <v>7</v>
      </c>
      <c r="I625" s="35">
        <v>-0.82272400000000001</v>
      </c>
      <c r="J625" s="35">
        <v>-90.062327999999994</v>
      </c>
      <c r="K625" s="26">
        <v>52374063</v>
      </c>
      <c r="L625" s="26">
        <v>52374063</v>
      </c>
      <c r="M625" s="26">
        <v>52374063</v>
      </c>
      <c r="N625" s="27">
        <v>2355</v>
      </c>
      <c r="O625" s="28">
        <v>26.5</v>
      </c>
      <c r="P625" s="28">
        <v>27.8</v>
      </c>
      <c r="Q625" s="28">
        <v>18.5</v>
      </c>
      <c r="R625" s="28">
        <v>6</v>
      </c>
      <c r="S625" s="28">
        <v>1.9</v>
      </c>
      <c r="T625" s="28">
        <v>1</v>
      </c>
      <c r="U625" s="28">
        <v>0</v>
      </c>
      <c r="V625" s="44">
        <f>VLOOKUP($L625,'[1]Tortugas liberadas DPNG'!$B$1:$O$552,7,FALSE)</f>
        <v>2017</v>
      </c>
      <c r="W625" s="44">
        <f>VLOOKUP($L625,'[1]Tortugas liberadas DPNG'!$B$1:$O$552,11,FALSE)</f>
        <v>25.1</v>
      </c>
      <c r="X625" s="44">
        <f>VLOOKUP($L625,'[1]Tortugas liberadas DPNG'!$B$1:$O$552,14,FALSE)/1000</f>
        <v>1.4</v>
      </c>
      <c r="Y625" s="44">
        <f>VLOOKUP($L625,'[1]Tortugas liberadas DPNG'!$B$1:$O$552,5,FALSE) -0.5</f>
        <v>6.5</v>
      </c>
      <c r="Z625" s="44">
        <f>Y625+(F625-VLOOKUP($L625,'[1]Tortugas liberadas DPNG'!$B$1:$O$552,7,FALSE))</f>
        <v>7.5</v>
      </c>
      <c r="AB625" s="45" t="str">
        <f t="shared" si="9"/>
        <v>Small</v>
      </c>
      <c r="AC625" s="9"/>
    </row>
    <row r="626" spans="1:29" x14ac:dyDescent="0.25">
      <c r="A626" s="42">
        <v>695</v>
      </c>
      <c r="B626" s="9" t="s">
        <v>28</v>
      </c>
      <c r="C626" s="9" t="s">
        <v>32</v>
      </c>
      <c r="D626" s="9">
        <v>6</v>
      </c>
      <c r="E626" s="9">
        <v>182</v>
      </c>
      <c r="F626" s="9">
        <v>2018</v>
      </c>
      <c r="G626" s="9">
        <v>6</v>
      </c>
      <c r="H626" s="9">
        <v>7</v>
      </c>
      <c r="I626" s="35">
        <v>-0.82272400000000001</v>
      </c>
      <c r="J626" s="35">
        <v>-90.062327999999994</v>
      </c>
      <c r="K626" s="26">
        <v>48283048</v>
      </c>
      <c r="L626" s="26">
        <v>48283048</v>
      </c>
      <c r="M626" s="26">
        <v>48283048</v>
      </c>
      <c r="N626" s="27">
        <v>2957</v>
      </c>
      <c r="O626" s="28">
        <v>30.2</v>
      </c>
      <c r="P626" s="28">
        <v>32.299999999999997</v>
      </c>
      <c r="Q626" s="28">
        <v>22.1</v>
      </c>
      <c r="R626" s="28">
        <v>6.3</v>
      </c>
      <c r="S626" s="28">
        <v>2.9</v>
      </c>
      <c r="T626" s="28">
        <v>1</v>
      </c>
      <c r="U626" s="28">
        <v>0</v>
      </c>
      <c r="V626" s="44">
        <f>VLOOKUP($L626,'[1]Tortugas liberadas DPNG'!$B$1:$O$552,7,FALSE)</f>
        <v>2017</v>
      </c>
      <c r="W626" s="44">
        <f>VLOOKUP($L626,'[1]Tortugas liberadas DPNG'!$B$1:$O$552,11,FALSE)</f>
        <v>26.7</v>
      </c>
      <c r="X626" s="44">
        <f>VLOOKUP($L626,'[1]Tortugas liberadas DPNG'!$B$1:$O$552,14,FALSE)/1000</f>
        <v>1.611</v>
      </c>
      <c r="Y626" s="44">
        <f>VLOOKUP($L626,'[1]Tortugas liberadas DPNG'!$B$1:$O$552,5,FALSE) -0.5</f>
        <v>5.5</v>
      </c>
      <c r="Z626" s="44">
        <f>Y626+(F626-VLOOKUP($L626,'[1]Tortugas liberadas DPNG'!$B$1:$O$552,7,FALSE))</f>
        <v>6.5</v>
      </c>
      <c r="AB626" s="45" t="str">
        <f t="shared" si="9"/>
        <v>Small</v>
      </c>
      <c r="AC626" s="9"/>
    </row>
    <row r="627" spans="1:29" x14ac:dyDescent="0.25">
      <c r="A627" s="42">
        <v>696</v>
      </c>
      <c r="B627" s="9" t="s">
        <v>28</v>
      </c>
      <c r="C627" s="9" t="s">
        <v>32</v>
      </c>
      <c r="D627" s="9">
        <v>6</v>
      </c>
      <c r="E627" s="9">
        <v>183</v>
      </c>
      <c r="F627" s="9">
        <v>2018</v>
      </c>
      <c r="G627" s="9">
        <v>6</v>
      </c>
      <c r="H627" s="9">
        <v>7</v>
      </c>
      <c r="I627" s="35">
        <v>-0.82331900000000002</v>
      </c>
      <c r="J627" s="35">
        <v>-90.063728999999995</v>
      </c>
      <c r="K627" s="26">
        <v>48376523</v>
      </c>
      <c r="L627" s="26">
        <v>48376523</v>
      </c>
      <c r="M627" s="26">
        <v>48376523</v>
      </c>
      <c r="N627" s="27">
        <v>2290</v>
      </c>
      <c r="O627" s="28">
        <v>34.700000000000003</v>
      </c>
      <c r="P627" s="28">
        <v>36.5</v>
      </c>
      <c r="Q627" s="28">
        <v>25.5</v>
      </c>
      <c r="R627" s="28">
        <v>7.3</v>
      </c>
      <c r="S627" s="28">
        <v>3.9</v>
      </c>
      <c r="T627" s="28">
        <v>1</v>
      </c>
      <c r="U627" s="28">
        <v>1</v>
      </c>
      <c r="V627" s="44">
        <f>VLOOKUP($L627,'[1]Tortugas liberadas DPNG'!$B$1:$O$552,7,FALSE)</f>
        <v>2015</v>
      </c>
      <c r="W627" s="44">
        <f>VLOOKUP($L627,'[1]Tortugas liberadas DPNG'!$B$1:$O$552,11,FALSE)</f>
        <v>23.5</v>
      </c>
      <c r="X627" s="44">
        <f>VLOOKUP($L627,'[1]Tortugas liberadas DPNG'!$B$1:$O$552,14,FALSE)/1000</f>
        <v>1</v>
      </c>
      <c r="Y627" s="44">
        <f>VLOOKUP($L627,'[1]Tortugas liberadas DPNG'!$B$1:$O$552,5,FALSE) -0.5</f>
        <v>4.5</v>
      </c>
      <c r="Z627" s="44">
        <f>Y627+(F627-VLOOKUP($L627,'[1]Tortugas liberadas DPNG'!$B$1:$O$552,7,FALSE))</f>
        <v>7.5</v>
      </c>
      <c r="AB627" s="45" t="str">
        <f t="shared" si="9"/>
        <v>Small</v>
      </c>
      <c r="AC627" s="9" t="s">
        <v>128</v>
      </c>
    </row>
    <row r="628" spans="1:29" x14ac:dyDescent="0.25">
      <c r="A628" s="42">
        <v>697</v>
      </c>
      <c r="B628" s="9" t="s">
        <v>28</v>
      </c>
      <c r="C628" s="9" t="s">
        <v>32</v>
      </c>
      <c r="D628" s="9">
        <v>6</v>
      </c>
      <c r="E628" s="9">
        <v>184</v>
      </c>
      <c r="F628" s="9">
        <v>2018</v>
      </c>
      <c r="G628" s="9">
        <v>6</v>
      </c>
      <c r="H628" s="9">
        <v>7</v>
      </c>
      <c r="I628" s="35">
        <v>-0.82398099999999996</v>
      </c>
      <c r="J628" s="35">
        <v>-90.065132000000006</v>
      </c>
      <c r="K628" s="26">
        <v>48309614</v>
      </c>
      <c r="L628" s="26">
        <v>48309614</v>
      </c>
      <c r="M628" s="26">
        <v>48309614</v>
      </c>
      <c r="N628" s="27">
        <v>2173</v>
      </c>
      <c r="O628" s="28">
        <v>44.2</v>
      </c>
      <c r="P628" s="28">
        <v>45</v>
      </c>
      <c r="Q628" s="28">
        <v>32.200000000000003</v>
      </c>
      <c r="R628" s="28">
        <v>11.2</v>
      </c>
      <c r="S628" s="28">
        <v>8.8000000000000007</v>
      </c>
      <c r="T628" s="28">
        <v>1</v>
      </c>
      <c r="U628" s="28">
        <v>0</v>
      </c>
      <c r="V628" s="44">
        <f>VLOOKUP($L628,'[1]Tortugas liberadas DPNG'!$B$1:$O$552,7,FALSE)</f>
        <v>2015</v>
      </c>
      <c r="W628" s="44">
        <f>VLOOKUP($L628,'[1]Tortugas liberadas DPNG'!$B$1:$O$552,11,FALSE)</f>
        <v>31.9</v>
      </c>
      <c r="X628" s="44">
        <f>VLOOKUP($L628,'[1]Tortugas liberadas DPNG'!$B$1:$O$552,14,FALSE)/1000</f>
        <v>2.95</v>
      </c>
      <c r="Y628" s="44">
        <f>VLOOKUP($L628,'[1]Tortugas liberadas DPNG'!$B$1:$O$552,5,FALSE) -0.5</f>
        <v>6.5</v>
      </c>
      <c r="Z628" s="44">
        <f>Y628+(F628-VLOOKUP($L628,'[1]Tortugas liberadas DPNG'!$B$1:$O$552,7,FALSE))</f>
        <v>9.5</v>
      </c>
      <c r="AB628" s="45" t="str">
        <f t="shared" si="9"/>
        <v>Small</v>
      </c>
      <c r="AC628" s="9"/>
    </row>
    <row r="629" spans="1:29" x14ac:dyDescent="0.25">
      <c r="A629" s="42">
        <v>698</v>
      </c>
      <c r="B629" s="9" t="s">
        <v>28</v>
      </c>
      <c r="C629" s="9" t="s">
        <v>32</v>
      </c>
      <c r="D629" s="9">
        <v>6</v>
      </c>
      <c r="E629" s="9">
        <v>185</v>
      </c>
      <c r="F629" s="9">
        <v>2018</v>
      </c>
      <c r="G629" s="9">
        <v>6</v>
      </c>
      <c r="H629" s="9">
        <v>7</v>
      </c>
      <c r="I629" s="35">
        <v>-0.82257400000000003</v>
      </c>
      <c r="J629" s="35">
        <v>-90.064778000000004</v>
      </c>
      <c r="K629" s="26">
        <v>48059822</v>
      </c>
      <c r="L629" s="26">
        <v>48059822</v>
      </c>
      <c r="M629" s="26">
        <v>48059822</v>
      </c>
      <c r="N629" s="27">
        <v>2171</v>
      </c>
      <c r="O629" s="28">
        <v>43.1</v>
      </c>
      <c r="P629" s="28">
        <v>44.9</v>
      </c>
      <c r="Q629" s="28">
        <v>31.2</v>
      </c>
      <c r="R629" s="28">
        <v>11.2</v>
      </c>
      <c r="S629" s="28">
        <v>7.5</v>
      </c>
      <c r="T629" s="28">
        <v>1</v>
      </c>
      <c r="U629" s="28">
        <v>0</v>
      </c>
      <c r="V629" s="44">
        <f>VLOOKUP($L629,'[1]Tortugas liberadas DPNG'!$B$1:$O$552,7,FALSE)</f>
        <v>2015</v>
      </c>
      <c r="W629" s="44">
        <f>VLOOKUP($L629,'[1]Tortugas liberadas DPNG'!$B$1:$O$552,11,FALSE)</f>
        <v>28.6</v>
      </c>
      <c r="X629" s="44">
        <f>VLOOKUP($L629,'[1]Tortugas liberadas DPNG'!$B$1:$O$552,14,FALSE)/1000</f>
        <v>2</v>
      </c>
      <c r="Y629" s="44">
        <f>VLOOKUP($L629,'[1]Tortugas liberadas DPNG'!$B$1:$O$552,5,FALSE) -0.5</f>
        <v>6.5</v>
      </c>
      <c r="Z629" s="44">
        <f>Y629+(F629-VLOOKUP($L629,'[1]Tortugas liberadas DPNG'!$B$1:$O$552,7,FALSE))</f>
        <v>9.5</v>
      </c>
      <c r="AB629" s="45" t="str">
        <f t="shared" si="9"/>
        <v>Small</v>
      </c>
      <c r="AC629" s="9"/>
    </row>
    <row r="630" spans="1:29" x14ac:dyDescent="0.25">
      <c r="A630" s="42">
        <v>699</v>
      </c>
      <c r="B630" s="9" t="s">
        <v>28</v>
      </c>
      <c r="C630" s="9" t="s">
        <v>32</v>
      </c>
      <c r="D630" s="9">
        <v>6</v>
      </c>
      <c r="E630" s="9">
        <v>186</v>
      </c>
      <c r="F630" s="9">
        <v>2018</v>
      </c>
      <c r="G630" s="9">
        <v>6</v>
      </c>
      <c r="H630" s="9">
        <v>7</v>
      </c>
      <c r="I630" s="35">
        <v>-0.822106</v>
      </c>
      <c r="J630" s="35">
        <v>-90.063314000000005</v>
      </c>
      <c r="K630" s="26">
        <v>48345636</v>
      </c>
      <c r="L630" s="26">
        <v>48345636</v>
      </c>
      <c r="M630" s="26">
        <v>48345636</v>
      </c>
      <c r="N630" s="27">
        <v>2203</v>
      </c>
      <c r="O630" s="28">
        <v>43.8</v>
      </c>
      <c r="P630" s="28">
        <v>47</v>
      </c>
      <c r="Q630" s="28">
        <v>31.9</v>
      </c>
      <c r="R630" s="28">
        <v>11</v>
      </c>
      <c r="S630" s="28">
        <v>8.1</v>
      </c>
      <c r="T630" s="28">
        <v>1</v>
      </c>
      <c r="U630" s="28">
        <v>1</v>
      </c>
      <c r="V630" s="44">
        <f>VLOOKUP($L630,'[1]Tortugas liberadas DPNG'!$B$1:$O$552,7,FALSE)</f>
        <v>2015</v>
      </c>
      <c r="W630" s="44">
        <f>VLOOKUP($L630,'[1]Tortugas liberadas DPNG'!$B$1:$O$552,11,FALSE)</f>
        <v>31.1</v>
      </c>
      <c r="X630" s="44">
        <f>VLOOKUP($L630,'[1]Tortugas liberadas DPNG'!$B$1:$O$552,14,FALSE)/1000</f>
        <v>2.75</v>
      </c>
      <c r="Y630" s="44">
        <f>VLOOKUP($L630,'[1]Tortugas liberadas DPNG'!$B$1:$O$552,5,FALSE) -0.5</f>
        <v>6.5</v>
      </c>
      <c r="Z630" s="44">
        <f>Y630+(F630-VLOOKUP($L630,'[1]Tortugas liberadas DPNG'!$B$1:$O$552,7,FALSE))</f>
        <v>9.5</v>
      </c>
      <c r="AB630" s="45" t="str">
        <f t="shared" si="9"/>
        <v>Small</v>
      </c>
      <c r="AC630" s="9"/>
    </row>
    <row r="631" spans="1:29" x14ac:dyDescent="0.25">
      <c r="A631" s="42">
        <v>700</v>
      </c>
      <c r="B631" s="9" t="s">
        <v>28</v>
      </c>
      <c r="C631" s="9" t="s">
        <v>32</v>
      </c>
      <c r="D631" s="9">
        <v>6</v>
      </c>
      <c r="E631" s="9">
        <v>187</v>
      </c>
      <c r="F631" s="9">
        <v>2018</v>
      </c>
      <c r="G631" s="9">
        <v>6</v>
      </c>
      <c r="H631" s="9">
        <v>7</v>
      </c>
      <c r="I631" s="35">
        <v>-0.82201199999999996</v>
      </c>
      <c r="J631" s="35">
        <v>-90.060658000000004</v>
      </c>
      <c r="K631" s="26">
        <v>51610288</v>
      </c>
      <c r="L631" s="26">
        <v>51610288</v>
      </c>
      <c r="M631" s="26">
        <v>51610288</v>
      </c>
      <c r="N631" s="27">
        <v>2970</v>
      </c>
      <c r="O631" s="28">
        <v>25.9</v>
      </c>
      <c r="P631" s="28">
        <v>26.2</v>
      </c>
      <c r="Q631" s="28">
        <v>27.2</v>
      </c>
      <c r="R631" s="28">
        <v>5.4</v>
      </c>
      <c r="S631" s="28">
        <v>1.4</v>
      </c>
      <c r="T631" s="28">
        <v>1</v>
      </c>
      <c r="U631" s="28">
        <v>1</v>
      </c>
      <c r="V631" s="44">
        <f>VLOOKUP($L631,'[1]Tortugas liberadas DPNG'!$B$1:$O$552,7,FALSE)</f>
        <v>2017</v>
      </c>
      <c r="W631" s="44">
        <f>VLOOKUP($L631,'[1]Tortugas liberadas DPNG'!$B$1:$O$552,11,FALSE)</f>
        <v>24.1</v>
      </c>
      <c r="X631" s="44">
        <f>VLOOKUP($L631,'[1]Tortugas liberadas DPNG'!$B$1:$O$552,14,FALSE)/1000</f>
        <v>1.2</v>
      </c>
      <c r="Y631" s="44">
        <f>VLOOKUP($L631,'[1]Tortugas liberadas DPNG'!$B$1:$O$552,5,FALSE) -0.5</f>
        <v>6.5</v>
      </c>
      <c r="Z631" s="44">
        <f>Y631+(F631-VLOOKUP($L631,'[1]Tortugas liberadas DPNG'!$B$1:$O$552,7,FALSE))</f>
        <v>7.5</v>
      </c>
      <c r="AB631" s="45" t="str">
        <f t="shared" si="9"/>
        <v>Small</v>
      </c>
      <c r="AC631" s="9"/>
    </row>
    <row r="632" spans="1:29" x14ac:dyDescent="0.25">
      <c r="A632" s="42">
        <v>702</v>
      </c>
      <c r="B632" s="9" t="s">
        <v>28</v>
      </c>
      <c r="C632" s="9" t="s">
        <v>32</v>
      </c>
      <c r="D632" s="9">
        <v>6</v>
      </c>
      <c r="E632" s="9">
        <v>188</v>
      </c>
      <c r="F632" s="9">
        <v>2018</v>
      </c>
      <c r="G632" s="9">
        <v>6</v>
      </c>
      <c r="H632" s="9">
        <v>7</v>
      </c>
      <c r="I632" s="35">
        <v>-0.82233100000000003</v>
      </c>
      <c r="J632" s="35">
        <v>-90.060164999999998</v>
      </c>
      <c r="K632" s="26">
        <v>48375092</v>
      </c>
      <c r="L632" s="26">
        <v>48375092</v>
      </c>
      <c r="M632" s="26">
        <v>48375092</v>
      </c>
      <c r="N632" s="27">
        <v>2207</v>
      </c>
      <c r="O632" s="28">
        <v>33</v>
      </c>
      <c r="P632" s="28">
        <v>33.5</v>
      </c>
      <c r="Q632" s="28">
        <v>23</v>
      </c>
      <c r="R632" s="28">
        <v>7.5</v>
      </c>
      <c r="S632" s="28">
        <v>3.5</v>
      </c>
      <c r="T632" s="28">
        <v>1</v>
      </c>
      <c r="U632" s="28">
        <v>1</v>
      </c>
      <c r="V632" s="44">
        <f>VLOOKUP($L632,'[1]Tortugas liberadas DPNG'!$B$1:$O$552,7,FALSE)</f>
        <v>2015</v>
      </c>
      <c r="W632" s="44">
        <f>VLOOKUP($L632,'[1]Tortugas liberadas DPNG'!$B$1:$O$552,11,FALSE)</f>
        <v>23.6</v>
      </c>
      <c r="X632" s="44">
        <f>VLOOKUP($L632,'[1]Tortugas liberadas DPNG'!$B$1:$O$552,14,FALSE)/1000</f>
        <v>1.1499999999999999</v>
      </c>
      <c r="Y632" s="44">
        <f>VLOOKUP($L632,'[1]Tortugas liberadas DPNG'!$B$1:$O$552,5,FALSE) -0.5</f>
        <v>6.5</v>
      </c>
      <c r="Z632" s="44">
        <f>Y632+(F632-VLOOKUP($L632,'[1]Tortugas liberadas DPNG'!$B$1:$O$552,7,FALSE))</f>
        <v>9.5</v>
      </c>
      <c r="AB632" s="45" t="str">
        <f t="shared" si="9"/>
        <v>Small</v>
      </c>
      <c r="AC632" s="9"/>
    </row>
    <row r="633" spans="1:29" x14ac:dyDescent="0.25">
      <c r="A633" s="42">
        <v>703</v>
      </c>
      <c r="B633" s="9" t="s">
        <v>28</v>
      </c>
      <c r="C633" s="9" t="s">
        <v>32</v>
      </c>
      <c r="D633" s="9">
        <v>6</v>
      </c>
      <c r="E633" s="9">
        <v>189</v>
      </c>
      <c r="F633" s="9">
        <v>2018</v>
      </c>
      <c r="G633" s="9">
        <v>6</v>
      </c>
      <c r="H633" s="9">
        <v>7</v>
      </c>
      <c r="I633" s="35">
        <v>-0.82348299999999997</v>
      </c>
      <c r="J633" s="35">
        <v>-90.051266999999996</v>
      </c>
      <c r="K633" s="26">
        <v>48073790</v>
      </c>
      <c r="L633" s="26">
        <v>48073790</v>
      </c>
      <c r="M633" s="26">
        <v>48073790</v>
      </c>
      <c r="N633" s="27">
        <v>2191</v>
      </c>
      <c r="O633" s="28">
        <v>40</v>
      </c>
      <c r="P633" s="28">
        <v>42.9</v>
      </c>
      <c r="Q633" s="28">
        <v>30.3</v>
      </c>
      <c r="R633" s="28">
        <v>10.6</v>
      </c>
      <c r="S633" s="28">
        <v>6.9</v>
      </c>
      <c r="T633" s="28">
        <v>1</v>
      </c>
      <c r="U633" s="28">
        <v>0</v>
      </c>
      <c r="V633" s="44">
        <f>VLOOKUP($L633,'[1]Tortugas liberadas DPNG'!$B$1:$O$552,7,FALSE)</f>
        <v>2015</v>
      </c>
      <c r="W633" s="44">
        <f>VLOOKUP($L633,'[1]Tortugas liberadas DPNG'!$B$1:$O$552,11,FALSE)</f>
        <v>28.4</v>
      </c>
      <c r="X633" s="44">
        <f>VLOOKUP($L633,'[1]Tortugas liberadas DPNG'!$B$1:$O$552,14,FALSE)/1000</f>
        <v>2.4</v>
      </c>
      <c r="Y633" s="44">
        <f>VLOOKUP($L633,'[1]Tortugas liberadas DPNG'!$B$1:$O$552,5,FALSE) -0.5</f>
        <v>6.5</v>
      </c>
      <c r="Z633" s="44">
        <f>Y633+(F633-VLOOKUP($L633,'[1]Tortugas liberadas DPNG'!$B$1:$O$552,7,FALSE))</f>
        <v>9.5</v>
      </c>
      <c r="AB633" s="45" t="str">
        <f t="shared" si="9"/>
        <v>Small</v>
      </c>
      <c r="AC633" s="9"/>
    </row>
    <row r="634" spans="1:29" x14ac:dyDescent="0.25">
      <c r="A634" s="42">
        <v>705</v>
      </c>
      <c r="B634" s="9" t="s">
        <v>28</v>
      </c>
      <c r="C634" s="9" t="s">
        <v>32</v>
      </c>
      <c r="D634" s="9">
        <v>6</v>
      </c>
      <c r="E634" s="9">
        <v>190</v>
      </c>
      <c r="F634" s="9">
        <v>2018</v>
      </c>
      <c r="G634" s="9">
        <v>6</v>
      </c>
      <c r="H634" s="9">
        <v>8</v>
      </c>
      <c r="I634" s="35">
        <v>-0.821465</v>
      </c>
      <c r="J634" s="35">
        <v>-90.056728000000007</v>
      </c>
      <c r="K634" s="26">
        <v>48116325</v>
      </c>
      <c r="L634" s="26">
        <v>48116325</v>
      </c>
      <c r="M634" s="26">
        <v>48116325</v>
      </c>
      <c r="N634" s="27">
        <v>2205</v>
      </c>
      <c r="O634" s="28">
        <v>38.5</v>
      </c>
      <c r="P634" s="28">
        <v>31.2</v>
      </c>
      <c r="Q634" s="28">
        <v>30</v>
      </c>
      <c r="R634" s="28">
        <v>8.6</v>
      </c>
      <c r="S634" s="28">
        <v>5.0999999999999996</v>
      </c>
      <c r="T634" s="28">
        <v>1</v>
      </c>
      <c r="U634" s="28">
        <v>0</v>
      </c>
      <c r="V634" s="44">
        <f>VLOOKUP($L634,'[1]Tortugas liberadas DPNG'!$B$1:$O$552,7,FALSE)</f>
        <v>2015</v>
      </c>
      <c r="W634" s="44">
        <f>VLOOKUP($L634,'[1]Tortugas liberadas DPNG'!$B$1:$O$552,11,FALSE)</f>
        <v>25</v>
      </c>
      <c r="X634" s="44">
        <f>VLOOKUP($L634,'[1]Tortugas liberadas DPNG'!$B$1:$O$552,14,FALSE)/1000</f>
        <v>1.2</v>
      </c>
      <c r="Y634" s="44">
        <f>VLOOKUP($L634,'[1]Tortugas liberadas DPNG'!$B$1:$O$552,5,FALSE) -0.5</f>
        <v>4.5</v>
      </c>
      <c r="Z634" s="44">
        <f>Y634+(F634-VLOOKUP($L634,'[1]Tortugas liberadas DPNG'!$B$1:$O$552,7,FALSE))</f>
        <v>7.5</v>
      </c>
      <c r="AB634" s="45" t="str">
        <f t="shared" si="9"/>
        <v>Small</v>
      </c>
      <c r="AC634" s="9"/>
    </row>
    <row r="635" spans="1:29" x14ac:dyDescent="0.25">
      <c r="A635" s="42">
        <v>706</v>
      </c>
      <c r="B635" s="9" t="s">
        <v>28</v>
      </c>
      <c r="C635" s="9" t="s">
        <v>32</v>
      </c>
      <c r="D635" s="9">
        <v>6</v>
      </c>
      <c r="E635" s="9">
        <v>190</v>
      </c>
      <c r="F635" s="9">
        <v>2018</v>
      </c>
      <c r="G635" s="9">
        <v>6</v>
      </c>
      <c r="H635" s="9">
        <v>8</v>
      </c>
      <c r="I635" s="35">
        <v>-0.821465</v>
      </c>
      <c r="J635" s="35">
        <v>-90.056728000000007</v>
      </c>
      <c r="K635" s="26">
        <v>52306545</v>
      </c>
      <c r="L635" s="26">
        <v>52306545</v>
      </c>
      <c r="M635" s="26">
        <v>52306545</v>
      </c>
      <c r="N635" s="27">
        <v>2354</v>
      </c>
      <c r="O635" s="28">
        <v>29.2</v>
      </c>
      <c r="P635" s="28">
        <v>31.4</v>
      </c>
      <c r="Q635" s="28">
        <v>21</v>
      </c>
      <c r="R635" s="28">
        <v>6.4</v>
      </c>
      <c r="S635" s="28">
        <v>2.2999999999999998</v>
      </c>
      <c r="T635" s="28">
        <v>1</v>
      </c>
      <c r="U635" s="28">
        <v>0</v>
      </c>
      <c r="V635" s="44">
        <f>VLOOKUP($L635,'[1]Tortugas liberadas DPNG'!$B$1:$O$552,7,FALSE)</f>
        <v>2017</v>
      </c>
      <c r="W635" s="44">
        <f>VLOOKUP($L635,'[1]Tortugas liberadas DPNG'!$B$1:$O$552,11,FALSE)</f>
        <v>27.1</v>
      </c>
      <c r="X635" s="44">
        <f>VLOOKUP($L635,'[1]Tortugas liberadas DPNG'!$B$1:$O$552,14,FALSE)/1000</f>
        <v>1.3</v>
      </c>
      <c r="Y635" s="44">
        <f>VLOOKUP($L635,'[1]Tortugas liberadas DPNG'!$B$1:$O$552,5,FALSE) -0.5</f>
        <v>6.5</v>
      </c>
      <c r="Z635" s="44">
        <f>Y635+(F635-VLOOKUP($L635,'[1]Tortugas liberadas DPNG'!$B$1:$O$552,7,FALSE))</f>
        <v>7.5</v>
      </c>
      <c r="AB635" s="45" t="str">
        <f t="shared" si="9"/>
        <v>Small</v>
      </c>
      <c r="AC635" s="9"/>
    </row>
    <row r="636" spans="1:29" x14ac:dyDescent="0.25">
      <c r="A636" s="42">
        <v>707</v>
      </c>
      <c r="B636" s="9" t="s">
        <v>28</v>
      </c>
      <c r="C636" s="9" t="s">
        <v>32</v>
      </c>
      <c r="D636" s="9">
        <v>6</v>
      </c>
      <c r="E636" s="9">
        <v>191</v>
      </c>
      <c r="F636" s="9">
        <v>2018</v>
      </c>
      <c r="G636" s="9">
        <v>6</v>
      </c>
      <c r="H636" s="9">
        <v>8</v>
      </c>
      <c r="I636" s="35">
        <v>-0.82130999999999998</v>
      </c>
      <c r="J636" s="35">
        <v>-90.057789999999997</v>
      </c>
      <c r="K636" s="26">
        <v>52795583</v>
      </c>
      <c r="L636" s="26">
        <v>52795583</v>
      </c>
      <c r="M636" s="26">
        <v>52795583</v>
      </c>
      <c r="N636" s="27">
        <v>2442</v>
      </c>
      <c r="O636" s="28">
        <v>30.9</v>
      </c>
      <c r="P636" s="28">
        <v>32.4</v>
      </c>
      <c r="Q636" s="28">
        <v>22</v>
      </c>
      <c r="R636" s="28">
        <v>6.6</v>
      </c>
      <c r="S636" s="28">
        <v>2.6</v>
      </c>
      <c r="T636" s="28">
        <v>1</v>
      </c>
      <c r="U636" s="28">
        <v>1</v>
      </c>
      <c r="V636" s="44">
        <f>VLOOKUP($L636,'[1]Tortugas liberadas DPNG'!$B$1:$O$552,7,FALSE)</f>
        <v>2017</v>
      </c>
      <c r="W636" s="44">
        <f>VLOOKUP($L636,'[1]Tortugas liberadas DPNG'!$B$1:$O$552,11,FALSE)</f>
        <v>26</v>
      </c>
      <c r="X636" s="44">
        <f>VLOOKUP($L636,'[1]Tortugas liberadas DPNG'!$B$1:$O$552,14,FALSE)/1000</f>
        <v>1.6679999999999999</v>
      </c>
      <c r="Y636" s="44">
        <f>VLOOKUP($L636,'[1]Tortugas liberadas DPNG'!$B$1:$O$552,5,FALSE) -0.5</f>
        <v>5.5</v>
      </c>
      <c r="Z636" s="44">
        <f>Y636+(F636-VLOOKUP($L636,'[1]Tortugas liberadas DPNG'!$B$1:$O$552,7,FALSE))</f>
        <v>6.5</v>
      </c>
      <c r="AB636" s="45" t="str">
        <f t="shared" si="9"/>
        <v>Small</v>
      </c>
      <c r="AC636" s="9"/>
    </row>
    <row r="637" spans="1:29" x14ac:dyDescent="0.25">
      <c r="A637" s="42">
        <v>708</v>
      </c>
      <c r="B637" s="9" t="s">
        <v>28</v>
      </c>
      <c r="C637" s="9" t="s">
        <v>32</v>
      </c>
      <c r="D637" s="9">
        <v>6</v>
      </c>
      <c r="E637" s="9">
        <v>192</v>
      </c>
      <c r="F637" s="9">
        <v>2018</v>
      </c>
      <c r="G637" s="9">
        <v>6</v>
      </c>
      <c r="H637" s="9">
        <v>8</v>
      </c>
      <c r="I637" s="35">
        <v>-0.821106</v>
      </c>
      <c r="J637" s="35">
        <v>-90.058464999999998</v>
      </c>
      <c r="K637" s="26">
        <v>52029057</v>
      </c>
      <c r="L637" s="26">
        <v>52029057</v>
      </c>
      <c r="M637" s="26">
        <v>52029057</v>
      </c>
      <c r="N637" s="27">
        <v>2387</v>
      </c>
      <c r="O637" s="28">
        <v>32</v>
      </c>
      <c r="P637" s="28">
        <v>33.1</v>
      </c>
      <c r="Q637" s="28">
        <v>22.5</v>
      </c>
      <c r="R637" s="28">
        <v>6.4</v>
      </c>
      <c r="S637" s="28">
        <v>2.6</v>
      </c>
      <c r="T637" s="28">
        <v>1</v>
      </c>
      <c r="U637" s="28">
        <v>1</v>
      </c>
      <c r="V637" s="44">
        <f>VLOOKUP($L637,'[1]Tortugas liberadas DPNG'!$B$1:$O$552,7,FALSE)</f>
        <v>2017</v>
      </c>
      <c r="W637" s="44">
        <f>VLOOKUP($L637,'[1]Tortugas liberadas DPNG'!$B$1:$O$552,11,FALSE)</f>
        <v>26.1</v>
      </c>
      <c r="X637" s="44">
        <f>VLOOKUP($L637,'[1]Tortugas liberadas DPNG'!$B$1:$O$552,14,FALSE)/1000</f>
        <v>1.647</v>
      </c>
      <c r="Y637" s="44">
        <f>VLOOKUP($L637,'[1]Tortugas liberadas DPNG'!$B$1:$O$552,5,FALSE) -0.5</f>
        <v>5.5</v>
      </c>
      <c r="Z637" s="44">
        <f>Y637+(F637-VLOOKUP($L637,'[1]Tortugas liberadas DPNG'!$B$1:$O$552,7,FALSE))</f>
        <v>6.5</v>
      </c>
      <c r="AB637" s="45" t="str">
        <f t="shared" si="9"/>
        <v>Small</v>
      </c>
      <c r="AC637" s="9"/>
    </row>
    <row r="638" spans="1:29" x14ac:dyDescent="0.25">
      <c r="A638" s="42">
        <v>709</v>
      </c>
      <c r="B638" s="9" t="s">
        <v>28</v>
      </c>
      <c r="C638" s="9" t="s">
        <v>32</v>
      </c>
      <c r="D638" s="9">
        <v>6</v>
      </c>
      <c r="E638" s="9">
        <v>193</v>
      </c>
      <c r="F638" s="9">
        <v>2018</v>
      </c>
      <c r="G638" s="9">
        <v>6</v>
      </c>
      <c r="H638" s="9">
        <v>8</v>
      </c>
      <c r="I638" s="35">
        <v>-0.82088000000000005</v>
      </c>
      <c r="J638" s="35">
        <v>-90.058548999999999</v>
      </c>
      <c r="K638" s="26">
        <v>52378890</v>
      </c>
      <c r="L638" s="26">
        <v>52378890</v>
      </c>
      <c r="M638" s="26">
        <v>52378890</v>
      </c>
      <c r="N638" s="27">
        <v>2362</v>
      </c>
      <c r="O638" s="28">
        <v>33.1</v>
      </c>
      <c r="P638" s="28">
        <v>34.200000000000003</v>
      </c>
      <c r="Q638" s="28">
        <v>24.2</v>
      </c>
      <c r="R638" s="28">
        <v>7</v>
      </c>
      <c r="S638" s="28">
        <v>7.2</v>
      </c>
      <c r="T638" s="28">
        <v>1</v>
      </c>
      <c r="U638" s="28">
        <v>1</v>
      </c>
      <c r="V638" s="44">
        <f>VLOOKUP($L638,'[1]Tortugas liberadas DPNG'!$B$1:$O$552,7,FALSE)</f>
        <v>2017</v>
      </c>
      <c r="W638" s="44">
        <f>VLOOKUP($L638,'[1]Tortugas liberadas DPNG'!$B$1:$O$552,11,FALSE)</f>
        <v>28</v>
      </c>
      <c r="X638" s="44">
        <f>VLOOKUP($L638,'[1]Tortugas liberadas DPNG'!$B$1:$O$552,14,FALSE)/1000</f>
        <v>2.2000000000000002</v>
      </c>
      <c r="Y638" s="44">
        <f>VLOOKUP($L638,'[1]Tortugas liberadas DPNG'!$B$1:$O$552,5,FALSE) -0.5</f>
        <v>6.5</v>
      </c>
      <c r="Z638" s="44">
        <f>Y638+(F638-VLOOKUP($L638,'[1]Tortugas liberadas DPNG'!$B$1:$O$552,7,FALSE))</f>
        <v>7.5</v>
      </c>
      <c r="AB638" s="45" t="str">
        <f t="shared" si="9"/>
        <v>Small</v>
      </c>
      <c r="AC638" s="9"/>
    </row>
    <row r="639" spans="1:29" x14ac:dyDescent="0.25">
      <c r="A639" s="42">
        <v>710</v>
      </c>
      <c r="B639" s="9" t="s">
        <v>28</v>
      </c>
      <c r="C639" s="9" t="s">
        <v>32</v>
      </c>
      <c r="D639" s="9">
        <v>6</v>
      </c>
      <c r="E639" s="9">
        <v>193</v>
      </c>
      <c r="F639" s="9">
        <v>2018</v>
      </c>
      <c r="G639" s="9">
        <v>6</v>
      </c>
      <c r="H639" s="9">
        <v>8</v>
      </c>
      <c r="I639" s="35">
        <v>-0.82088000000000005</v>
      </c>
      <c r="J639" s="35">
        <v>-90.058548999999999</v>
      </c>
      <c r="K639" s="26">
        <v>52277810</v>
      </c>
      <c r="L639" s="26">
        <v>52277810</v>
      </c>
      <c r="M639" s="26">
        <v>52277810</v>
      </c>
      <c r="N639" s="27">
        <v>2340</v>
      </c>
      <c r="O639" s="28">
        <v>32.700000000000003</v>
      </c>
      <c r="P639" s="28">
        <v>33.700000000000003</v>
      </c>
      <c r="Q639" s="28">
        <v>22.8</v>
      </c>
      <c r="R639" s="28">
        <v>6.4</v>
      </c>
      <c r="S639" s="28">
        <v>6.6</v>
      </c>
      <c r="T639" s="28">
        <v>1</v>
      </c>
      <c r="U639" s="28">
        <v>1</v>
      </c>
      <c r="V639" s="44">
        <f>VLOOKUP($L639,'[1]Tortugas liberadas DPNG'!$B$1:$O$552,7,FALSE)</f>
        <v>2017</v>
      </c>
      <c r="W639" s="44">
        <f>VLOOKUP($L639,'[1]Tortugas liberadas DPNG'!$B$1:$O$552,11,FALSE)</f>
        <v>27.3</v>
      </c>
      <c r="X639" s="44">
        <f>VLOOKUP($L639,'[1]Tortugas liberadas DPNG'!$B$1:$O$552,14,FALSE)/1000</f>
        <v>1.8</v>
      </c>
      <c r="Y639" s="44">
        <f>VLOOKUP($L639,'[1]Tortugas liberadas DPNG'!$B$1:$O$552,5,FALSE) -0.5</f>
        <v>6.5</v>
      </c>
      <c r="Z639" s="44">
        <f>Y639+(F639-VLOOKUP($L639,'[1]Tortugas liberadas DPNG'!$B$1:$O$552,7,FALSE))</f>
        <v>7.5</v>
      </c>
      <c r="AB639" s="45" t="str">
        <f t="shared" si="9"/>
        <v>Small</v>
      </c>
      <c r="AC639" s="9"/>
    </row>
    <row r="640" spans="1:29" x14ac:dyDescent="0.25">
      <c r="A640" s="42">
        <v>711</v>
      </c>
      <c r="B640" s="9" t="s">
        <v>28</v>
      </c>
      <c r="C640" s="9" t="s">
        <v>32</v>
      </c>
      <c r="D640" s="9">
        <v>6</v>
      </c>
      <c r="E640" s="9">
        <v>193</v>
      </c>
      <c r="F640" s="9">
        <v>2018</v>
      </c>
      <c r="G640" s="9">
        <v>6</v>
      </c>
      <c r="H640" s="9">
        <v>8</v>
      </c>
      <c r="I640" s="35">
        <v>-0.82088000000000005</v>
      </c>
      <c r="J640" s="35">
        <v>-90.058548999999999</v>
      </c>
      <c r="K640" s="26">
        <v>52308577</v>
      </c>
      <c r="L640" s="26">
        <v>52308577</v>
      </c>
      <c r="M640" s="26">
        <v>52308577</v>
      </c>
      <c r="N640" s="27">
        <v>2427</v>
      </c>
      <c r="O640" s="28">
        <v>31.6</v>
      </c>
      <c r="P640" s="28">
        <v>33</v>
      </c>
      <c r="Q640" s="28">
        <v>23.1</v>
      </c>
      <c r="R640" s="28">
        <v>6.6</v>
      </c>
      <c r="S640" s="28">
        <v>6.2</v>
      </c>
      <c r="T640" s="28">
        <v>1</v>
      </c>
      <c r="U640" s="28">
        <v>1</v>
      </c>
      <c r="V640" s="44">
        <f>VLOOKUP($L640,'[1]Tortugas liberadas DPNG'!$B$1:$O$552,7,FALSE)</f>
        <v>2017</v>
      </c>
      <c r="W640" s="44">
        <f>VLOOKUP($L640,'[1]Tortugas liberadas DPNG'!$B$1:$O$552,11,FALSE)</f>
        <v>26.7</v>
      </c>
      <c r="X640" s="44">
        <f>VLOOKUP($L640,'[1]Tortugas liberadas DPNG'!$B$1:$O$552,14,FALSE)/1000</f>
        <v>1.643</v>
      </c>
      <c r="Y640" s="44">
        <f>VLOOKUP($L640,'[1]Tortugas liberadas DPNG'!$B$1:$O$552,5,FALSE) -0.5</f>
        <v>5.5</v>
      </c>
      <c r="Z640" s="44">
        <f>Y640+(F640-VLOOKUP($L640,'[1]Tortugas liberadas DPNG'!$B$1:$O$552,7,FALSE))</f>
        <v>6.5</v>
      </c>
      <c r="AB640" s="45" t="str">
        <f t="shared" si="9"/>
        <v>Small</v>
      </c>
      <c r="AC640" s="9"/>
    </row>
    <row r="641" spans="1:29" x14ac:dyDescent="0.25">
      <c r="A641" s="42">
        <v>712</v>
      </c>
      <c r="B641" s="9" t="s">
        <v>28</v>
      </c>
      <c r="C641" s="9" t="s">
        <v>32</v>
      </c>
      <c r="D641" s="9">
        <v>6</v>
      </c>
      <c r="E641" s="9">
        <v>194</v>
      </c>
      <c r="F641" s="9">
        <v>2018</v>
      </c>
      <c r="G641" s="9">
        <v>6</v>
      </c>
      <c r="H641" s="9">
        <v>8</v>
      </c>
      <c r="I641" s="35">
        <v>-0.82054099999999996</v>
      </c>
      <c r="J641" s="35">
        <v>-90.058681000000007</v>
      </c>
      <c r="K641" s="26">
        <v>48345639</v>
      </c>
      <c r="L641" s="26">
        <v>48345639</v>
      </c>
      <c r="M641" s="26">
        <v>48345639</v>
      </c>
      <c r="N641" s="27">
        <v>2150</v>
      </c>
      <c r="O641" s="28">
        <v>48.7</v>
      </c>
      <c r="P641" s="28">
        <v>49.1</v>
      </c>
      <c r="Q641" s="28">
        <v>36.5</v>
      </c>
      <c r="R641" s="28">
        <v>12.3</v>
      </c>
      <c r="S641" s="28">
        <v>10.4</v>
      </c>
      <c r="T641" s="28">
        <v>1</v>
      </c>
      <c r="U641" s="28">
        <v>1</v>
      </c>
      <c r="V641" s="44">
        <f>VLOOKUP($L641,'[1]Tortugas liberadas DPNG'!$B$1:$O$552,7,FALSE)</f>
        <v>2015</v>
      </c>
      <c r="W641" s="44">
        <f>VLOOKUP($L641,'[1]Tortugas liberadas DPNG'!$B$1:$O$552,11,FALSE)</f>
        <v>34.6</v>
      </c>
      <c r="X641" s="44">
        <f>VLOOKUP($L641,'[1]Tortugas liberadas DPNG'!$B$1:$O$552,14,FALSE)/1000</f>
        <v>3.6</v>
      </c>
      <c r="Y641" s="44">
        <f>VLOOKUP($L641,'[1]Tortugas liberadas DPNG'!$B$1:$O$552,5,FALSE) -0.5</f>
        <v>7.5</v>
      </c>
      <c r="Z641" s="44">
        <f>Y641+(F641-VLOOKUP($L641,'[1]Tortugas liberadas DPNG'!$B$1:$O$552,7,FALSE))</f>
        <v>10.5</v>
      </c>
      <c r="AB641" s="45" t="str">
        <f t="shared" si="9"/>
        <v/>
      </c>
      <c r="AC641" s="9"/>
    </row>
    <row r="642" spans="1:29" x14ac:dyDescent="0.25">
      <c r="A642" s="42">
        <v>713</v>
      </c>
      <c r="B642" s="9" t="s">
        <v>28</v>
      </c>
      <c r="C642" s="9" t="s">
        <v>32</v>
      </c>
      <c r="D642" s="9">
        <v>6</v>
      </c>
      <c r="E642" s="9">
        <v>194</v>
      </c>
      <c r="F642" s="9">
        <v>2018</v>
      </c>
      <c r="G642" s="9">
        <v>6</v>
      </c>
      <c r="H642" s="9">
        <v>8</v>
      </c>
      <c r="I642" s="35">
        <v>-0.82054099999999996</v>
      </c>
      <c r="J642" s="35">
        <v>-90.058681000000007</v>
      </c>
      <c r="K642" s="26">
        <v>48320275</v>
      </c>
      <c r="L642" s="26">
        <v>48320275</v>
      </c>
      <c r="M642" s="26">
        <v>48320275</v>
      </c>
      <c r="N642" s="27">
        <v>2161</v>
      </c>
      <c r="O642" s="28">
        <v>44</v>
      </c>
      <c r="P642" s="28">
        <v>46</v>
      </c>
      <c r="Q642" s="28">
        <v>30</v>
      </c>
      <c r="R642" s="28">
        <v>11.6</v>
      </c>
      <c r="S642" s="28">
        <v>8.8000000000000007</v>
      </c>
      <c r="T642" s="28">
        <v>1</v>
      </c>
      <c r="U642" s="28">
        <v>1</v>
      </c>
      <c r="V642" s="44">
        <f>VLOOKUP($L642,'[1]Tortugas liberadas DPNG'!$B$1:$O$552,7,FALSE)</f>
        <v>2015</v>
      </c>
      <c r="W642" s="44">
        <f>VLOOKUP($L642,'[1]Tortugas liberadas DPNG'!$B$1:$O$552,11,FALSE)</f>
        <v>30.3</v>
      </c>
      <c r="X642" s="44">
        <f>VLOOKUP($L642,'[1]Tortugas liberadas DPNG'!$B$1:$O$552,14,FALSE)/1000</f>
        <v>2.4</v>
      </c>
      <c r="Y642" s="44">
        <f>VLOOKUP($L642,'[1]Tortugas liberadas DPNG'!$B$1:$O$552,5,FALSE) -0.5</f>
        <v>7.5</v>
      </c>
      <c r="Z642" s="44">
        <f>Y642+(F642-VLOOKUP($L642,'[1]Tortugas liberadas DPNG'!$B$1:$O$552,7,FALSE))</f>
        <v>10.5</v>
      </c>
      <c r="AB642" s="45" t="str">
        <f t="shared" si="9"/>
        <v>Small</v>
      </c>
      <c r="AC642" s="9"/>
    </row>
    <row r="643" spans="1:29" x14ac:dyDescent="0.25">
      <c r="A643" s="42">
        <v>714</v>
      </c>
      <c r="B643" s="9" t="s">
        <v>28</v>
      </c>
      <c r="C643" s="9" t="s">
        <v>32</v>
      </c>
      <c r="D643" s="9">
        <v>6</v>
      </c>
      <c r="E643" s="9">
        <v>194</v>
      </c>
      <c r="F643" s="9">
        <v>2018</v>
      </c>
      <c r="G643" s="9">
        <v>6</v>
      </c>
      <c r="H643" s="9">
        <v>8</v>
      </c>
      <c r="I643" s="35">
        <v>-0.82054099999999996</v>
      </c>
      <c r="J643" s="35">
        <v>-90.058681000000007</v>
      </c>
      <c r="K643" s="26">
        <v>52256284</v>
      </c>
      <c r="L643" s="26">
        <v>52256284</v>
      </c>
      <c r="M643" s="26">
        <v>52256284</v>
      </c>
      <c r="N643" s="27">
        <v>2349</v>
      </c>
      <c r="O643" s="28">
        <v>31.7</v>
      </c>
      <c r="P643" s="28">
        <v>33.5</v>
      </c>
      <c r="Q643" s="28">
        <v>22</v>
      </c>
      <c r="R643" s="28">
        <v>7</v>
      </c>
      <c r="S643" s="28">
        <v>3</v>
      </c>
      <c r="T643" s="28">
        <v>1</v>
      </c>
      <c r="U643" s="28">
        <v>1</v>
      </c>
      <c r="V643" s="44">
        <f>VLOOKUP($L643,'[1]Tortugas liberadas DPNG'!$B$1:$O$552,7,FALSE)</f>
        <v>2017</v>
      </c>
      <c r="W643" s="44">
        <f>VLOOKUP($L643,'[1]Tortugas liberadas DPNG'!$B$1:$O$552,11,FALSE)</f>
        <v>26.5</v>
      </c>
      <c r="X643" s="44">
        <f>VLOOKUP($L643,'[1]Tortugas liberadas DPNG'!$B$1:$O$552,14,FALSE)/1000</f>
        <v>1.6</v>
      </c>
      <c r="Y643" s="44">
        <f>VLOOKUP($L643,'[1]Tortugas liberadas DPNG'!$B$1:$O$552,5,FALSE) -0.5</f>
        <v>6.5</v>
      </c>
      <c r="Z643" s="44">
        <f>Y643+(F643-VLOOKUP($L643,'[1]Tortugas liberadas DPNG'!$B$1:$O$552,7,FALSE))</f>
        <v>7.5</v>
      </c>
      <c r="AB643" s="45" t="str">
        <f t="shared" si="9"/>
        <v>Small</v>
      </c>
      <c r="AC643" s="9" t="s">
        <v>129</v>
      </c>
    </row>
    <row r="644" spans="1:29" x14ac:dyDescent="0.25">
      <c r="A644" s="42">
        <v>715</v>
      </c>
      <c r="B644" s="9" t="s">
        <v>28</v>
      </c>
      <c r="C644" s="9" t="s">
        <v>32</v>
      </c>
      <c r="D644" s="9">
        <v>6</v>
      </c>
      <c r="E644" s="9">
        <v>194</v>
      </c>
      <c r="F644" s="9">
        <v>2018</v>
      </c>
      <c r="G644" s="9">
        <v>6</v>
      </c>
      <c r="H644" s="9">
        <v>8</v>
      </c>
      <c r="I644" s="35">
        <v>-0.82054099999999996</v>
      </c>
      <c r="J644" s="35">
        <v>-90.058681000000007</v>
      </c>
      <c r="K644" s="26">
        <v>91035521</v>
      </c>
      <c r="L644" s="26">
        <v>91035521</v>
      </c>
      <c r="M644" s="26">
        <v>91035521</v>
      </c>
      <c r="N644" s="27">
        <v>2913</v>
      </c>
      <c r="O644" s="28">
        <v>30.6</v>
      </c>
      <c r="P644" s="28">
        <v>32.799999999999997</v>
      </c>
      <c r="Q644" s="28">
        <v>22</v>
      </c>
      <c r="R644" s="28">
        <v>6.9</v>
      </c>
      <c r="S644" s="28">
        <v>2.5</v>
      </c>
      <c r="T644" s="28">
        <v>1</v>
      </c>
      <c r="U644" s="28">
        <v>0</v>
      </c>
      <c r="V644" s="44">
        <f>VLOOKUP($L644,'[1]Tortugas liberadas DPNG'!$B$1:$O$552,7,FALSE)</f>
        <v>2017</v>
      </c>
      <c r="W644" s="44">
        <f>VLOOKUP($L644,'[1]Tortugas liberadas DPNG'!$B$1:$O$552,11,FALSE)</f>
        <v>27</v>
      </c>
      <c r="X644" s="44">
        <f>VLOOKUP($L644,'[1]Tortugas liberadas DPNG'!$B$1:$O$552,14,FALSE)/1000</f>
        <v>1.78</v>
      </c>
      <c r="Y644" s="44">
        <f>VLOOKUP($L644,'[1]Tortugas liberadas DPNG'!$B$1:$O$552,5,FALSE) -0.5</f>
        <v>5.5</v>
      </c>
      <c r="Z644" s="44">
        <f>Y644+(F644-VLOOKUP($L644,'[1]Tortugas liberadas DPNG'!$B$1:$O$552,7,FALSE))</f>
        <v>6.5</v>
      </c>
      <c r="AB644" s="45" t="str">
        <f t="shared" ref="AB644:AB707" si="10">IF(W644&lt;W$804,"Small","")</f>
        <v>Small</v>
      </c>
      <c r="AC644" s="9"/>
    </row>
    <row r="645" spans="1:29" x14ac:dyDescent="0.25">
      <c r="A645" s="42">
        <v>716</v>
      </c>
      <c r="B645" s="9" t="s">
        <v>28</v>
      </c>
      <c r="C645" s="9" t="s">
        <v>32</v>
      </c>
      <c r="D645" s="9">
        <v>6</v>
      </c>
      <c r="E645" s="9">
        <v>195</v>
      </c>
      <c r="F645" s="9">
        <v>2018</v>
      </c>
      <c r="G645" s="9">
        <v>6</v>
      </c>
      <c r="H645" s="9">
        <v>8</v>
      </c>
      <c r="I645" s="35">
        <v>-0.82013000000000003</v>
      </c>
      <c r="J645" s="35">
        <v>-90.058897999999999</v>
      </c>
      <c r="K645" s="26">
        <v>51769312</v>
      </c>
      <c r="L645" s="26">
        <v>51769312</v>
      </c>
      <c r="M645" s="26">
        <v>51769312</v>
      </c>
      <c r="N645" s="27">
        <v>2402</v>
      </c>
      <c r="O645" s="28">
        <v>29.5</v>
      </c>
      <c r="P645" s="28">
        <v>30.6</v>
      </c>
      <c r="Q645" s="28">
        <v>21</v>
      </c>
      <c r="R645" s="28">
        <v>6</v>
      </c>
      <c r="S645" s="28">
        <v>2.2000000000000002</v>
      </c>
      <c r="T645" s="28">
        <v>1</v>
      </c>
      <c r="U645" s="28">
        <v>0</v>
      </c>
      <c r="V645" s="44">
        <f>VLOOKUP($L645,'[1]Tortugas liberadas DPNG'!$B$1:$O$552,7,FALSE)</f>
        <v>2017</v>
      </c>
      <c r="W645" s="44">
        <f>VLOOKUP($L645,'[1]Tortugas liberadas DPNG'!$B$1:$O$552,11,FALSE)</f>
        <v>24.1</v>
      </c>
      <c r="X645" s="44">
        <f>VLOOKUP($L645,'[1]Tortugas liberadas DPNG'!$B$1:$O$552,14,FALSE)/1000</f>
        <v>1.242</v>
      </c>
      <c r="Y645" s="44">
        <f>VLOOKUP($L645,'[1]Tortugas liberadas DPNG'!$B$1:$O$552,5,FALSE) -0.5</f>
        <v>5.5</v>
      </c>
      <c r="Z645" s="44">
        <f>Y645+(F645-VLOOKUP($L645,'[1]Tortugas liberadas DPNG'!$B$1:$O$552,7,FALSE))</f>
        <v>6.5</v>
      </c>
      <c r="AB645" s="45" t="str">
        <f t="shared" si="10"/>
        <v>Small</v>
      </c>
      <c r="AC645" s="9"/>
    </row>
    <row r="646" spans="1:29" x14ac:dyDescent="0.25">
      <c r="A646" s="42">
        <v>717</v>
      </c>
      <c r="B646" s="9" t="s">
        <v>28</v>
      </c>
      <c r="C646" s="9" t="s">
        <v>32</v>
      </c>
      <c r="D646" s="9">
        <v>6</v>
      </c>
      <c r="E646" s="9">
        <v>196</v>
      </c>
      <c r="F646" s="9">
        <v>2018</v>
      </c>
      <c r="G646" s="9">
        <v>6</v>
      </c>
      <c r="H646" s="9">
        <v>8</v>
      </c>
      <c r="I646" s="35">
        <v>-0.82020700000000002</v>
      </c>
      <c r="J646" s="35">
        <v>-90.059342000000001</v>
      </c>
      <c r="K646" s="26">
        <v>91519558</v>
      </c>
      <c r="L646" s="26">
        <v>91519558</v>
      </c>
      <c r="M646" s="26">
        <v>91519558</v>
      </c>
      <c r="N646" s="27"/>
      <c r="O646" s="28">
        <v>30.6</v>
      </c>
      <c r="P646" s="28">
        <v>31</v>
      </c>
      <c r="Q646" s="28">
        <v>21.2</v>
      </c>
      <c r="R646" s="28">
        <v>6.5</v>
      </c>
      <c r="S646" s="28">
        <v>2.2000000000000002</v>
      </c>
      <c r="T646" s="28">
        <v>1</v>
      </c>
      <c r="U646" s="28">
        <v>0</v>
      </c>
      <c r="V646" s="44">
        <f>VLOOKUP($L646,'[1]Tortugas liberadas DPNG'!$B$1:$O$552,7,FALSE)</f>
        <v>2017</v>
      </c>
      <c r="W646" s="44">
        <f>VLOOKUP($L646,'[1]Tortugas liberadas DPNG'!$B$1:$O$552,11,FALSE)</f>
        <v>26.5</v>
      </c>
      <c r="X646" s="44">
        <f>VLOOKUP($L646,'[1]Tortugas liberadas DPNG'!$B$1:$O$552,14,FALSE)/1000</f>
        <v>1.5840000000000001</v>
      </c>
      <c r="Y646" s="44">
        <f>VLOOKUP($L646,'[1]Tortugas liberadas DPNG'!$B$1:$O$552,5,FALSE) -0.5</f>
        <v>5.5</v>
      </c>
      <c r="Z646" s="44">
        <f>Y646+(F646-VLOOKUP($L646,'[1]Tortugas liberadas DPNG'!$B$1:$O$552,7,FALSE))</f>
        <v>6.5</v>
      </c>
      <c r="AB646" s="45" t="str">
        <f t="shared" si="10"/>
        <v>Small</v>
      </c>
      <c r="AC646" s="9"/>
    </row>
    <row r="647" spans="1:29" x14ac:dyDescent="0.25">
      <c r="A647" s="42">
        <v>718</v>
      </c>
      <c r="B647" s="9" t="s">
        <v>28</v>
      </c>
      <c r="C647" s="9" t="s">
        <v>32</v>
      </c>
      <c r="D647" s="9">
        <v>6</v>
      </c>
      <c r="E647" s="9">
        <v>196</v>
      </c>
      <c r="F647" s="9">
        <v>2018</v>
      </c>
      <c r="G647" s="9">
        <v>6</v>
      </c>
      <c r="H647" s="9">
        <v>8</v>
      </c>
      <c r="I647" s="35">
        <v>-0.82020700000000002</v>
      </c>
      <c r="J647" s="35">
        <v>-90.059342000000001</v>
      </c>
      <c r="K647" s="26">
        <v>52015603</v>
      </c>
      <c r="L647" s="26">
        <v>52015603</v>
      </c>
      <c r="M647" s="26">
        <v>52015603</v>
      </c>
      <c r="N647" s="27">
        <v>2280</v>
      </c>
      <c r="O647" s="28">
        <v>30.5</v>
      </c>
      <c r="P647" s="28">
        <v>32</v>
      </c>
      <c r="Q647" s="28">
        <v>21.1</v>
      </c>
      <c r="R647" s="28">
        <v>6.5</v>
      </c>
      <c r="S647" s="28">
        <v>2.4</v>
      </c>
      <c r="T647" s="28">
        <v>1</v>
      </c>
      <c r="U647" s="28">
        <v>1</v>
      </c>
      <c r="V647" s="44">
        <f>VLOOKUP($L647,'[1]Tortugas liberadas DPNG'!$B$1:$O$552,7,FALSE)</f>
        <v>2017</v>
      </c>
      <c r="W647" s="44">
        <f>VLOOKUP($L647,'[1]Tortugas liberadas DPNG'!$B$1:$O$552,11,FALSE)</f>
        <v>26.5</v>
      </c>
      <c r="X647" s="44">
        <f>VLOOKUP($L647,'[1]Tortugas liberadas DPNG'!$B$1:$O$552,14,FALSE)/1000</f>
        <v>1.524</v>
      </c>
      <c r="Y647" s="44">
        <f>VLOOKUP($L647,'[1]Tortugas liberadas DPNG'!$B$1:$O$552,5,FALSE) -0.5</f>
        <v>5.5</v>
      </c>
      <c r="Z647" s="44">
        <f>Y647+(F647-VLOOKUP($L647,'[1]Tortugas liberadas DPNG'!$B$1:$O$552,7,FALSE))</f>
        <v>6.5</v>
      </c>
      <c r="AB647" s="45" t="str">
        <f t="shared" si="10"/>
        <v>Small</v>
      </c>
      <c r="AC647" s="9"/>
    </row>
    <row r="648" spans="1:29" x14ac:dyDescent="0.25">
      <c r="A648" s="42">
        <v>719</v>
      </c>
      <c r="B648" s="9" t="s">
        <v>28</v>
      </c>
      <c r="C648" s="9" t="s">
        <v>32</v>
      </c>
      <c r="D648" s="9">
        <v>6</v>
      </c>
      <c r="E648" s="9">
        <v>196</v>
      </c>
      <c r="F648" s="9">
        <v>2018</v>
      </c>
      <c r="G648" s="9">
        <v>6</v>
      </c>
      <c r="H648" s="9">
        <v>8</v>
      </c>
      <c r="I648" s="35">
        <v>-0.82020700000000002</v>
      </c>
      <c r="J648" s="35">
        <v>-90.059342000000001</v>
      </c>
      <c r="K648" s="26">
        <v>48068374</v>
      </c>
      <c r="L648" s="29">
        <v>48068374</v>
      </c>
      <c r="M648" s="26">
        <v>48068374</v>
      </c>
      <c r="N648" s="27">
        <v>2227</v>
      </c>
      <c r="O648" s="28">
        <v>39.200000000000003</v>
      </c>
      <c r="P648" s="28">
        <v>41</v>
      </c>
      <c r="Q648" s="28">
        <v>29.1</v>
      </c>
      <c r="R648" s="28">
        <v>9.6</v>
      </c>
      <c r="S648" s="28">
        <v>5.7</v>
      </c>
      <c r="T648" s="28">
        <v>1</v>
      </c>
      <c r="U648" s="28">
        <v>1</v>
      </c>
      <c r="V648" s="44">
        <f>VLOOKUP($L648,'[1]Tortugas liberadas DPNG'!$B$1:$O$552,7,FALSE)</f>
        <v>2015</v>
      </c>
      <c r="W648" s="44">
        <f>VLOOKUP($L648,'[1]Tortugas liberadas DPNG'!$B$1:$O$552,11,FALSE)</f>
        <v>25.3</v>
      </c>
      <c r="X648" s="44">
        <f>VLOOKUP($L648,'[1]Tortugas liberadas DPNG'!$B$1:$O$552,14,FALSE)/1000</f>
        <v>1.5</v>
      </c>
      <c r="Y648" s="44">
        <f>VLOOKUP($L648,'[1]Tortugas liberadas DPNG'!$B$1:$O$552,5,FALSE) -0.5</f>
        <v>5.5</v>
      </c>
      <c r="Z648" s="44">
        <f>Y648+(F648-VLOOKUP($L648,'[1]Tortugas liberadas DPNG'!$B$1:$O$552,7,FALSE))</f>
        <v>8.5</v>
      </c>
      <c r="AB648" s="45" t="str">
        <f t="shared" si="10"/>
        <v>Small</v>
      </c>
      <c r="AC648" s="9"/>
    </row>
    <row r="649" spans="1:29" x14ac:dyDescent="0.25">
      <c r="A649" s="42">
        <v>720</v>
      </c>
      <c r="B649" s="9" t="s">
        <v>28</v>
      </c>
      <c r="C649" s="9" t="s">
        <v>32</v>
      </c>
      <c r="D649" s="9">
        <v>6</v>
      </c>
      <c r="E649" s="9">
        <v>197</v>
      </c>
      <c r="F649" s="9">
        <v>2018</v>
      </c>
      <c r="G649" s="9">
        <v>6</v>
      </c>
      <c r="H649" s="9">
        <v>8</v>
      </c>
      <c r="I649" s="35">
        <v>-0.82084299999999999</v>
      </c>
      <c r="J649" s="35">
        <v>-90.059369000000004</v>
      </c>
      <c r="K649" s="30">
        <v>52795260</v>
      </c>
      <c r="L649" s="26">
        <v>51812321</v>
      </c>
      <c r="M649" s="26" t="s">
        <v>102</v>
      </c>
      <c r="N649" s="27">
        <v>2386</v>
      </c>
      <c r="O649" s="28">
        <v>27.7</v>
      </c>
      <c r="P649" s="28">
        <v>30</v>
      </c>
      <c r="Q649" s="28">
        <v>29.5</v>
      </c>
      <c r="R649" s="28">
        <v>6</v>
      </c>
      <c r="S649" s="28">
        <v>1.8</v>
      </c>
      <c r="T649" s="28">
        <v>1</v>
      </c>
      <c r="U649" s="28">
        <v>1</v>
      </c>
      <c r="V649" s="44">
        <f>VLOOKUP($L649,'[1]Tortugas liberadas DPNG'!$B$1:$O$552,7,FALSE)</f>
        <v>2017</v>
      </c>
      <c r="W649" s="44">
        <f>VLOOKUP($L649,'[1]Tortugas liberadas DPNG'!$B$1:$O$552,11,FALSE)</f>
        <v>26.6</v>
      </c>
      <c r="X649" s="44">
        <f>VLOOKUP($L649,'[1]Tortugas liberadas DPNG'!$B$1:$O$552,14,FALSE)/1000</f>
        <v>0.98399999999999999</v>
      </c>
      <c r="Y649" s="44">
        <f>VLOOKUP($L649,'[1]Tortugas liberadas DPNG'!$B$1:$O$552,5,FALSE) -0.5</f>
        <v>5.5</v>
      </c>
      <c r="Z649" s="44">
        <f>Y649+(F649-VLOOKUP($L649,'[1]Tortugas liberadas DPNG'!$B$1:$O$552,7,FALSE))</f>
        <v>6.5</v>
      </c>
      <c r="AB649" s="45" t="str">
        <f t="shared" si="10"/>
        <v>Small</v>
      </c>
      <c r="AC649" s="9"/>
    </row>
    <row r="650" spans="1:29" x14ac:dyDescent="0.25">
      <c r="A650" s="42">
        <v>721</v>
      </c>
      <c r="B650" s="9" t="s">
        <v>28</v>
      </c>
      <c r="C650" s="9" t="s">
        <v>32</v>
      </c>
      <c r="D650" s="9">
        <v>6</v>
      </c>
      <c r="E650" s="9">
        <v>197</v>
      </c>
      <c r="F650" s="9">
        <v>2018</v>
      </c>
      <c r="G650" s="9">
        <v>6</v>
      </c>
      <c r="H650" s="9">
        <v>8</v>
      </c>
      <c r="I650" s="35">
        <v>-0.82084299999999999</v>
      </c>
      <c r="J650" s="35">
        <v>-90.059369000000004</v>
      </c>
      <c r="K650" s="26">
        <v>51587375</v>
      </c>
      <c r="L650" s="26">
        <v>51587375</v>
      </c>
      <c r="M650" s="26">
        <v>51587375</v>
      </c>
      <c r="N650" s="27">
        <v>2353</v>
      </c>
      <c r="O650" s="28">
        <v>31.1</v>
      </c>
      <c r="P650" s="28">
        <v>32</v>
      </c>
      <c r="Q650" s="28">
        <v>21.3</v>
      </c>
      <c r="R650" s="28">
        <v>7</v>
      </c>
      <c r="S650" s="28">
        <v>2.6</v>
      </c>
      <c r="T650" s="28">
        <v>1</v>
      </c>
      <c r="U650" s="28">
        <v>1</v>
      </c>
      <c r="V650" s="44">
        <f>VLOOKUP($L650,'[1]Tortugas liberadas DPNG'!$B$1:$O$552,7,FALSE)</f>
        <v>2017</v>
      </c>
      <c r="W650" s="44">
        <f>VLOOKUP($L650,'[1]Tortugas liberadas DPNG'!$B$1:$O$552,11,FALSE)</f>
        <v>26.9</v>
      </c>
      <c r="X650" s="44">
        <f>VLOOKUP($L650,'[1]Tortugas liberadas DPNG'!$B$1:$O$552,14,FALSE)/1000</f>
        <v>1.7</v>
      </c>
      <c r="Y650" s="44">
        <f>VLOOKUP($L650,'[1]Tortugas liberadas DPNG'!$B$1:$O$552,5,FALSE) -0.5</f>
        <v>6.5</v>
      </c>
      <c r="Z650" s="44">
        <f>Y650+(F650-VLOOKUP($L650,'[1]Tortugas liberadas DPNG'!$B$1:$O$552,7,FALSE))</f>
        <v>7.5</v>
      </c>
      <c r="AB650" s="45" t="str">
        <f t="shared" si="10"/>
        <v>Small</v>
      </c>
      <c r="AC650" s="9"/>
    </row>
    <row r="651" spans="1:29" x14ac:dyDescent="0.25">
      <c r="A651" s="42">
        <v>722</v>
      </c>
      <c r="B651" s="9" t="s">
        <v>28</v>
      </c>
      <c r="C651" s="9" t="s">
        <v>32</v>
      </c>
      <c r="D651" s="9">
        <v>6</v>
      </c>
      <c r="E651" s="9">
        <v>197</v>
      </c>
      <c r="F651" s="9">
        <v>2018</v>
      </c>
      <c r="G651" s="9">
        <v>6</v>
      </c>
      <c r="H651" s="9">
        <v>8</v>
      </c>
      <c r="I651" s="35">
        <v>-0.82084299999999999</v>
      </c>
      <c r="J651" s="35">
        <v>-90.059369000000004</v>
      </c>
      <c r="K651" s="26">
        <v>52307883</v>
      </c>
      <c r="L651" s="26">
        <v>52307883</v>
      </c>
      <c r="M651" s="26">
        <v>52307883</v>
      </c>
      <c r="N651" s="27">
        <v>2322</v>
      </c>
      <c r="O651" s="28">
        <v>28.6</v>
      </c>
      <c r="P651" s="28">
        <v>38.5</v>
      </c>
      <c r="Q651" s="28">
        <v>18.5</v>
      </c>
      <c r="R651" s="28">
        <v>5.7</v>
      </c>
      <c r="S651" s="28">
        <v>1.9</v>
      </c>
      <c r="T651" s="28">
        <v>1</v>
      </c>
      <c r="U651" s="28">
        <v>0</v>
      </c>
      <c r="V651" s="44">
        <f>VLOOKUP($L651,'[1]Tortugas liberadas DPNG'!$B$1:$O$552,7,FALSE)</f>
        <v>2017</v>
      </c>
      <c r="W651" s="44">
        <f>VLOOKUP($L651,'[1]Tortugas liberadas DPNG'!$B$1:$O$552,11,FALSE)</f>
        <v>25</v>
      </c>
      <c r="X651" s="44">
        <f>VLOOKUP($L651,'[1]Tortugas liberadas DPNG'!$B$1:$O$552,14,FALSE)/1000</f>
        <v>1.5</v>
      </c>
      <c r="Y651" s="44">
        <f>VLOOKUP($L651,'[1]Tortugas liberadas DPNG'!$B$1:$O$552,5,FALSE) -0.5</f>
        <v>7.5</v>
      </c>
      <c r="Z651" s="44">
        <f>Y651+(F651-VLOOKUP($L651,'[1]Tortugas liberadas DPNG'!$B$1:$O$552,7,FALSE))</f>
        <v>8.5</v>
      </c>
      <c r="AB651" s="45" t="str">
        <f t="shared" si="10"/>
        <v>Small</v>
      </c>
      <c r="AC651" s="9"/>
    </row>
    <row r="652" spans="1:29" x14ac:dyDescent="0.25">
      <c r="A652" s="42">
        <v>723</v>
      </c>
      <c r="B652" s="9" t="s">
        <v>28</v>
      </c>
      <c r="C652" s="9" t="s">
        <v>32</v>
      </c>
      <c r="D652" s="9">
        <v>6</v>
      </c>
      <c r="E652" s="9">
        <v>197</v>
      </c>
      <c r="F652" s="9">
        <v>2018</v>
      </c>
      <c r="G652" s="9">
        <v>6</v>
      </c>
      <c r="H652" s="9">
        <v>8</v>
      </c>
      <c r="I652" s="35">
        <v>-0.82084299999999999</v>
      </c>
      <c r="J652" s="35">
        <v>-90.059369000000004</v>
      </c>
      <c r="K652" s="26">
        <v>48375264</v>
      </c>
      <c r="L652" s="26">
        <v>48375264</v>
      </c>
      <c r="M652" s="26">
        <v>48375264</v>
      </c>
      <c r="N652" s="27">
        <v>2267</v>
      </c>
      <c r="O652" s="28">
        <v>39</v>
      </c>
      <c r="P652" s="28">
        <v>40</v>
      </c>
      <c r="Q652" s="28">
        <v>28.5</v>
      </c>
      <c r="R652" s="28">
        <v>8.6</v>
      </c>
      <c r="S652" s="28">
        <v>5.6</v>
      </c>
      <c r="T652" s="28">
        <v>1</v>
      </c>
      <c r="U652" s="28">
        <v>0</v>
      </c>
      <c r="V652" s="44">
        <f>VLOOKUP($L652,'[1]Tortugas liberadas DPNG'!$B$1:$O$552,7,FALSE)</f>
        <v>2015</v>
      </c>
      <c r="W652" s="44">
        <f>VLOOKUP($L652,'[1]Tortugas liberadas DPNG'!$B$1:$O$552,11,FALSE)</f>
        <v>24</v>
      </c>
      <c r="X652" s="44">
        <f>VLOOKUP($L652,'[1]Tortugas liberadas DPNG'!$B$1:$O$552,14,FALSE)/1000</f>
        <v>1.1000000000000001</v>
      </c>
      <c r="Y652" s="44">
        <f>VLOOKUP($L652,'[1]Tortugas liberadas DPNG'!$B$1:$O$552,5,FALSE) -0.5</f>
        <v>4.5</v>
      </c>
      <c r="Z652" s="44">
        <f>Y652+(F652-VLOOKUP($L652,'[1]Tortugas liberadas DPNG'!$B$1:$O$552,7,FALSE))</f>
        <v>7.5</v>
      </c>
      <c r="AB652" s="45" t="str">
        <f t="shared" si="10"/>
        <v>Small</v>
      </c>
      <c r="AC652" s="31"/>
    </row>
    <row r="653" spans="1:29" x14ac:dyDescent="0.25">
      <c r="A653" s="42">
        <v>724</v>
      </c>
      <c r="B653" s="9" t="s">
        <v>28</v>
      </c>
      <c r="C653" s="9" t="s">
        <v>32</v>
      </c>
      <c r="D653" s="9">
        <v>6</v>
      </c>
      <c r="E653" s="9">
        <v>197</v>
      </c>
      <c r="F653" s="9">
        <v>2018</v>
      </c>
      <c r="G653" s="9">
        <v>6</v>
      </c>
      <c r="H653" s="9">
        <v>8</v>
      </c>
      <c r="I653" s="35">
        <v>-0.82084299999999999</v>
      </c>
      <c r="J653" s="35">
        <v>-90.059369000000004</v>
      </c>
      <c r="K653" s="26">
        <v>52367519</v>
      </c>
      <c r="L653" s="26">
        <v>52367519</v>
      </c>
      <c r="M653" s="26">
        <v>52367519</v>
      </c>
      <c r="N653" s="27">
        <v>2447</v>
      </c>
      <c r="O653" s="28">
        <v>28</v>
      </c>
      <c r="P653" s="28">
        <v>29</v>
      </c>
      <c r="Q653" s="28">
        <v>20.2</v>
      </c>
      <c r="R653" s="28">
        <v>5.3</v>
      </c>
      <c r="S653" s="28">
        <v>1.8</v>
      </c>
      <c r="T653" s="28">
        <v>1</v>
      </c>
      <c r="U653" s="28">
        <v>1</v>
      </c>
      <c r="V653" s="44">
        <f>VLOOKUP($L653,'[1]Tortugas liberadas DPNG'!$B$1:$O$552,7,FALSE)</f>
        <v>2017</v>
      </c>
      <c r="W653" s="44">
        <f>VLOOKUP($L653,'[1]Tortugas liberadas DPNG'!$B$1:$O$552,11,FALSE)</f>
        <v>24.1</v>
      </c>
      <c r="X653" s="44">
        <f>VLOOKUP($L653,'[1]Tortugas liberadas DPNG'!$B$1:$O$552,14,FALSE)/1000</f>
        <v>1.2</v>
      </c>
      <c r="Y653" s="44">
        <f>VLOOKUP($L653,'[1]Tortugas liberadas DPNG'!$B$1:$O$552,5,FALSE) -0.5</f>
        <v>4.5</v>
      </c>
      <c r="Z653" s="44">
        <f>Y653+(F653-VLOOKUP($L653,'[1]Tortugas liberadas DPNG'!$B$1:$O$552,7,FALSE))</f>
        <v>5.5</v>
      </c>
      <c r="AB653" s="45" t="str">
        <f t="shared" si="10"/>
        <v>Small</v>
      </c>
      <c r="AC653" s="9"/>
    </row>
    <row r="654" spans="1:29" x14ac:dyDescent="0.25">
      <c r="A654" s="42">
        <v>725</v>
      </c>
      <c r="B654" s="9" t="s">
        <v>28</v>
      </c>
      <c r="C654" s="9" t="s">
        <v>32</v>
      </c>
      <c r="D654" s="9">
        <v>6</v>
      </c>
      <c r="E654" s="9">
        <v>198</v>
      </c>
      <c r="F654" s="9">
        <v>2018</v>
      </c>
      <c r="G654" s="9">
        <v>6</v>
      </c>
      <c r="H654" s="9">
        <v>8</v>
      </c>
      <c r="I654" s="35">
        <v>-0.82070699999999996</v>
      </c>
      <c r="J654" s="35">
        <v>-90.059557999999996</v>
      </c>
      <c r="K654" s="26">
        <v>52370590</v>
      </c>
      <c r="L654" s="26">
        <v>52370590</v>
      </c>
      <c r="M654" s="26">
        <v>52370590</v>
      </c>
      <c r="N654" s="27">
        <v>2414</v>
      </c>
      <c r="O654" s="28">
        <v>29</v>
      </c>
      <c r="P654" s="28">
        <v>31</v>
      </c>
      <c r="Q654" s="28">
        <v>20.3</v>
      </c>
      <c r="R654" s="28">
        <v>6.5</v>
      </c>
      <c r="S654" s="28">
        <v>2.1</v>
      </c>
      <c r="T654" s="28">
        <v>1</v>
      </c>
      <c r="U654" s="28">
        <v>0</v>
      </c>
      <c r="V654" s="44">
        <f>VLOOKUP($L654,'[1]Tortugas liberadas DPNG'!$B$1:$O$552,7,FALSE)</f>
        <v>2017</v>
      </c>
      <c r="W654" s="44">
        <f>VLOOKUP($L654,'[1]Tortugas liberadas DPNG'!$B$1:$O$552,11,FALSE)</f>
        <v>25.6</v>
      </c>
      <c r="X654" s="44">
        <f>VLOOKUP($L654,'[1]Tortugas liberadas DPNG'!$B$1:$O$552,14,FALSE)/1000</f>
        <v>1.377</v>
      </c>
      <c r="Y654" s="44">
        <f>VLOOKUP($L654,'[1]Tortugas liberadas DPNG'!$B$1:$O$552,5,FALSE) -0.5</f>
        <v>5.5</v>
      </c>
      <c r="Z654" s="44">
        <f>Y654+(F654-VLOOKUP($L654,'[1]Tortugas liberadas DPNG'!$B$1:$O$552,7,FALSE))</f>
        <v>6.5</v>
      </c>
      <c r="AB654" s="45" t="str">
        <f t="shared" si="10"/>
        <v>Small</v>
      </c>
      <c r="AC654" s="9"/>
    </row>
    <row r="655" spans="1:29" x14ac:dyDescent="0.25">
      <c r="A655" s="42">
        <v>726</v>
      </c>
      <c r="B655" s="9" t="s">
        <v>28</v>
      </c>
      <c r="C655" s="9" t="s">
        <v>32</v>
      </c>
      <c r="D655" s="9">
        <v>6</v>
      </c>
      <c r="E655" s="9">
        <v>198</v>
      </c>
      <c r="F655" s="9">
        <v>2018</v>
      </c>
      <c r="G655" s="9">
        <v>6</v>
      </c>
      <c r="H655" s="9">
        <v>8</v>
      </c>
      <c r="I655" s="35">
        <v>-0.82070699999999996</v>
      </c>
      <c r="J655" s="35">
        <v>-90.059557999999996</v>
      </c>
      <c r="K655" s="26">
        <v>52604513</v>
      </c>
      <c r="L655" s="26">
        <v>52604513</v>
      </c>
      <c r="M655" s="26">
        <v>52604513</v>
      </c>
      <c r="N655" s="27">
        <v>2892</v>
      </c>
      <c r="O655" s="28">
        <v>29</v>
      </c>
      <c r="P655" s="28">
        <v>31</v>
      </c>
      <c r="Q655" s="28">
        <v>20</v>
      </c>
      <c r="R655" s="28">
        <v>6.2</v>
      </c>
      <c r="S655" s="28">
        <v>1.9</v>
      </c>
      <c r="T655" s="28">
        <v>1</v>
      </c>
      <c r="U655" s="28">
        <v>1</v>
      </c>
      <c r="V655" s="44">
        <f>VLOOKUP($L655,'[1]Tortugas liberadas DPNG'!$B$1:$O$552,7,FALSE)</f>
        <v>2017</v>
      </c>
      <c r="W655" s="44">
        <f>VLOOKUP($L655,'[1]Tortugas liberadas DPNG'!$B$1:$O$552,11,FALSE)</f>
        <v>24.8</v>
      </c>
      <c r="X655" s="44">
        <f>VLOOKUP($L655,'[1]Tortugas liberadas DPNG'!$B$1:$O$552,14,FALSE)/1000</f>
        <v>1.196</v>
      </c>
      <c r="Y655" s="44">
        <f>VLOOKUP($L655,'[1]Tortugas liberadas DPNG'!$B$1:$O$552,5,FALSE) -0.5</f>
        <v>5.5</v>
      </c>
      <c r="Z655" s="44">
        <f>Y655+(F655-VLOOKUP($L655,'[1]Tortugas liberadas DPNG'!$B$1:$O$552,7,FALSE))</f>
        <v>6.5</v>
      </c>
      <c r="AB655" s="45" t="str">
        <f t="shared" si="10"/>
        <v>Small</v>
      </c>
      <c r="AC655" s="9"/>
    </row>
    <row r="656" spans="1:29" x14ac:dyDescent="0.25">
      <c r="A656" s="42">
        <v>728</v>
      </c>
      <c r="B656" s="9" t="s">
        <v>28</v>
      </c>
      <c r="C656" s="9" t="s">
        <v>32</v>
      </c>
      <c r="D656" s="9">
        <v>6</v>
      </c>
      <c r="E656" s="9">
        <v>198</v>
      </c>
      <c r="F656" s="9">
        <v>2018</v>
      </c>
      <c r="G656" s="9">
        <v>6</v>
      </c>
      <c r="H656" s="9">
        <v>8</v>
      </c>
      <c r="I656" s="35">
        <v>-0.82070699999999996</v>
      </c>
      <c r="J656" s="35">
        <v>-90.059557999999996</v>
      </c>
      <c r="K656" s="26">
        <v>48066279</v>
      </c>
      <c r="L656" s="26">
        <v>48066279</v>
      </c>
      <c r="M656" s="26">
        <v>48066279</v>
      </c>
      <c r="N656" s="27">
        <v>2253</v>
      </c>
      <c r="O656" s="28">
        <v>36</v>
      </c>
      <c r="P656" s="28">
        <v>38</v>
      </c>
      <c r="Q656" s="28">
        <v>26.6</v>
      </c>
      <c r="R656" s="28">
        <v>8.5</v>
      </c>
      <c r="S656" s="28">
        <v>4</v>
      </c>
      <c r="T656" s="28">
        <v>1</v>
      </c>
      <c r="U656" s="28">
        <v>0</v>
      </c>
      <c r="V656" s="44">
        <f>VLOOKUP($L656,'[1]Tortugas liberadas DPNG'!$B$1:$O$552,7,FALSE)</f>
        <v>2015</v>
      </c>
      <c r="W656" s="44">
        <f>VLOOKUP($L656,'[1]Tortugas liberadas DPNG'!$B$1:$O$552,11,FALSE)</f>
        <v>24</v>
      </c>
      <c r="X656" s="44">
        <f>VLOOKUP($L656,'[1]Tortugas liberadas DPNG'!$B$1:$O$552,14,FALSE)/1000</f>
        <v>1.3</v>
      </c>
      <c r="Y656" s="44">
        <f>VLOOKUP($L656,'[1]Tortugas liberadas DPNG'!$B$1:$O$552,5,FALSE) -0.5</f>
        <v>5.5</v>
      </c>
      <c r="Z656" s="44">
        <f>Y656+(F656-VLOOKUP($L656,'[1]Tortugas liberadas DPNG'!$B$1:$O$552,7,FALSE))</f>
        <v>8.5</v>
      </c>
      <c r="AB656" s="45" t="str">
        <f t="shared" si="10"/>
        <v>Small</v>
      </c>
      <c r="AC656" s="9"/>
    </row>
    <row r="657" spans="1:29" x14ac:dyDescent="0.25">
      <c r="A657" s="42">
        <v>729</v>
      </c>
      <c r="B657" s="9" t="s">
        <v>28</v>
      </c>
      <c r="C657" s="9" t="s">
        <v>32</v>
      </c>
      <c r="D657" s="9">
        <v>6</v>
      </c>
      <c r="E657" s="9">
        <v>198</v>
      </c>
      <c r="F657" s="9">
        <v>2018</v>
      </c>
      <c r="G657" s="9">
        <v>6</v>
      </c>
      <c r="H657" s="9">
        <v>8</v>
      </c>
      <c r="I657" s="35">
        <v>-0.82070699999999996</v>
      </c>
      <c r="J657" s="35">
        <v>-90.059557999999996</v>
      </c>
      <c r="K657" s="26">
        <v>48367558</v>
      </c>
      <c r="L657" s="26">
        <v>48367558</v>
      </c>
      <c r="M657" s="26">
        <v>48367558</v>
      </c>
      <c r="N657" s="27" t="s">
        <v>130</v>
      </c>
      <c r="O657" s="28">
        <v>38</v>
      </c>
      <c r="P657" s="28">
        <v>41</v>
      </c>
      <c r="Q657" s="28">
        <v>28.4</v>
      </c>
      <c r="R657" s="28">
        <v>8.5</v>
      </c>
      <c r="S657" s="28">
        <v>5.5</v>
      </c>
      <c r="T657" s="28">
        <v>1</v>
      </c>
      <c r="U657" s="28">
        <v>0</v>
      </c>
      <c r="V657" s="44">
        <f>VLOOKUP($L657,'[1]Tortugas liberadas DPNG'!$B$1:$O$552,7,FALSE)</f>
        <v>2015</v>
      </c>
      <c r="W657" s="44">
        <f>VLOOKUP($L657,'[1]Tortugas liberadas DPNG'!$B$1:$O$552,11,FALSE)</f>
        <v>35.700000000000003</v>
      </c>
      <c r="X657" s="44">
        <f>VLOOKUP($L657,'[1]Tortugas liberadas DPNG'!$B$1:$O$552,14,FALSE)/1000</f>
        <v>1.7</v>
      </c>
      <c r="Y657" s="44">
        <f>VLOOKUP($L657,'[1]Tortugas liberadas DPNG'!$B$1:$O$552,5,FALSE) -0.5</f>
        <v>7.5</v>
      </c>
      <c r="Z657" s="44">
        <f>Y657+(F657-VLOOKUP($L657,'[1]Tortugas liberadas DPNG'!$B$1:$O$552,7,FALSE))</f>
        <v>10.5</v>
      </c>
      <c r="AB657" s="45" t="str">
        <f t="shared" si="10"/>
        <v/>
      </c>
      <c r="AC657" s="9"/>
    </row>
    <row r="658" spans="1:29" x14ac:dyDescent="0.25">
      <c r="A658" s="42">
        <v>730</v>
      </c>
      <c r="B658" s="9" t="s">
        <v>28</v>
      </c>
      <c r="C658" s="9" t="s">
        <v>32</v>
      </c>
      <c r="D658" s="9">
        <v>6</v>
      </c>
      <c r="E658" s="9">
        <v>198</v>
      </c>
      <c r="F658" s="9">
        <v>2018</v>
      </c>
      <c r="G658" s="9">
        <v>6</v>
      </c>
      <c r="H658" s="9">
        <v>8</v>
      </c>
      <c r="I658" s="35">
        <v>-0.82070699999999996</v>
      </c>
      <c r="J658" s="35">
        <v>-90.059557999999996</v>
      </c>
      <c r="K658" s="26">
        <v>52774542</v>
      </c>
      <c r="L658" s="26">
        <v>52774542</v>
      </c>
      <c r="M658" s="26">
        <v>52774542</v>
      </c>
      <c r="N658" s="27">
        <v>2429</v>
      </c>
      <c r="O658" s="28">
        <v>28.4</v>
      </c>
      <c r="P658" s="28">
        <v>29</v>
      </c>
      <c r="Q658" s="28">
        <v>29.9</v>
      </c>
      <c r="R658" s="28">
        <v>5.5</v>
      </c>
      <c r="S658" s="28">
        <v>1.7</v>
      </c>
      <c r="T658" s="28">
        <v>1</v>
      </c>
      <c r="U658" s="28">
        <v>1</v>
      </c>
      <c r="V658" s="44">
        <f>VLOOKUP($L658,'[1]Tortugas liberadas DPNG'!$B$1:$O$552,7,FALSE)</f>
        <v>2017</v>
      </c>
      <c r="W658" s="44">
        <f>VLOOKUP($L658,'[1]Tortugas liberadas DPNG'!$B$1:$O$552,11,FALSE)</f>
        <v>24.4</v>
      </c>
      <c r="X658" s="44">
        <f>VLOOKUP($L658,'[1]Tortugas liberadas DPNG'!$B$1:$O$552,14,FALSE)/1000</f>
        <v>1.2</v>
      </c>
      <c r="Y658" s="44">
        <f>VLOOKUP($L658,'[1]Tortugas liberadas DPNG'!$B$1:$O$552,5,FALSE) -0.5</f>
        <v>4.5</v>
      </c>
      <c r="Z658" s="44">
        <f>Y658+(F658-VLOOKUP($L658,'[1]Tortugas liberadas DPNG'!$B$1:$O$552,7,FALSE))</f>
        <v>5.5</v>
      </c>
      <c r="AB658" s="45" t="str">
        <f t="shared" si="10"/>
        <v>Small</v>
      </c>
      <c r="AC658" s="9"/>
    </row>
    <row r="659" spans="1:29" x14ac:dyDescent="0.25">
      <c r="A659" s="42">
        <v>731</v>
      </c>
      <c r="B659" s="9" t="s">
        <v>28</v>
      </c>
      <c r="C659" s="9" t="s">
        <v>32</v>
      </c>
      <c r="D659" s="9">
        <v>6</v>
      </c>
      <c r="E659" s="9">
        <v>198</v>
      </c>
      <c r="F659" s="9">
        <v>2018</v>
      </c>
      <c r="G659" s="9">
        <v>6</v>
      </c>
      <c r="H659" s="9">
        <v>8</v>
      </c>
      <c r="I659" s="35">
        <v>-0.82070699999999996</v>
      </c>
      <c r="J659" s="35">
        <v>-90.059557999999996</v>
      </c>
      <c r="K659" s="26">
        <v>52381123</v>
      </c>
      <c r="L659" s="26">
        <v>52381123</v>
      </c>
      <c r="M659" s="26">
        <v>52381123</v>
      </c>
      <c r="N659" s="27">
        <v>2481</v>
      </c>
      <c r="O659" s="28">
        <v>29.4</v>
      </c>
      <c r="P659" s="28">
        <v>31</v>
      </c>
      <c r="Q659" s="28">
        <v>21.5</v>
      </c>
      <c r="R659" s="28">
        <v>6</v>
      </c>
      <c r="S659" s="28">
        <v>2.1</v>
      </c>
      <c r="T659" s="28">
        <v>1</v>
      </c>
      <c r="U659" s="28">
        <v>1</v>
      </c>
      <c r="V659" s="44">
        <f>VLOOKUP($L659,'[1]Tortugas liberadas DPNG'!$B$1:$O$552,7,FALSE)</f>
        <v>2017</v>
      </c>
      <c r="W659" s="44">
        <f>VLOOKUP($L659,'[1]Tortugas liberadas DPNG'!$B$1:$O$552,11,FALSE)</f>
        <v>25.5</v>
      </c>
      <c r="X659" s="44">
        <f>VLOOKUP($L659,'[1]Tortugas liberadas DPNG'!$B$1:$O$552,14,FALSE)/1000</f>
        <v>1.4</v>
      </c>
      <c r="Y659" s="44">
        <f>VLOOKUP($L659,'[1]Tortugas liberadas DPNG'!$B$1:$O$552,5,FALSE) -0.5</f>
        <v>4.5</v>
      </c>
      <c r="Z659" s="44">
        <f>Y659+(F659-VLOOKUP($L659,'[1]Tortugas liberadas DPNG'!$B$1:$O$552,7,FALSE))</f>
        <v>5.5</v>
      </c>
      <c r="AB659" s="45" t="str">
        <f t="shared" si="10"/>
        <v>Small</v>
      </c>
      <c r="AC659" s="9"/>
    </row>
    <row r="660" spans="1:29" x14ac:dyDescent="0.25">
      <c r="A660" s="42">
        <v>732</v>
      </c>
      <c r="B660" s="9" t="s">
        <v>28</v>
      </c>
      <c r="C660" s="9" t="s">
        <v>32</v>
      </c>
      <c r="D660" s="9">
        <v>6</v>
      </c>
      <c r="E660" s="9">
        <v>198</v>
      </c>
      <c r="F660" s="9">
        <v>2018</v>
      </c>
      <c r="G660" s="9">
        <v>6</v>
      </c>
      <c r="H660" s="9">
        <v>8</v>
      </c>
      <c r="I660" s="35">
        <v>-0.82070699999999996</v>
      </c>
      <c r="J660" s="35">
        <v>-90.059557999999996</v>
      </c>
      <c r="K660" s="26">
        <v>52315376</v>
      </c>
      <c r="L660" s="26">
        <v>52315376</v>
      </c>
      <c r="M660" s="26">
        <v>52315376</v>
      </c>
      <c r="N660" s="27">
        <v>2394</v>
      </c>
      <c r="O660" s="28">
        <v>27.9</v>
      </c>
      <c r="P660" s="28">
        <v>28.6</v>
      </c>
      <c r="Q660" s="28">
        <v>19.3</v>
      </c>
      <c r="R660" s="28">
        <v>6</v>
      </c>
      <c r="S660" s="28">
        <v>1.6</v>
      </c>
      <c r="T660" s="28">
        <v>1</v>
      </c>
      <c r="U660" s="28">
        <v>1</v>
      </c>
      <c r="V660" s="44">
        <f>VLOOKUP($L660,'[1]Tortugas liberadas DPNG'!$B$1:$O$552,7,FALSE)</f>
        <v>2017</v>
      </c>
      <c r="W660" s="44">
        <f>VLOOKUP($L660,'[1]Tortugas liberadas DPNG'!$B$1:$O$552,11,FALSE)</f>
        <v>23.5</v>
      </c>
      <c r="X660" s="44">
        <f>VLOOKUP($L660,'[1]Tortugas liberadas DPNG'!$B$1:$O$552,14,FALSE)/1000</f>
        <v>0.97199999999999998</v>
      </c>
      <c r="Y660" s="44">
        <f>VLOOKUP($L660,'[1]Tortugas liberadas DPNG'!$B$1:$O$552,5,FALSE) -0.5</f>
        <v>5.5</v>
      </c>
      <c r="Z660" s="44">
        <f>Y660+(F660-VLOOKUP($L660,'[1]Tortugas liberadas DPNG'!$B$1:$O$552,7,FALSE))</f>
        <v>6.5</v>
      </c>
      <c r="AB660" s="45" t="str">
        <f t="shared" si="10"/>
        <v>Small</v>
      </c>
      <c r="AC660" s="9"/>
    </row>
    <row r="661" spans="1:29" x14ac:dyDescent="0.25">
      <c r="A661" s="42">
        <v>733</v>
      </c>
      <c r="B661" s="9" t="s">
        <v>28</v>
      </c>
      <c r="C661" s="9" t="s">
        <v>32</v>
      </c>
      <c r="D661" s="9">
        <v>6</v>
      </c>
      <c r="E661" s="9">
        <v>199</v>
      </c>
      <c r="F661" s="9">
        <v>2018</v>
      </c>
      <c r="G661" s="9">
        <v>6</v>
      </c>
      <c r="H661" s="9">
        <v>8</v>
      </c>
      <c r="I661" s="35">
        <v>-0.82052400000000003</v>
      </c>
      <c r="J661" s="35">
        <v>-90.059746000000004</v>
      </c>
      <c r="K661" s="26">
        <v>52586853</v>
      </c>
      <c r="L661" s="26">
        <v>52586853</v>
      </c>
      <c r="M661" s="26">
        <v>52586853</v>
      </c>
      <c r="N661" s="27">
        <v>2476</v>
      </c>
      <c r="O661" s="28">
        <v>29.1</v>
      </c>
      <c r="P661" s="28">
        <v>30.5</v>
      </c>
      <c r="Q661" s="28">
        <v>21</v>
      </c>
      <c r="R661" s="28">
        <v>6.2</v>
      </c>
      <c r="S661" s="28">
        <v>1.7</v>
      </c>
      <c r="T661" s="28">
        <v>1</v>
      </c>
      <c r="U661" s="28">
        <v>1</v>
      </c>
      <c r="V661" s="44">
        <f>VLOOKUP($L661,'[1]Tortugas liberadas DPNG'!$B$1:$O$552,7,FALSE)</f>
        <v>2017</v>
      </c>
      <c r="W661" s="44">
        <f>VLOOKUP($L661,'[1]Tortugas liberadas DPNG'!$B$1:$O$552,11,FALSE)</f>
        <v>26.7</v>
      </c>
      <c r="X661" s="44">
        <f>VLOOKUP($L661,'[1]Tortugas liberadas DPNG'!$B$1:$O$552,14,FALSE)/1000</f>
        <v>1.6</v>
      </c>
      <c r="Y661" s="44">
        <f>VLOOKUP($L661,'[1]Tortugas liberadas DPNG'!$B$1:$O$552,5,FALSE) -0.5</f>
        <v>4.5</v>
      </c>
      <c r="Z661" s="44">
        <f>Y661+(F661-VLOOKUP($L661,'[1]Tortugas liberadas DPNG'!$B$1:$O$552,7,FALSE))</f>
        <v>5.5</v>
      </c>
      <c r="AB661" s="45" t="str">
        <f t="shared" si="10"/>
        <v>Small</v>
      </c>
      <c r="AC661" s="9"/>
    </row>
    <row r="662" spans="1:29" x14ac:dyDescent="0.25">
      <c r="A662" s="42">
        <v>734</v>
      </c>
      <c r="B662" s="9" t="s">
        <v>28</v>
      </c>
      <c r="C662" s="9" t="s">
        <v>32</v>
      </c>
      <c r="D662" s="9">
        <v>6</v>
      </c>
      <c r="E662" s="9">
        <v>199</v>
      </c>
      <c r="F662" s="9">
        <v>2018</v>
      </c>
      <c r="G662" s="9">
        <v>6</v>
      </c>
      <c r="H662" s="9">
        <v>8</v>
      </c>
      <c r="I662" s="35">
        <v>-0.82052400000000003</v>
      </c>
      <c r="J662" s="35">
        <v>-90.059746000000004</v>
      </c>
      <c r="K662" s="26">
        <v>48311035</v>
      </c>
      <c r="L662" s="26">
        <v>48311035</v>
      </c>
      <c r="M662" s="26">
        <v>48311035</v>
      </c>
      <c r="N662" s="27">
        <v>2261</v>
      </c>
      <c r="O662" s="28">
        <v>36</v>
      </c>
      <c r="P662" s="28">
        <v>39</v>
      </c>
      <c r="Q662" s="28">
        <v>27.2</v>
      </c>
      <c r="R662" s="28">
        <v>8</v>
      </c>
      <c r="S662" s="28">
        <v>4.3</v>
      </c>
      <c r="T662" s="28">
        <v>1</v>
      </c>
      <c r="U662" s="28">
        <v>1</v>
      </c>
      <c r="V662" s="44">
        <f>VLOOKUP($L662,'[1]Tortugas liberadas DPNG'!$B$1:$O$552,7,FALSE)</f>
        <v>2015</v>
      </c>
      <c r="W662" s="44">
        <f>VLOOKUP($L662,'[1]Tortugas liberadas DPNG'!$B$1:$O$552,11,FALSE)</f>
        <v>25.4</v>
      </c>
      <c r="X662" s="44">
        <f>VLOOKUP($L662,'[1]Tortugas liberadas DPNG'!$B$1:$O$552,14,FALSE)/1000</f>
        <v>1.5</v>
      </c>
      <c r="Y662" s="44">
        <f>VLOOKUP($L662,'[1]Tortugas liberadas DPNG'!$B$1:$O$552,5,FALSE) -0.5</f>
        <v>4.5</v>
      </c>
      <c r="Z662" s="44">
        <f>Y662+(F662-VLOOKUP($L662,'[1]Tortugas liberadas DPNG'!$B$1:$O$552,7,FALSE))</f>
        <v>7.5</v>
      </c>
      <c r="AB662" s="45" t="str">
        <f t="shared" si="10"/>
        <v>Small</v>
      </c>
      <c r="AC662" s="9"/>
    </row>
    <row r="663" spans="1:29" x14ac:dyDescent="0.25">
      <c r="A663" s="42">
        <v>735</v>
      </c>
      <c r="B663" s="9" t="s">
        <v>28</v>
      </c>
      <c r="C663" s="9" t="s">
        <v>32</v>
      </c>
      <c r="D663" s="9">
        <v>6</v>
      </c>
      <c r="E663" s="9">
        <v>199</v>
      </c>
      <c r="F663" s="9">
        <v>2018</v>
      </c>
      <c r="G663" s="9">
        <v>6</v>
      </c>
      <c r="H663" s="9">
        <v>8</v>
      </c>
      <c r="I663" s="35">
        <v>-0.82052400000000003</v>
      </c>
      <c r="J663" s="35">
        <v>-90.059746000000004</v>
      </c>
      <c r="K663" s="26">
        <v>51838052</v>
      </c>
      <c r="L663" s="26">
        <v>51838052</v>
      </c>
      <c r="M663" s="26">
        <v>51838052</v>
      </c>
      <c r="N663" s="27">
        <v>2434</v>
      </c>
      <c r="O663" s="28">
        <v>29</v>
      </c>
      <c r="P663" s="28">
        <v>30.6</v>
      </c>
      <c r="Q663" s="28">
        <v>21</v>
      </c>
      <c r="R663" s="28">
        <v>6</v>
      </c>
      <c r="S663" s="28">
        <v>2</v>
      </c>
      <c r="T663" s="28">
        <v>1</v>
      </c>
      <c r="U663" s="28">
        <v>0</v>
      </c>
      <c r="V663" s="44">
        <f>VLOOKUP($L663,'[1]Tortugas liberadas DPNG'!$B$1:$O$552,7,FALSE)</f>
        <v>2017</v>
      </c>
      <c r="W663" s="44">
        <f>VLOOKUP($L663,'[1]Tortugas liberadas DPNG'!$B$1:$O$552,11,FALSE)</f>
        <v>26.5</v>
      </c>
      <c r="X663" s="44">
        <f>VLOOKUP($L663,'[1]Tortugas liberadas DPNG'!$B$1:$O$552,14,FALSE)/1000</f>
        <v>1.742</v>
      </c>
      <c r="Y663" s="44">
        <f>VLOOKUP($L663,'[1]Tortugas liberadas DPNG'!$B$1:$O$552,5,FALSE) -0.5</f>
        <v>5.5</v>
      </c>
      <c r="Z663" s="44">
        <f>Y663+(F663-VLOOKUP($L663,'[1]Tortugas liberadas DPNG'!$B$1:$O$552,7,FALSE))</f>
        <v>6.5</v>
      </c>
      <c r="AB663" s="45" t="str">
        <f t="shared" si="10"/>
        <v>Small</v>
      </c>
      <c r="AC663" s="9"/>
    </row>
    <row r="664" spans="1:29" x14ac:dyDescent="0.25">
      <c r="A664" s="42">
        <v>736</v>
      </c>
      <c r="B664" s="9" t="s">
        <v>28</v>
      </c>
      <c r="C664" s="9" t="s">
        <v>32</v>
      </c>
      <c r="D664" s="9">
        <v>6</v>
      </c>
      <c r="E664" s="9">
        <v>199</v>
      </c>
      <c r="F664" s="9">
        <v>2018</v>
      </c>
      <c r="G664" s="9">
        <v>6</v>
      </c>
      <c r="H664" s="9">
        <v>8</v>
      </c>
      <c r="I664" s="35">
        <v>-0.82052400000000003</v>
      </c>
      <c r="J664" s="35">
        <v>-90.059746000000004</v>
      </c>
      <c r="K664" s="26">
        <v>51543593</v>
      </c>
      <c r="L664" s="26">
        <v>51543593</v>
      </c>
      <c r="M664" s="26">
        <v>51543593</v>
      </c>
      <c r="N664" s="27">
        <v>2410</v>
      </c>
      <c r="O664" s="28">
        <v>32.6</v>
      </c>
      <c r="P664" s="28">
        <v>34</v>
      </c>
      <c r="Q664" s="28">
        <v>23</v>
      </c>
      <c r="R664" s="28">
        <v>7</v>
      </c>
      <c r="S664" s="28">
        <v>3</v>
      </c>
      <c r="T664" s="28">
        <v>1</v>
      </c>
      <c r="U664" s="28">
        <v>1</v>
      </c>
      <c r="V664" s="44">
        <f>VLOOKUP($L664,'[1]Tortugas liberadas DPNG'!$B$1:$O$552,7,FALSE)</f>
        <v>2017</v>
      </c>
      <c r="W664" s="44">
        <f>VLOOKUP($L664,'[1]Tortugas liberadas DPNG'!$B$1:$O$552,11,FALSE)</f>
        <v>28</v>
      </c>
      <c r="X664" s="44">
        <f>VLOOKUP($L664,'[1]Tortugas liberadas DPNG'!$B$1:$O$552,14,FALSE)/1000</f>
        <v>1.839</v>
      </c>
      <c r="Y664" s="44">
        <f>VLOOKUP($L664,'[1]Tortugas liberadas DPNG'!$B$1:$O$552,5,FALSE) -0.5</f>
        <v>5.5</v>
      </c>
      <c r="Z664" s="44">
        <f>Y664+(F664-VLOOKUP($L664,'[1]Tortugas liberadas DPNG'!$B$1:$O$552,7,FALSE))</f>
        <v>6.5</v>
      </c>
      <c r="AB664" s="45" t="str">
        <f t="shared" si="10"/>
        <v>Small</v>
      </c>
      <c r="AC664" s="9"/>
    </row>
    <row r="665" spans="1:29" x14ac:dyDescent="0.25">
      <c r="A665" s="42">
        <v>737</v>
      </c>
      <c r="B665" s="9" t="s">
        <v>28</v>
      </c>
      <c r="C665" s="9" t="s">
        <v>32</v>
      </c>
      <c r="D665" s="9">
        <v>6</v>
      </c>
      <c r="E665" s="9">
        <v>200</v>
      </c>
      <c r="F665" s="9">
        <v>2018</v>
      </c>
      <c r="G665" s="9">
        <v>6</v>
      </c>
      <c r="H665" s="9">
        <v>8</v>
      </c>
      <c r="I665" s="35">
        <v>-0.81951200000000002</v>
      </c>
      <c r="J665" s="35">
        <v>-90.059877</v>
      </c>
      <c r="K665" s="26">
        <v>48312363</v>
      </c>
      <c r="L665" s="26">
        <v>48312363</v>
      </c>
      <c r="M665" s="26">
        <v>48312363</v>
      </c>
      <c r="N665" s="27">
        <v>2141</v>
      </c>
      <c r="O665" s="28">
        <v>47</v>
      </c>
      <c r="P665" s="28">
        <v>49.1</v>
      </c>
      <c r="Q665" s="28">
        <v>35</v>
      </c>
      <c r="R665" s="28">
        <v>11.3</v>
      </c>
      <c r="S665" s="28">
        <v>10.6</v>
      </c>
      <c r="T665" s="28">
        <v>1</v>
      </c>
      <c r="U665" s="28">
        <v>1</v>
      </c>
      <c r="V665" s="44">
        <f>VLOOKUP($L665,'[1]Tortugas liberadas DPNG'!$B$1:$O$552,7,FALSE)</f>
        <v>2015</v>
      </c>
      <c r="W665" s="44">
        <f>VLOOKUP($L665,'[1]Tortugas liberadas DPNG'!$B$1:$O$552,11,FALSE)</f>
        <v>35</v>
      </c>
      <c r="X665" s="44">
        <f>VLOOKUP($L665,'[1]Tortugas liberadas DPNG'!$B$1:$O$552,14,FALSE)/1000</f>
        <v>4.3</v>
      </c>
      <c r="Y665" s="44">
        <f>VLOOKUP($L665,'[1]Tortugas liberadas DPNG'!$B$1:$O$552,5,FALSE) -0.5</f>
        <v>7.5</v>
      </c>
      <c r="Z665" s="44">
        <f>Y665+(F665-VLOOKUP($L665,'[1]Tortugas liberadas DPNG'!$B$1:$O$552,7,FALSE))</f>
        <v>10.5</v>
      </c>
      <c r="AB665" s="45" t="str">
        <f t="shared" si="10"/>
        <v/>
      </c>
      <c r="AC665" s="9"/>
    </row>
    <row r="666" spans="1:29" x14ac:dyDescent="0.25">
      <c r="A666" s="42">
        <v>738</v>
      </c>
      <c r="B666" s="9" t="s">
        <v>28</v>
      </c>
      <c r="C666" s="9" t="s">
        <v>32</v>
      </c>
      <c r="D666" s="9">
        <v>6</v>
      </c>
      <c r="E666" s="9">
        <v>200</v>
      </c>
      <c r="F666" s="9">
        <v>2018</v>
      </c>
      <c r="G666" s="9">
        <v>6</v>
      </c>
      <c r="H666" s="9">
        <v>8</v>
      </c>
      <c r="I666" s="35">
        <v>-0.81951200000000002</v>
      </c>
      <c r="J666" s="35">
        <v>-90.059877</v>
      </c>
      <c r="K666" s="26">
        <v>48312005</v>
      </c>
      <c r="L666" s="26">
        <v>48312005</v>
      </c>
      <c r="M666" s="26">
        <v>48312005</v>
      </c>
      <c r="N666" s="27">
        <v>2283</v>
      </c>
      <c r="O666" s="28">
        <v>35.5</v>
      </c>
      <c r="P666" s="28">
        <v>39</v>
      </c>
      <c r="Q666" s="28">
        <v>27</v>
      </c>
      <c r="R666" s="28">
        <v>8.5</v>
      </c>
      <c r="S666" s="28">
        <v>4.5999999999999996</v>
      </c>
      <c r="T666" s="28">
        <v>1</v>
      </c>
      <c r="U666" s="28">
        <v>0</v>
      </c>
      <c r="V666" s="44">
        <f>VLOOKUP($L666,'[1]Tortugas liberadas DPNG'!$B$1:$O$552,7,FALSE)</f>
        <v>2015</v>
      </c>
      <c r="W666" s="44">
        <f>VLOOKUP($L666,'[1]Tortugas liberadas DPNG'!$B$1:$O$552,11,FALSE)</f>
        <v>24.2</v>
      </c>
      <c r="X666" s="44">
        <f>VLOOKUP($L666,'[1]Tortugas liberadas DPNG'!$B$1:$O$552,14,FALSE)/1000</f>
        <v>1.3</v>
      </c>
      <c r="Y666" s="44">
        <f>VLOOKUP($L666,'[1]Tortugas liberadas DPNG'!$B$1:$O$552,5,FALSE) -0.5</f>
        <v>5.5</v>
      </c>
      <c r="Z666" s="44">
        <f>Y666+(F666-VLOOKUP($L666,'[1]Tortugas liberadas DPNG'!$B$1:$O$552,7,FALSE))</f>
        <v>8.5</v>
      </c>
      <c r="AB666" s="45" t="str">
        <f t="shared" si="10"/>
        <v>Small</v>
      </c>
      <c r="AC666" s="9"/>
    </row>
    <row r="667" spans="1:29" x14ac:dyDescent="0.25">
      <c r="A667" s="42">
        <v>739</v>
      </c>
      <c r="B667" s="9" t="s">
        <v>28</v>
      </c>
      <c r="C667" s="9" t="s">
        <v>32</v>
      </c>
      <c r="D667" s="9">
        <v>6</v>
      </c>
      <c r="E667" s="9">
        <v>200</v>
      </c>
      <c r="F667" s="9">
        <v>2018</v>
      </c>
      <c r="G667" s="9">
        <v>6</v>
      </c>
      <c r="H667" s="9">
        <v>8</v>
      </c>
      <c r="I667" s="35">
        <v>-0.81951200000000002</v>
      </c>
      <c r="J667" s="35">
        <v>-90.059877</v>
      </c>
      <c r="K667" s="26">
        <v>51564790</v>
      </c>
      <c r="L667" s="26">
        <v>51564790</v>
      </c>
      <c r="M667" s="26">
        <v>51564790</v>
      </c>
      <c r="N667" s="27">
        <v>2318</v>
      </c>
      <c r="O667" s="28">
        <v>30.3</v>
      </c>
      <c r="P667" s="28">
        <v>31.9</v>
      </c>
      <c r="Q667" s="28">
        <v>21.5</v>
      </c>
      <c r="R667" s="28">
        <v>6.3</v>
      </c>
      <c r="S667" s="28">
        <v>2.2000000000000002</v>
      </c>
      <c r="T667" s="28">
        <v>1</v>
      </c>
      <c r="U667" s="28">
        <v>1</v>
      </c>
      <c r="V667" s="44">
        <f>VLOOKUP($L667,'[1]Tortugas liberadas DPNG'!$B$1:$O$552,7,FALSE)</f>
        <v>2017</v>
      </c>
      <c r="W667" s="44">
        <f>VLOOKUP($L667,'[1]Tortugas liberadas DPNG'!$B$1:$O$552,11,FALSE)</f>
        <v>25.2</v>
      </c>
      <c r="X667" s="44">
        <f>VLOOKUP($L667,'[1]Tortugas liberadas DPNG'!$B$1:$O$552,14,FALSE)/1000</f>
        <v>1.7</v>
      </c>
      <c r="Y667" s="44">
        <f>VLOOKUP($L667,'[1]Tortugas liberadas DPNG'!$B$1:$O$552,5,FALSE) -0.5</f>
        <v>7.5</v>
      </c>
      <c r="Z667" s="44">
        <f>Y667+(F667-VLOOKUP($L667,'[1]Tortugas liberadas DPNG'!$B$1:$O$552,7,FALSE))</f>
        <v>8.5</v>
      </c>
      <c r="AB667" s="45" t="str">
        <f t="shared" si="10"/>
        <v>Small</v>
      </c>
      <c r="AC667" s="9"/>
    </row>
    <row r="668" spans="1:29" x14ac:dyDescent="0.25">
      <c r="A668" s="42">
        <v>740</v>
      </c>
      <c r="B668" s="9" t="s">
        <v>28</v>
      </c>
      <c r="C668" s="9" t="s">
        <v>32</v>
      </c>
      <c r="D668" s="9">
        <v>6</v>
      </c>
      <c r="E668" s="9">
        <v>201</v>
      </c>
      <c r="F668" s="9">
        <v>2018</v>
      </c>
      <c r="G668" s="9">
        <v>6</v>
      </c>
      <c r="H668" s="9">
        <v>8</v>
      </c>
      <c r="I668" s="35">
        <v>-0.81909900000000002</v>
      </c>
      <c r="J668" s="35">
        <v>-90.060293000000001</v>
      </c>
      <c r="K668" s="26">
        <v>48337810</v>
      </c>
      <c r="L668" s="26">
        <v>48337810</v>
      </c>
      <c r="M668" s="26">
        <v>48337810</v>
      </c>
      <c r="N668" s="27">
        <v>2295</v>
      </c>
      <c r="O668" s="28">
        <v>38.6</v>
      </c>
      <c r="P668" s="28">
        <v>42</v>
      </c>
      <c r="Q668" s="28">
        <v>28.6</v>
      </c>
      <c r="R668" s="28">
        <v>8.3000000000000007</v>
      </c>
      <c r="S668" s="28">
        <v>5.6</v>
      </c>
      <c r="T668" s="28">
        <v>1</v>
      </c>
      <c r="U668" s="28">
        <v>0</v>
      </c>
      <c r="V668" s="44">
        <f>VLOOKUP($L668,'[1]Tortugas liberadas DPNG'!$B$1:$O$552,7,FALSE)</f>
        <v>2015</v>
      </c>
      <c r="W668" s="44">
        <f>VLOOKUP($L668,'[1]Tortugas liberadas DPNG'!$B$1:$O$552,11,FALSE)</f>
        <v>25.4</v>
      </c>
      <c r="X668" s="44">
        <f>VLOOKUP($L668,'[1]Tortugas liberadas DPNG'!$B$1:$O$552,14,FALSE)/1000</f>
        <v>1.45</v>
      </c>
      <c r="Y668" s="44">
        <f>VLOOKUP($L668,'[1]Tortugas liberadas DPNG'!$B$1:$O$552,5,FALSE) -0.5</f>
        <v>4.5</v>
      </c>
      <c r="Z668" s="44">
        <f>Y668+(F668-VLOOKUP($L668,'[1]Tortugas liberadas DPNG'!$B$1:$O$552,7,FALSE))</f>
        <v>7.5</v>
      </c>
      <c r="AB668" s="45" t="str">
        <f t="shared" si="10"/>
        <v>Small</v>
      </c>
      <c r="AC668" s="9"/>
    </row>
    <row r="669" spans="1:29" x14ac:dyDescent="0.25">
      <c r="A669" s="42">
        <v>741</v>
      </c>
      <c r="B669" s="9" t="s">
        <v>28</v>
      </c>
      <c r="C669" s="9" t="s">
        <v>32</v>
      </c>
      <c r="D669" s="9">
        <v>6</v>
      </c>
      <c r="E669" s="9">
        <v>202</v>
      </c>
      <c r="F669" s="9">
        <v>2018</v>
      </c>
      <c r="G669" s="9">
        <v>6</v>
      </c>
      <c r="H669" s="9">
        <v>8</v>
      </c>
      <c r="I669" s="35">
        <v>-0.82038999999999995</v>
      </c>
      <c r="J669" s="35">
        <v>-90.060243999999997</v>
      </c>
      <c r="K669" s="26">
        <v>52856127</v>
      </c>
      <c r="L669" s="26">
        <v>52856127</v>
      </c>
      <c r="M669" s="26">
        <v>52856127</v>
      </c>
      <c r="N669" s="27">
        <v>2441</v>
      </c>
      <c r="O669" s="28">
        <v>30.6</v>
      </c>
      <c r="P669" s="28">
        <v>32</v>
      </c>
      <c r="Q669" s="28">
        <v>21</v>
      </c>
      <c r="R669" s="28">
        <v>6.3</v>
      </c>
      <c r="S669" s="28">
        <v>2</v>
      </c>
      <c r="T669" s="28">
        <v>1</v>
      </c>
      <c r="U669" s="28">
        <v>1</v>
      </c>
      <c r="V669" s="44">
        <f>VLOOKUP($L669,'[1]Tortugas liberadas DPNG'!$B$1:$O$552,7,FALSE)</f>
        <v>2017</v>
      </c>
      <c r="W669" s="44">
        <f>VLOOKUP($L669,'[1]Tortugas liberadas DPNG'!$B$1:$O$552,11,FALSE)</f>
        <v>26.7</v>
      </c>
      <c r="X669" s="44">
        <f>VLOOKUP($L669,'[1]Tortugas liberadas DPNG'!$B$1:$O$552,14,FALSE)/1000</f>
        <v>1.6080000000000001</v>
      </c>
      <c r="Y669" s="44">
        <f>VLOOKUP($L669,'[1]Tortugas liberadas DPNG'!$B$1:$O$552,5,FALSE) -0.5</f>
        <v>5.5</v>
      </c>
      <c r="Z669" s="44">
        <f>Y669+(F669-VLOOKUP($L669,'[1]Tortugas liberadas DPNG'!$B$1:$O$552,7,FALSE))</f>
        <v>6.5</v>
      </c>
      <c r="AB669" s="45" t="str">
        <f t="shared" si="10"/>
        <v>Small</v>
      </c>
      <c r="AC669" s="9"/>
    </row>
    <row r="670" spans="1:29" x14ac:dyDescent="0.25">
      <c r="A670" s="42">
        <v>742</v>
      </c>
      <c r="B670" s="9" t="s">
        <v>28</v>
      </c>
      <c r="C670" s="9" t="s">
        <v>32</v>
      </c>
      <c r="D670" s="9">
        <v>6</v>
      </c>
      <c r="E670" s="9">
        <v>202</v>
      </c>
      <c r="F670" s="9">
        <v>2018</v>
      </c>
      <c r="G670" s="9">
        <v>6</v>
      </c>
      <c r="H670" s="9">
        <v>8</v>
      </c>
      <c r="I670" s="35">
        <v>-0.82038999999999995</v>
      </c>
      <c r="J670" s="35">
        <v>-90.060243999999997</v>
      </c>
      <c r="K670" s="26">
        <v>48311521</v>
      </c>
      <c r="L670" s="26">
        <v>48311521</v>
      </c>
      <c r="M670" s="26">
        <v>48311521</v>
      </c>
      <c r="N670" s="27" t="s">
        <v>131</v>
      </c>
      <c r="O670" s="28">
        <v>38.4</v>
      </c>
      <c r="P670" s="28">
        <v>41</v>
      </c>
      <c r="Q670" s="28">
        <v>27.7</v>
      </c>
      <c r="R670" s="28">
        <v>8.1999999999999993</v>
      </c>
      <c r="S670" s="28">
        <v>5.2</v>
      </c>
      <c r="T670" s="28">
        <v>1</v>
      </c>
      <c r="U670" s="28">
        <v>0</v>
      </c>
      <c r="V670" s="44">
        <f>VLOOKUP($L670,'[1]Tortugas liberadas DPNG'!$B$1:$O$552,7,FALSE)</f>
        <v>2015</v>
      </c>
      <c r="W670" s="44">
        <f>VLOOKUP($L670,'[1]Tortugas liberadas DPNG'!$B$1:$O$552,11,FALSE)</f>
        <v>27</v>
      </c>
      <c r="X670" s="44">
        <f>VLOOKUP($L670,'[1]Tortugas liberadas DPNG'!$B$1:$O$552,14,FALSE)/1000</f>
        <v>1.7</v>
      </c>
      <c r="Y670" s="44">
        <f>VLOOKUP($L670,'[1]Tortugas liberadas DPNG'!$B$1:$O$552,5,FALSE) -0.5</f>
        <v>6.5</v>
      </c>
      <c r="Z670" s="44">
        <f>Y670+(F670-VLOOKUP($L670,'[1]Tortugas liberadas DPNG'!$B$1:$O$552,7,FALSE))</f>
        <v>9.5</v>
      </c>
      <c r="AB670" s="45" t="str">
        <f t="shared" si="10"/>
        <v>Small</v>
      </c>
      <c r="AC670" s="9"/>
    </row>
    <row r="671" spans="1:29" x14ac:dyDescent="0.25">
      <c r="A671" s="42">
        <v>743</v>
      </c>
      <c r="B671" s="9" t="s">
        <v>28</v>
      </c>
      <c r="C671" s="9" t="s">
        <v>32</v>
      </c>
      <c r="D671" s="9">
        <v>6</v>
      </c>
      <c r="E671" s="9">
        <v>203</v>
      </c>
      <c r="F671" s="9">
        <v>2018</v>
      </c>
      <c r="G671" s="9">
        <v>6</v>
      </c>
      <c r="H671" s="9">
        <v>8</v>
      </c>
      <c r="I671" s="35">
        <v>-0.82012399999999996</v>
      </c>
      <c r="J671" s="35">
        <v>-90.060948999999994</v>
      </c>
      <c r="K671" s="26">
        <v>52373060</v>
      </c>
      <c r="L671" s="26">
        <v>52373060</v>
      </c>
      <c r="M671" s="26">
        <v>52373060</v>
      </c>
      <c r="N671" s="27">
        <v>2326</v>
      </c>
      <c r="O671" s="28">
        <v>29.2</v>
      </c>
      <c r="P671" s="28">
        <v>30.7</v>
      </c>
      <c r="Q671" s="28">
        <v>20.5</v>
      </c>
      <c r="R671" s="28">
        <v>6.3</v>
      </c>
      <c r="S671" s="28">
        <v>2.6</v>
      </c>
      <c r="T671" s="28">
        <v>1</v>
      </c>
      <c r="U671" s="28">
        <v>1</v>
      </c>
      <c r="V671" s="44">
        <f>VLOOKUP($L671,'[1]Tortugas liberadas DPNG'!$B$1:$O$552,7,FALSE)</f>
        <v>2017</v>
      </c>
      <c r="W671" s="44">
        <f>VLOOKUP($L671,'[1]Tortugas liberadas DPNG'!$B$1:$O$552,11,FALSE)</f>
        <v>25</v>
      </c>
      <c r="X671" s="44">
        <f>VLOOKUP($L671,'[1]Tortugas liberadas DPNG'!$B$1:$O$552,14,FALSE)/1000</f>
        <v>1.2</v>
      </c>
      <c r="Y671" s="44">
        <f>VLOOKUP($L671,'[1]Tortugas liberadas DPNG'!$B$1:$O$552,5,FALSE) -0.5</f>
        <v>7.5</v>
      </c>
      <c r="Z671" s="44">
        <f>Y671+(F671-VLOOKUP($L671,'[1]Tortugas liberadas DPNG'!$B$1:$O$552,7,FALSE))</f>
        <v>8.5</v>
      </c>
      <c r="AB671" s="45" t="str">
        <f t="shared" si="10"/>
        <v>Small</v>
      </c>
      <c r="AC671" s="9"/>
    </row>
    <row r="672" spans="1:29" x14ac:dyDescent="0.25">
      <c r="A672" s="42">
        <v>744</v>
      </c>
      <c r="B672" s="9" t="s">
        <v>28</v>
      </c>
      <c r="C672" s="9" t="s">
        <v>32</v>
      </c>
      <c r="D672" s="9">
        <v>6</v>
      </c>
      <c r="E672" s="9">
        <v>203</v>
      </c>
      <c r="F672" s="9">
        <v>2018</v>
      </c>
      <c r="G672" s="9">
        <v>6</v>
      </c>
      <c r="H672" s="9">
        <v>8</v>
      </c>
      <c r="I672" s="35">
        <v>-0.82012399999999996</v>
      </c>
      <c r="J672" s="35">
        <v>-90.060948999999994</v>
      </c>
      <c r="K672" s="26">
        <v>91353834</v>
      </c>
      <c r="L672" s="26">
        <v>91353834</v>
      </c>
      <c r="M672" s="26">
        <v>91353834</v>
      </c>
      <c r="N672" s="27">
        <v>2490</v>
      </c>
      <c r="O672" s="28">
        <v>28.9</v>
      </c>
      <c r="P672" s="28">
        <v>30.8</v>
      </c>
      <c r="Q672" s="28">
        <v>19.8</v>
      </c>
      <c r="R672" s="28">
        <v>6.6</v>
      </c>
      <c r="S672" s="28">
        <v>1.8</v>
      </c>
      <c r="T672" s="28">
        <v>1</v>
      </c>
      <c r="U672" s="28">
        <v>1</v>
      </c>
      <c r="V672" s="44">
        <f>VLOOKUP($L672,'[1]Tortugas liberadas DPNG'!$B$1:$O$552,7,FALSE)</f>
        <v>2017</v>
      </c>
      <c r="W672" s="44">
        <f>VLOOKUP($L672,'[1]Tortugas liberadas DPNG'!$B$1:$O$552,11,FALSE)</f>
        <v>26</v>
      </c>
      <c r="X672" s="44">
        <f>VLOOKUP($L672,'[1]Tortugas liberadas DPNG'!$B$1:$O$552,14,FALSE)/1000</f>
        <v>1.587</v>
      </c>
      <c r="Y672" s="44">
        <f>VLOOKUP($L672,'[1]Tortugas liberadas DPNG'!$B$1:$O$552,5,FALSE) -0.5</f>
        <v>5.5</v>
      </c>
      <c r="Z672" s="44">
        <f>Y672+(F672-VLOOKUP($L672,'[1]Tortugas liberadas DPNG'!$B$1:$O$552,7,FALSE))</f>
        <v>6.5</v>
      </c>
      <c r="AB672" s="45" t="str">
        <f t="shared" si="10"/>
        <v>Small</v>
      </c>
      <c r="AC672" s="9"/>
    </row>
    <row r="673" spans="1:29" x14ac:dyDescent="0.25">
      <c r="A673" s="42">
        <v>745</v>
      </c>
      <c r="B673" s="9" t="s">
        <v>28</v>
      </c>
      <c r="C673" s="9" t="s">
        <v>32</v>
      </c>
      <c r="D673" s="9">
        <v>6</v>
      </c>
      <c r="E673" s="9">
        <v>204</v>
      </c>
      <c r="F673" s="9">
        <v>2018</v>
      </c>
      <c r="G673" s="9">
        <v>6</v>
      </c>
      <c r="H673" s="9">
        <v>8</v>
      </c>
      <c r="I673" s="35">
        <v>-0.82020000000000004</v>
      </c>
      <c r="J673" s="35">
        <v>-90.061127999999997</v>
      </c>
      <c r="K673" s="26">
        <v>48357363</v>
      </c>
      <c r="L673" s="26">
        <v>48357363</v>
      </c>
      <c r="M673" s="26">
        <v>48357363</v>
      </c>
      <c r="N673" s="27"/>
      <c r="O673" s="28">
        <v>35.5</v>
      </c>
      <c r="P673" s="28">
        <v>28.5</v>
      </c>
      <c r="Q673" s="28">
        <v>26.2</v>
      </c>
      <c r="R673" s="28">
        <v>8</v>
      </c>
      <c r="S673" s="28">
        <v>2.9</v>
      </c>
      <c r="T673" s="28">
        <v>1</v>
      </c>
      <c r="U673" s="28">
        <v>1</v>
      </c>
      <c r="V673" s="44">
        <f>VLOOKUP($L673,'[1]Tortugas liberadas DPNG'!$B$1:$O$552,7,FALSE)</f>
        <v>2015</v>
      </c>
      <c r="W673" s="44">
        <f>VLOOKUP($L673,'[1]Tortugas liberadas DPNG'!$B$1:$O$552,11,FALSE)</f>
        <v>23.6</v>
      </c>
      <c r="X673" s="44">
        <f>VLOOKUP($L673,'[1]Tortugas liberadas DPNG'!$B$1:$O$552,14,FALSE)/1000</f>
        <v>1.3</v>
      </c>
      <c r="Y673" s="44">
        <f>VLOOKUP($L673,'[1]Tortugas liberadas DPNG'!$B$1:$O$552,5,FALSE) -0.5</f>
        <v>5.5</v>
      </c>
      <c r="Z673" s="44">
        <f>Y673+(F673-VLOOKUP($L673,'[1]Tortugas liberadas DPNG'!$B$1:$O$552,7,FALSE))</f>
        <v>8.5</v>
      </c>
      <c r="AB673" s="45" t="str">
        <f t="shared" si="10"/>
        <v>Small</v>
      </c>
      <c r="AC673" s="9"/>
    </row>
    <row r="674" spans="1:29" x14ac:dyDescent="0.25">
      <c r="A674" s="42">
        <v>746</v>
      </c>
      <c r="B674" s="9" t="s">
        <v>28</v>
      </c>
      <c r="C674" s="9" t="s">
        <v>32</v>
      </c>
      <c r="D674" s="9">
        <v>6</v>
      </c>
      <c r="E674" s="9">
        <v>204</v>
      </c>
      <c r="F674" s="9">
        <v>2018</v>
      </c>
      <c r="G674" s="9">
        <v>6</v>
      </c>
      <c r="H674" s="9">
        <v>8</v>
      </c>
      <c r="I674" s="35">
        <v>-0.82020000000000004</v>
      </c>
      <c r="J674" s="35">
        <v>-90.061127999999997</v>
      </c>
      <c r="K674" s="26">
        <v>91052303</v>
      </c>
      <c r="L674" s="26">
        <v>91052303</v>
      </c>
      <c r="M674" s="26">
        <v>91052303</v>
      </c>
      <c r="N674" s="27">
        <v>2415</v>
      </c>
      <c r="O674" s="28">
        <v>29.6</v>
      </c>
      <c r="P674" s="28">
        <v>31.5</v>
      </c>
      <c r="Q674" s="28">
        <v>20.7</v>
      </c>
      <c r="R674" s="28">
        <v>6.3</v>
      </c>
      <c r="S674" s="28">
        <v>2.2000000000000002</v>
      </c>
      <c r="T674" s="28">
        <v>1</v>
      </c>
      <c r="U674" s="28">
        <v>1</v>
      </c>
      <c r="V674" s="44">
        <f>VLOOKUP($L674,'[1]Tortugas liberadas DPNG'!$B$1:$O$552,7,FALSE)</f>
        <v>2017</v>
      </c>
      <c r="W674" s="44">
        <f>VLOOKUP($L674,'[1]Tortugas liberadas DPNG'!$B$1:$O$552,11,FALSE)</f>
        <v>25.7</v>
      </c>
      <c r="X674" s="44">
        <f>VLOOKUP($L674,'[1]Tortugas liberadas DPNG'!$B$1:$O$552,14,FALSE)/1000</f>
        <v>1.383</v>
      </c>
      <c r="Y674" s="44">
        <f>VLOOKUP($L674,'[1]Tortugas liberadas DPNG'!$B$1:$O$552,5,FALSE) -0.5</f>
        <v>5.5</v>
      </c>
      <c r="Z674" s="44">
        <f>Y674+(F674-VLOOKUP($L674,'[1]Tortugas liberadas DPNG'!$B$1:$O$552,7,FALSE))</f>
        <v>6.5</v>
      </c>
      <c r="AB674" s="45" t="str">
        <f t="shared" si="10"/>
        <v>Small</v>
      </c>
      <c r="AC674" s="9"/>
    </row>
    <row r="675" spans="1:29" x14ac:dyDescent="0.25">
      <c r="A675" s="42">
        <v>747</v>
      </c>
      <c r="B675" s="9" t="s">
        <v>28</v>
      </c>
      <c r="C675" s="9" t="s">
        <v>32</v>
      </c>
      <c r="D675" s="9">
        <v>6</v>
      </c>
      <c r="E675" s="9">
        <v>205</v>
      </c>
      <c r="F675" s="9">
        <v>2018</v>
      </c>
      <c r="G675" s="9">
        <v>6</v>
      </c>
      <c r="H675" s="9">
        <v>8</v>
      </c>
      <c r="I675" s="35">
        <v>-0.82026500000000002</v>
      </c>
      <c r="J675" s="35">
        <v>-90.061291999999995</v>
      </c>
      <c r="K675" s="26">
        <v>48375519</v>
      </c>
      <c r="L675" s="26">
        <v>48375519</v>
      </c>
      <c r="M675" s="26">
        <v>48375519</v>
      </c>
      <c r="N675" s="27" t="s">
        <v>130</v>
      </c>
      <c r="O675" s="28">
        <v>37</v>
      </c>
      <c r="P675" s="28">
        <v>39</v>
      </c>
      <c r="Q675" s="28">
        <v>28</v>
      </c>
      <c r="R675" s="28">
        <v>8.1999999999999993</v>
      </c>
      <c r="S675" s="28">
        <v>4.4000000000000004</v>
      </c>
      <c r="T675" s="28">
        <v>1</v>
      </c>
      <c r="U675" s="28">
        <v>1</v>
      </c>
      <c r="V675" s="44">
        <f>VLOOKUP($L675,'[1]Tortugas liberadas DPNG'!$B$1:$O$552,7,FALSE)</f>
        <v>2015</v>
      </c>
      <c r="W675" s="44">
        <f>VLOOKUP($L675,'[1]Tortugas liberadas DPNG'!$B$1:$O$552,11,FALSE)</f>
        <v>25.4</v>
      </c>
      <c r="X675" s="44">
        <f>VLOOKUP($L675,'[1]Tortugas liberadas DPNG'!$B$1:$O$552,14,FALSE)/1000</f>
        <v>1.6</v>
      </c>
      <c r="Y675" s="44">
        <f>VLOOKUP($L675,'[1]Tortugas liberadas DPNG'!$B$1:$O$552,5,FALSE) -0.5</f>
        <v>5.5</v>
      </c>
      <c r="Z675" s="44">
        <f>Y675+(F675-VLOOKUP($L675,'[1]Tortugas liberadas DPNG'!$B$1:$O$552,7,FALSE))</f>
        <v>8.5</v>
      </c>
      <c r="AB675" s="45" t="str">
        <f t="shared" si="10"/>
        <v>Small</v>
      </c>
      <c r="AC675" s="9"/>
    </row>
    <row r="676" spans="1:29" x14ac:dyDescent="0.25">
      <c r="A676" s="42">
        <v>748</v>
      </c>
      <c r="B676" s="9" t="s">
        <v>28</v>
      </c>
      <c r="C676" s="9" t="s">
        <v>32</v>
      </c>
      <c r="D676" s="9">
        <v>6</v>
      </c>
      <c r="E676" s="9">
        <v>206</v>
      </c>
      <c r="F676" s="9">
        <v>2018</v>
      </c>
      <c r="G676" s="9">
        <v>6</v>
      </c>
      <c r="H676" s="9">
        <v>8</v>
      </c>
      <c r="I676" s="35">
        <v>-0.82025999999999999</v>
      </c>
      <c r="J676" s="35">
        <v>-90.061335999999997</v>
      </c>
      <c r="K676" s="26">
        <v>48112356</v>
      </c>
      <c r="L676" s="26">
        <v>48112356</v>
      </c>
      <c r="M676" s="26">
        <v>48112356</v>
      </c>
      <c r="N676" s="27">
        <v>2187</v>
      </c>
      <c r="O676" s="28">
        <v>45.5</v>
      </c>
      <c r="P676" s="28">
        <v>46.5</v>
      </c>
      <c r="Q676" s="28">
        <v>43.4</v>
      </c>
      <c r="R676" s="28">
        <v>11.4</v>
      </c>
      <c r="S676" s="28">
        <v>8.8000000000000007</v>
      </c>
      <c r="T676" s="28">
        <v>1</v>
      </c>
      <c r="U676" s="28">
        <v>1</v>
      </c>
      <c r="V676" s="44">
        <f>VLOOKUP($L676,'[1]Tortugas liberadas DPNG'!$B$1:$O$552,7,FALSE)</f>
        <v>2015</v>
      </c>
      <c r="W676" s="44">
        <f>VLOOKUP($L676,'[1]Tortugas liberadas DPNG'!$B$1:$O$552,11,FALSE)</f>
        <v>32</v>
      </c>
      <c r="X676" s="44">
        <f>VLOOKUP($L676,'[1]Tortugas liberadas DPNG'!$B$1:$O$552,14,FALSE)/1000</f>
        <v>3</v>
      </c>
      <c r="Y676" s="44">
        <f>VLOOKUP($L676,'[1]Tortugas liberadas DPNG'!$B$1:$O$552,5,FALSE) -0.5</f>
        <v>6.5</v>
      </c>
      <c r="Z676" s="44">
        <f>Y676+(F676-VLOOKUP($L676,'[1]Tortugas liberadas DPNG'!$B$1:$O$552,7,FALSE))</f>
        <v>9.5</v>
      </c>
      <c r="AB676" s="45" t="str">
        <f t="shared" si="10"/>
        <v>Small</v>
      </c>
      <c r="AC676" s="9"/>
    </row>
    <row r="677" spans="1:29" x14ac:dyDescent="0.25">
      <c r="A677" s="42">
        <v>749</v>
      </c>
      <c r="B677" s="9" t="s">
        <v>28</v>
      </c>
      <c r="C677" s="9" t="s">
        <v>32</v>
      </c>
      <c r="D677" s="9">
        <v>6</v>
      </c>
      <c r="E677" s="9">
        <v>206</v>
      </c>
      <c r="F677" s="9">
        <v>2018</v>
      </c>
      <c r="G677" s="9">
        <v>6</v>
      </c>
      <c r="H677" s="9">
        <v>8</v>
      </c>
      <c r="I677" s="35">
        <v>-0.82025999999999999</v>
      </c>
      <c r="J677" s="35">
        <v>-90.061335999999997</v>
      </c>
      <c r="K677" s="26">
        <v>52109050</v>
      </c>
      <c r="L677" s="26">
        <v>52109050</v>
      </c>
      <c r="M677" s="26">
        <v>52109050</v>
      </c>
      <c r="N677" s="27">
        <v>2403</v>
      </c>
      <c r="O677" s="28">
        <v>28</v>
      </c>
      <c r="P677" s="28">
        <v>29.1</v>
      </c>
      <c r="Q677" s="28">
        <v>20</v>
      </c>
      <c r="R677" s="28">
        <v>5</v>
      </c>
      <c r="S677" s="28">
        <v>2</v>
      </c>
      <c r="T677" s="28">
        <v>1</v>
      </c>
      <c r="U677" s="28">
        <v>0</v>
      </c>
      <c r="V677" s="44">
        <f>VLOOKUP($L677,'[1]Tortugas liberadas DPNG'!$B$1:$O$552,7,FALSE)</f>
        <v>2017</v>
      </c>
      <c r="W677" s="44">
        <f>VLOOKUP($L677,'[1]Tortugas liberadas DPNG'!$B$1:$O$552,11,FALSE)</f>
        <v>24.6</v>
      </c>
      <c r="X677" s="44">
        <f>VLOOKUP($L677,'[1]Tortugas liberadas DPNG'!$B$1:$O$552,14,FALSE)/1000</f>
        <v>1.2</v>
      </c>
      <c r="Y677" s="44">
        <f>VLOOKUP($L677,'[1]Tortugas liberadas DPNG'!$B$1:$O$552,5,FALSE) -0.5</f>
        <v>4.5</v>
      </c>
      <c r="Z677" s="44">
        <f>Y677+(F677-VLOOKUP($L677,'[1]Tortugas liberadas DPNG'!$B$1:$O$552,7,FALSE))</f>
        <v>5.5</v>
      </c>
      <c r="AB677" s="45" t="str">
        <f t="shared" si="10"/>
        <v>Small</v>
      </c>
      <c r="AC677" s="9"/>
    </row>
    <row r="678" spans="1:29" x14ac:dyDescent="0.25">
      <c r="A678" s="42">
        <v>750</v>
      </c>
      <c r="B678" s="9" t="s">
        <v>28</v>
      </c>
      <c r="C678" s="9" t="s">
        <v>32</v>
      </c>
      <c r="D678" s="9">
        <v>6</v>
      </c>
      <c r="E678" s="9">
        <v>206</v>
      </c>
      <c r="F678" s="9">
        <v>2018</v>
      </c>
      <c r="G678" s="9">
        <v>6</v>
      </c>
      <c r="H678" s="9">
        <v>8</v>
      </c>
      <c r="I678" s="35">
        <v>-0.82025999999999999</v>
      </c>
      <c r="J678" s="35">
        <v>-90.061335999999997</v>
      </c>
      <c r="K678" s="26">
        <v>52292613</v>
      </c>
      <c r="L678" s="26">
        <v>52292613</v>
      </c>
      <c r="M678" s="26">
        <v>52292613</v>
      </c>
      <c r="N678" s="27">
        <v>2471</v>
      </c>
      <c r="O678" s="28">
        <v>29.7</v>
      </c>
      <c r="P678" s="28">
        <v>31.2</v>
      </c>
      <c r="Q678" s="28">
        <v>21.5</v>
      </c>
      <c r="R678" s="28">
        <v>5.9</v>
      </c>
      <c r="S678" s="28">
        <v>2.1</v>
      </c>
      <c r="T678" s="28">
        <v>1</v>
      </c>
      <c r="U678" s="28">
        <v>1</v>
      </c>
      <c r="V678" s="44">
        <f>VLOOKUP($L678,'[1]Tortugas liberadas DPNG'!$B$1:$O$552,7,FALSE)</f>
        <v>2017</v>
      </c>
      <c r="W678" s="44">
        <f>VLOOKUP($L678,'[1]Tortugas liberadas DPNG'!$B$1:$O$552,11,FALSE)</f>
        <v>26.1</v>
      </c>
      <c r="X678" s="44">
        <f>VLOOKUP($L678,'[1]Tortugas liberadas DPNG'!$B$1:$O$552,14,FALSE)/1000</f>
        <v>1.6</v>
      </c>
      <c r="Y678" s="44">
        <f>VLOOKUP($L678,'[1]Tortugas liberadas DPNG'!$B$1:$O$552,5,FALSE) -0.5</f>
        <v>4.5</v>
      </c>
      <c r="Z678" s="44">
        <f>Y678+(F678-VLOOKUP($L678,'[1]Tortugas liberadas DPNG'!$B$1:$O$552,7,FALSE))</f>
        <v>5.5</v>
      </c>
      <c r="AB678" s="45" t="str">
        <f t="shared" si="10"/>
        <v>Small</v>
      </c>
      <c r="AC678" s="9"/>
    </row>
    <row r="679" spans="1:29" x14ac:dyDescent="0.25">
      <c r="A679" s="42">
        <v>751</v>
      </c>
      <c r="B679" s="9" t="s">
        <v>28</v>
      </c>
      <c r="C679" s="9" t="s">
        <v>32</v>
      </c>
      <c r="D679" s="9">
        <v>6</v>
      </c>
      <c r="E679" s="9">
        <v>207</v>
      </c>
      <c r="F679" s="9">
        <v>2018</v>
      </c>
      <c r="G679" s="9">
        <v>6</v>
      </c>
      <c r="H679" s="9">
        <v>8</v>
      </c>
      <c r="I679" s="35">
        <v>-0.82033199999999995</v>
      </c>
      <c r="J679" s="35">
        <v>-90.061610999999999</v>
      </c>
      <c r="K679" s="26">
        <v>52518025</v>
      </c>
      <c r="L679" s="26">
        <v>52518025</v>
      </c>
      <c r="M679" s="26">
        <v>52518025</v>
      </c>
      <c r="N679" s="27">
        <v>2377</v>
      </c>
      <c r="O679" s="28">
        <v>25.7</v>
      </c>
      <c r="P679" s="28">
        <v>26</v>
      </c>
      <c r="Q679" s="28">
        <v>17.3</v>
      </c>
      <c r="R679" s="28">
        <v>5</v>
      </c>
      <c r="S679" s="28">
        <v>1.2</v>
      </c>
      <c r="T679" s="28">
        <v>1</v>
      </c>
      <c r="U679" s="28">
        <v>0</v>
      </c>
      <c r="V679" s="44">
        <f>VLOOKUP($L679,'[1]Tortugas liberadas DPNG'!$B$1:$O$552,7,FALSE)</f>
        <v>2017</v>
      </c>
      <c r="W679" s="44">
        <f>VLOOKUP($L679,'[1]Tortugas liberadas DPNG'!$B$1:$O$552,11,FALSE)</f>
        <v>23.4</v>
      </c>
      <c r="X679" s="44">
        <f>VLOOKUP($L679,'[1]Tortugas liberadas DPNG'!$B$1:$O$552,14,FALSE)/1000</f>
        <v>1.0269999999999999</v>
      </c>
      <c r="Y679" s="44">
        <f>VLOOKUP($L679,'[1]Tortugas liberadas DPNG'!$B$1:$O$552,5,FALSE) -0.5</f>
        <v>5.5</v>
      </c>
      <c r="Z679" s="44">
        <f>Y679+(F679-VLOOKUP($L679,'[1]Tortugas liberadas DPNG'!$B$1:$O$552,7,FALSE))</f>
        <v>6.5</v>
      </c>
      <c r="AB679" s="45" t="str">
        <f t="shared" si="10"/>
        <v>Small</v>
      </c>
      <c r="AC679" s="9"/>
    </row>
    <row r="680" spans="1:29" x14ac:dyDescent="0.25">
      <c r="A680" s="42">
        <v>752</v>
      </c>
      <c r="B680" s="9" t="s">
        <v>28</v>
      </c>
      <c r="C680" s="9" t="s">
        <v>32</v>
      </c>
      <c r="D680" s="9">
        <v>6</v>
      </c>
      <c r="E680" s="9">
        <v>207</v>
      </c>
      <c r="F680" s="9">
        <v>2018</v>
      </c>
      <c r="G680" s="9">
        <v>6</v>
      </c>
      <c r="H680" s="9">
        <v>8</v>
      </c>
      <c r="I680" s="35">
        <v>-0.82033199999999995</v>
      </c>
      <c r="J680" s="35">
        <v>-90.061610999999999</v>
      </c>
      <c r="K680" s="26">
        <v>48049824</v>
      </c>
      <c r="L680" s="26">
        <v>48049824</v>
      </c>
      <c r="M680" s="26">
        <v>48049824</v>
      </c>
      <c r="N680" s="27">
        <v>2180</v>
      </c>
      <c r="O680" s="28">
        <v>36.700000000000003</v>
      </c>
      <c r="P680" s="28">
        <v>38</v>
      </c>
      <c r="Q680" s="28">
        <v>27</v>
      </c>
      <c r="R680" s="28">
        <v>8</v>
      </c>
      <c r="S680" s="28">
        <v>4.5</v>
      </c>
      <c r="T680" s="28">
        <v>1</v>
      </c>
      <c r="U680" s="28">
        <v>1</v>
      </c>
      <c r="V680" s="44">
        <f>VLOOKUP($L680,'[1]Tortugas liberadas DPNG'!$B$1:$O$552,7,FALSE)</f>
        <v>2015</v>
      </c>
      <c r="W680" s="44">
        <f>VLOOKUP($L680,'[1]Tortugas liberadas DPNG'!$B$1:$O$552,11,FALSE)</f>
        <v>26.3</v>
      </c>
      <c r="X680" s="44">
        <f>VLOOKUP($L680,'[1]Tortugas liberadas DPNG'!$B$1:$O$552,14,FALSE)/1000</f>
        <v>1.2</v>
      </c>
      <c r="Y680" s="44">
        <f>VLOOKUP($L680,'[1]Tortugas liberadas DPNG'!$B$1:$O$552,5,FALSE) -0.5</f>
        <v>7.5</v>
      </c>
      <c r="Z680" s="44">
        <f>Y680+(F680-VLOOKUP($L680,'[1]Tortugas liberadas DPNG'!$B$1:$O$552,7,FALSE))</f>
        <v>10.5</v>
      </c>
      <c r="AB680" s="45" t="str">
        <f t="shared" si="10"/>
        <v>Small</v>
      </c>
      <c r="AC680" s="9"/>
    </row>
    <row r="681" spans="1:29" x14ac:dyDescent="0.25">
      <c r="A681" s="42">
        <v>753</v>
      </c>
      <c r="B681" s="9" t="s">
        <v>28</v>
      </c>
      <c r="C681" s="9" t="s">
        <v>32</v>
      </c>
      <c r="D681" s="9">
        <v>6</v>
      </c>
      <c r="E681" s="9">
        <v>207</v>
      </c>
      <c r="F681" s="9">
        <v>2018</v>
      </c>
      <c r="G681" s="9">
        <v>6</v>
      </c>
      <c r="H681" s="9">
        <v>8</v>
      </c>
      <c r="I681" s="35">
        <v>-0.82033199999999995</v>
      </c>
      <c r="J681" s="35">
        <v>-90.061610999999999</v>
      </c>
      <c r="K681" s="26">
        <v>48319625</v>
      </c>
      <c r="L681" s="26">
        <v>48319625</v>
      </c>
      <c r="M681" s="26">
        <v>48319625</v>
      </c>
      <c r="N681" s="27">
        <v>2270</v>
      </c>
      <c r="O681" s="28">
        <v>37.200000000000003</v>
      </c>
      <c r="P681" s="28">
        <v>39</v>
      </c>
      <c r="Q681" s="28">
        <v>28.2</v>
      </c>
      <c r="R681" s="28">
        <v>8.1</v>
      </c>
      <c r="S681" s="28">
        <v>4.5999999999999996</v>
      </c>
      <c r="T681" s="28">
        <v>1</v>
      </c>
      <c r="U681" s="28">
        <v>1</v>
      </c>
      <c r="V681" s="44">
        <f>VLOOKUP($L681,'[1]Tortugas liberadas DPNG'!$B$1:$O$552,7,FALSE)</f>
        <v>2015</v>
      </c>
      <c r="W681" s="44">
        <f>VLOOKUP($L681,'[1]Tortugas liberadas DPNG'!$B$1:$O$552,11,FALSE)</f>
        <v>26.1</v>
      </c>
      <c r="X681" s="44">
        <f>VLOOKUP($L681,'[1]Tortugas liberadas DPNG'!$B$1:$O$552,14,FALSE)/1000</f>
        <v>1.5</v>
      </c>
      <c r="Y681" s="44">
        <f>VLOOKUP($L681,'[1]Tortugas liberadas DPNG'!$B$1:$O$552,5,FALSE) -0.5</f>
        <v>4.5</v>
      </c>
      <c r="Z681" s="44">
        <f>Y681+(F681-VLOOKUP($L681,'[1]Tortugas liberadas DPNG'!$B$1:$O$552,7,FALSE))</f>
        <v>7.5</v>
      </c>
      <c r="AB681" s="45" t="str">
        <f t="shared" si="10"/>
        <v>Small</v>
      </c>
      <c r="AC681" s="9"/>
    </row>
    <row r="682" spans="1:29" x14ac:dyDescent="0.25">
      <c r="A682" s="42">
        <v>754</v>
      </c>
      <c r="B682" s="9" t="s">
        <v>28</v>
      </c>
      <c r="C682" s="9" t="s">
        <v>32</v>
      </c>
      <c r="D682" s="9">
        <v>6</v>
      </c>
      <c r="E682" s="9">
        <v>207</v>
      </c>
      <c r="F682" s="9">
        <v>2018</v>
      </c>
      <c r="G682" s="9">
        <v>6</v>
      </c>
      <c r="H682" s="9">
        <v>8</v>
      </c>
      <c r="I682" s="35">
        <v>-0.82033199999999995</v>
      </c>
      <c r="J682" s="35">
        <v>-90.061610999999999</v>
      </c>
      <c r="K682" s="26">
        <v>52279084</v>
      </c>
      <c r="L682" s="26">
        <v>52279084</v>
      </c>
      <c r="M682" s="26">
        <v>52279084</v>
      </c>
      <c r="N682" s="27">
        <v>2319</v>
      </c>
      <c r="O682" s="28">
        <v>30</v>
      </c>
      <c r="P682" s="28">
        <v>31.2</v>
      </c>
      <c r="Q682" s="28">
        <v>21.9</v>
      </c>
      <c r="R682" s="28">
        <v>5.3</v>
      </c>
      <c r="S682" s="28">
        <v>2.2000000000000002</v>
      </c>
      <c r="T682" s="28">
        <v>1</v>
      </c>
      <c r="U682" s="28">
        <v>1</v>
      </c>
      <c r="V682" s="44">
        <f>VLOOKUP($L682,'[1]Tortugas liberadas DPNG'!$B$1:$O$552,7,FALSE)</f>
        <v>2017</v>
      </c>
      <c r="W682" s="44">
        <f>VLOOKUP($L682,'[1]Tortugas liberadas DPNG'!$B$1:$O$552,11,FALSE)</f>
        <v>26</v>
      </c>
      <c r="X682" s="44">
        <f>VLOOKUP($L682,'[1]Tortugas liberadas DPNG'!$B$1:$O$552,14,FALSE)/1000</f>
        <v>1.5</v>
      </c>
      <c r="Y682" s="44">
        <f>VLOOKUP($L682,'[1]Tortugas liberadas DPNG'!$B$1:$O$552,5,FALSE) -0.5</f>
        <v>7.5</v>
      </c>
      <c r="Z682" s="44">
        <f>Y682+(F682-VLOOKUP($L682,'[1]Tortugas liberadas DPNG'!$B$1:$O$552,7,FALSE))</f>
        <v>8.5</v>
      </c>
      <c r="AB682" s="45" t="str">
        <f t="shared" si="10"/>
        <v>Small</v>
      </c>
      <c r="AC682" s="9"/>
    </row>
    <row r="683" spans="1:29" x14ac:dyDescent="0.25">
      <c r="A683" s="42">
        <v>755</v>
      </c>
      <c r="B683" s="9" t="s">
        <v>28</v>
      </c>
      <c r="C683" s="9" t="s">
        <v>32</v>
      </c>
      <c r="D683" s="9">
        <v>6</v>
      </c>
      <c r="E683" s="9">
        <v>208</v>
      </c>
      <c r="F683" s="9">
        <v>2018</v>
      </c>
      <c r="G683" s="9">
        <v>6</v>
      </c>
      <c r="H683" s="9">
        <v>8</v>
      </c>
      <c r="I683" s="35">
        <v>-0.82085300000000005</v>
      </c>
      <c r="J683" s="35">
        <v>-90.062989000000002</v>
      </c>
      <c r="K683" s="26">
        <v>48312051</v>
      </c>
      <c r="L683" s="26">
        <v>48312051</v>
      </c>
      <c r="M683" s="26">
        <v>48312051</v>
      </c>
      <c r="N683" s="27">
        <v>2464</v>
      </c>
      <c r="O683" s="28">
        <v>28.2</v>
      </c>
      <c r="P683" s="28">
        <v>29</v>
      </c>
      <c r="Q683" s="28">
        <v>20.3</v>
      </c>
      <c r="R683" s="28">
        <v>6.1</v>
      </c>
      <c r="S683" s="28">
        <v>1.8</v>
      </c>
      <c r="T683" s="28">
        <v>1</v>
      </c>
      <c r="U683" s="28">
        <v>0</v>
      </c>
      <c r="V683" s="44">
        <f>VLOOKUP($L683,'[1]Tortugas liberadas DPNG'!$B$1:$O$552,7,FALSE)</f>
        <v>2015</v>
      </c>
      <c r="W683" s="44">
        <f>VLOOKUP($L683,'[1]Tortugas liberadas DPNG'!$B$1:$O$552,11,FALSE)</f>
        <v>22.5</v>
      </c>
      <c r="X683" s="44">
        <f>VLOOKUP($L683,'[1]Tortugas liberadas DPNG'!$B$1:$O$552,14,FALSE)/1000</f>
        <v>0.95</v>
      </c>
      <c r="Y683" s="44">
        <f>VLOOKUP($L683,'[1]Tortugas liberadas DPNG'!$B$1:$O$552,5,FALSE) -0.5</f>
        <v>9.5</v>
      </c>
      <c r="Z683" s="44">
        <f>Y683+(F683-VLOOKUP($L683,'[1]Tortugas liberadas DPNG'!$B$1:$O$552,7,FALSE))</f>
        <v>12.5</v>
      </c>
      <c r="AB683" s="45" t="str">
        <f t="shared" si="10"/>
        <v>Small</v>
      </c>
      <c r="AC683" s="9"/>
    </row>
    <row r="684" spans="1:29" x14ac:dyDescent="0.25">
      <c r="A684" s="42">
        <v>756</v>
      </c>
      <c r="B684" s="9" t="s">
        <v>28</v>
      </c>
      <c r="C684" s="9" t="s">
        <v>32</v>
      </c>
      <c r="D684" s="9">
        <v>6</v>
      </c>
      <c r="E684" s="9">
        <v>208</v>
      </c>
      <c r="F684" s="9">
        <v>2018</v>
      </c>
      <c r="G684" s="9">
        <v>6</v>
      </c>
      <c r="H684" s="9">
        <v>8</v>
      </c>
      <c r="I684" s="35">
        <v>-0.82085300000000005</v>
      </c>
      <c r="J684" s="35">
        <v>-90.062989000000002</v>
      </c>
      <c r="K684" s="26">
        <v>48345853</v>
      </c>
      <c r="L684" s="26">
        <v>48345853</v>
      </c>
      <c r="M684" s="26">
        <v>48345853</v>
      </c>
      <c r="N684" s="27">
        <v>2319</v>
      </c>
      <c r="O684" s="28">
        <v>41</v>
      </c>
      <c r="P684" s="28">
        <v>42</v>
      </c>
      <c r="Q684" s="28">
        <v>30</v>
      </c>
      <c r="R684" s="28">
        <v>8.5</v>
      </c>
      <c r="S684" s="28">
        <v>6</v>
      </c>
      <c r="T684" s="28">
        <v>1</v>
      </c>
      <c r="U684" s="28">
        <v>1</v>
      </c>
      <c r="V684" s="44">
        <f>VLOOKUP($L684,'[1]Tortugas liberadas DPNG'!$B$1:$O$552,7,FALSE)</f>
        <v>2015</v>
      </c>
      <c r="W684" s="44">
        <f>VLOOKUP($L684,'[1]Tortugas liberadas DPNG'!$B$1:$O$552,11,FALSE)</f>
        <v>27.3</v>
      </c>
      <c r="X684" s="44">
        <f>VLOOKUP($L684,'[1]Tortugas liberadas DPNG'!$B$1:$O$552,14,FALSE)/1000</f>
        <v>2</v>
      </c>
      <c r="Y684" s="44">
        <f>VLOOKUP($L684,'[1]Tortugas liberadas DPNG'!$B$1:$O$552,5,FALSE) -0.5</f>
        <v>5.5</v>
      </c>
      <c r="Z684" s="44">
        <f>Y684+(F684-VLOOKUP($L684,'[1]Tortugas liberadas DPNG'!$B$1:$O$552,7,FALSE))</f>
        <v>8.5</v>
      </c>
      <c r="AB684" s="45" t="str">
        <f t="shared" si="10"/>
        <v>Small</v>
      </c>
      <c r="AC684" s="9"/>
    </row>
    <row r="685" spans="1:29" x14ac:dyDescent="0.25">
      <c r="A685" s="42">
        <v>757</v>
      </c>
      <c r="B685" s="9" t="s">
        <v>28</v>
      </c>
      <c r="C685" s="9" t="s">
        <v>32</v>
      </c>
      <c r="D685" s="9">
        <v>6</v>
      </c>
      <c r="E685" s="9">
        <v>209</v>
      </c>
      <c r="F685" s="9">
        <v>2018</v>
      </c>
      <c r="G685" s="9">
        <v>6</v>
      </c>
      <c r="H685" s="9">
        <v>8</v>
      </c>
      <c r="I685" s="35">
        <v>-0.820523</v>
      </c>
      <c r="J685" s="35">
        <v>-90.063501000000002</v>
      </c>
      <c r="K685" s="26">
        <v>52551352</v>
      </c>
      <c r="L685" s="26">
        <v>52551352</v>
      </c>
      <c r="M685" s="26">
        <v>52551352</v>
      </c>
      <c r="N685" s="27">
        <v>2043</v>
      </c>
      <c r="O685" s="28">
        <v>31</v>
      </c>
      <c r="P685" s="28">
        <v>32.4</v>
      </c>
      <c r="Q685" s="28">
        <v>21.5</v>
      </c>
      <c r="R685" s="28">
        <v>6.3</v>
      </c>
      <c r="S685" s="28">
        <v>2.6</v>
      </c>
      <c r="T685" s="28">
        <v>1</v>
      </c>
      <c r="U685" s="28">
        <v>0</v>
      </c>
      <c r="V685" s="44">
        <f>VLOOKUP($L685,'[1]Tortugas liberadas DPNG'!$B$1:$O$552,7,FALSE)</f>
        <v>2017</v>
      </c>
      <c r="W685" s="44">
        <f>VLOOKUP($L685,'[1]Tortugas liberadas DPNG'!$B$1:$O$552,11,FALSE)</f>
        <v>26.5</v>
      </c>
      <c r="X685" s="44">
        <f>VLOOKUP($L685,'[1]Tortugas liberadas DPNG'!$B$1:$O$552,14,FALSE)/1000</f>
        <v>1.6</v>
      </c>
      <c r="Y685" s="44">
        <f>VLOOKUP($L685,'[1]Tortugas liberadas DPNG'!$B$1:$O$552,5,FALSE) -0.5</f>
        <v>6.5</v>
      </c>
      <c r="Z685" s="44">
        <f>Y685+(F685-VLOOKUP($L685,'[1]Tortugas liberadas DPNG'!$B$1:$O$552,7,FALSE))</f>
        <v>7.5</v>
      </c>
      <c r="AB685" s="45" t="str">
        <f t="shared" si="10"/>
        <v>Small</v>
      </c>
      <c r="AC685" s="9"/>
    </row>
    <row r="686" spans="1:29" x14ac:dyDescent="0.25">
      <c r="A686" s="42">
        <v>758</v>
      </c>
      <c r="B686" s="9" t="s">
        <v>28</v>
      </c>
      <c r="C686" s="9" t="s">
        <v>32</v>
      </c>
      <c r="D686" s="9">
        <v>6</v>
      </c>
      <c r="E686" s="9">
        <v>209</v>
      </c>
      <c r="F686" s="9">
        <v>2018</v>
      </c>
      <c r="G686" s="9">
        <v>6</v>
      </c>
      <c r="H686" s="9">
        <v>8</v>
      </c>
      <c r="I686" s="35">
        <v>-0.820523</v>
      </c>
      <c r="J686" s="35">
        <v>-90.063501000000002</v>
      </c>
      <c r="K686" s="26">
        <v>52091890</v>
      </c>
      <c r="L686" s="26">
        <v>52091890</v>
      </c>
      <c r="M686" s="26">
        <v>52091890</v>
      </c>
      <c r="N686" s="27">
        <v>2308</v>
      </c>
      <c r="O686" s="28">
        <v>31.5</v>
      </c>
      <c r="P686" s="28">
        <v>33</v>
      </c>
      <c r="Q686" s="28">
        <v>22</v>
      </c>
      <c r="R686" s="28">
        <v>6.6</v>
      </c>
      <c r="S686" s="28">
        <v>3</v>
      </c>
      <c r="T686" s="28">
        <v>1</v>
      </c>
      <c r="U686" s="28">
        <v>0</v>
      </c>
      <c r="V686" s="44">
        <f>VLOOKUP($L686,'[1]Tortugas liberadas DPNG'!$B$1:$O$552,7,FALSE)</f>
        <v>2017</v>
      </c>
      <c r="W686" s="44">
        <f>VLOOKUP($L686,'[1]Tortugas liberadas DPNG'!$B$1:$O$552,11,FALSE)</f>
        <v>26.8</v>
      </c>
      <c r="X686" s="44">
        <f>VLOOKUP($L686,'[1]Tortugas liberadas DPNG'!$B$1:$O$552,14,FALSE)/1000</f>
        <v>1.8</v>
      </c>
      <c r="Y686" s="44">
        <f>VLOOKUP($L686,'[1]Tortugas liberadas DPNG'!$B$1:$O$552,5,FALSE) -0.5</f>
        <v>7.5</v>
      </c>
      <c r="Z686" s="44">
        <f>Y686+(F686-VLOOKUP($L686,'[1]Tortugas liberadas DPNG'!$B$1:$O$552,7,FALSE))</f>
        <v>8.5</v>
      </c>
      <c r="AB686" s="45" t="str">
        <f t="shared" si="10"/>
        <v>Small</v>
      </c>
      <c r="AC686" s="9"/>
    </row>
    <row r="687" spans="1:29" x14ac:dyDescent="0.25">
      <c r="A687" s="42">
        <v>759</v>
      </c>
      <c r="B687" s="9" t="s">
        <v>28</v>
      </c>
      <c r="C687" s="9" t="s">
        <v>32</v>
      </c>
      <c r="D687" s="9">
        <v>6</v>
      </c>
      <c r="E687" s="9">
        <v>209</v>
      </c>
      <c r="F687" s="9">
        <v>2018</v>
      </c>
      <c r="G687" s="9">
        <v>6</v>
      </c>
      <c r="H687" s="9">
        <v>8</v>
      </c>
      <c r="I687" s="35">
        <v>-0.820523</v>
      </c>
      <c r="J687" s="35">
        <v>-90.063501000000002</v>
      </c>
      <c r="K687" s="26">
        <v>51571059</v>
      </c>
      <c r="L687" s="26">
        <v>51571059</v>
      </c>
      <c r="M687" s="26">
        <v>51571059</v>
      </c>
      <c r="N687" s="27">
        <v>2634</v>
      </c>
      <c r="O687" s="28">
        <v>25.7</v>
      </c>
      <c r="P687" s="28">
        <v>25.7</v>
      </c>
      <c r="Q687" s="28">
        <v>28.2</v>
      </c>
      <c r="R687" s="28">
        <v>5</v>
      </c>
      <c r="S687" s="28">
        <v>1.1000000000000001</v>
      </c>
      <c r="T687" s="28">
        <v>1</v>
      </c>
      <c r="U687" s="28">
        <v>0</v>
      </c>
      <c r="V687" s="44">
        <f>VLOOKUP($L687,'[1]Tortugas liberadas DPNG'!$B$1:$O$552,7,FALSE)</f>
        <v>2017</v>
      </c>
      <c r="W687" s="44">
        <f>VLOOKUP($L687,'[1]Tortugas liberadas DPNG'!$B$1:$O$552,11,FALSE)</f>
        <v>22.3</v>
      </c>
      <c r="X687" s="44">
        <f>VLOOKUP($L687,'[1]Tortugas liberadas DPNG'!$B$1:$O$552,14,FALSE)/1000</f>
        <v>1</v>
      </c>
      <c r="Y687" s="44">
        <f>VLOOKUP($L687,'[1]Tortugas liberadas DPNG'!$B$1:$O$552,5,FALSE) -0.5</f>
        <v>7.5</v>
      </c>
      <c r="Z687" s="44">
        <f>Y687+(F687-VLOOKUP($L687,'[1]Tortugas liberadas DPNG'!$B$1:$O$552,7,FALSE))</f>
        <v>8.5</v>
      </c>
      <c r="AB687" s="45" t="str">
        <f t="shared" si="10"/>
        <v>Small</v>
      </c>
      <c r="AC687" s="9"/>
    </row>
    <row r="688" spans="1:29" x14ac:dyDescent="0.25">
      <c r="A688" s="42">
        <v>760</v>
      </c>
      <c r="B688" s="9" t="s">
        <v>28</v>
      </c>
      <c r="C688" s="9" t="s">
        <v>32</v>
      </c>
      <c r="D688" s="9">
        <v>6</v>
      </c>
      <c r="E688" s="9">
        <v>210</v>
      </c>
      <c r="F688" s="9">
        <v>2018</v>
      </c>
      <c r="G688" s="9">
        <v>6</v>
      </c>
      <c r="H688" s="9">
        <v>8</v>
      </c>
      <c r="I688" s="35">
        <v>-0.82042199999999998</v>
      </c>
      <c r="J688" s="35">
        <v>-90.064023000000006</v>
      </c>
      <c r="K688" s="26">
        <v>51574022</v>
      </c>
      <c r="L688" s="26">
        <v>51574022</v>
      </c>
      <c r="M688" s="26">
        <v>51574022</v>
      </c>
      <c r="N688" s="27">
        <v>2833</v>
      </c>
      <c r="O688" s="28">
        <v>28.3</v>
      </c>
      <c r="P688" s="28">
        <v>29</v>
      </c>
      <c r="Q688" s="28">
        <v>20.100000000000001</v>
      </c>
      <c r="R688" s="28">
        <v>5.7</v>
      </c>
      <c r="S688" s="28">
        <v>1.8</v>
      </c>
      <c r="T688" s="28">
        <v>1</v>
      </c>
      <c r="U688" s="28">
        <v>1</v>
      </c>
      <c r="V688" s="44">
        <f>VLOOKUP($L688,'[1]Tortugas liberadas DPNG'!$B$1:$O$552,7,FALSE)</f>
        <v>2017</v>
      </c>
      <c r="W688" s="44">
        <f>VLOOKUP($L688,'[1]Tortugas liberadas DPNG'!$B$1:$O$552,11,FALSE)</f>
        <v>24</v>
      </c>
      <c r="X688" s="44">
        <f>VLOOKUP($L688,'[1]Tortugas liberadas DPNG'!$B$1:$O$552,14,FALSE)/1000</f>
        <v>1.2</v>
      </c>
      <c r="Y688" s="44">
        <f>VLOOKUP($L688,'[1]Tortugas liberadas DPNG'!$B$1:$O$552,5,FALSE) -0.5</f>
        <v>7.5</v>
      </c>
      <c r="Z688" s="44">
        <f>Y688+(F688-VLOOKUP($L688,'[1]Tortugas liberadas DPNG'!$B$1:$O$552,7,FALSE))</f>
        <v>8.5</v>
      </c>
      <c r="AB688" s="45" t="str">
        <f t="shared" si="10"/>
        <v>Small</v>
      </c>
      <c r="AC688" s="9"/>
    </row>
    <row r="689" spans="1:29" x14ac:dyDescent="0.25">
      <c r="A689" s="42">
        <v>761</v>
      </c>
      <c r="B689" s="9" t="s">
        <v>28</v>
      </c>
      <c r="C689" s="9" t="s">
        <v>32</v>
      </c>
      <c r="D689" s="9">
        <v>6</v>
      </c>
      <c r="E689" s="9">
        <v>210</v>
      </c>
      <c r="F689" s="9">
        <v>2018</v>
      </c>
      <c r="G689" s="9">
        <v>6</v>
      </c>
      <c r="H689" s="9">
        <v>8</v>
      </c>
      <c r="I689" s="35">
        <v>-0.82042199999999998</v>
      </c>
      <c r="J689" s="35">
        <v>-90.064023000000006</v>
      </c>
      <c r="K689" s="26">
        <v>51796094</v>
      </c>
      <c r="L689" s="26">
        <v>51796094</v>
      </c>
      <c r="M689" s="26">
        <v>51796094</v>
      </c>
      <c r="N689" s="27">
        <v>2336</v>
      </c>
      <c r="O689" s="28">
        <v>35.200000000000003</v>
      </c>
      <c r="P689" s="28">
        <v>37.299999999999997</v>
      </c>
      <c r="Q689" s="28">
        <v>25</v>
      </c>
      <c r="R689" s="28">
        <v>7.5</v>
      </c>
      <c r="S689" s="28">
        <v>3.8</v>
      </c>
      <c r="T689" s="28">
        <v>1</v>
      </c>
      <c r="U689" s="28">
        <v>1</v>
      </c>
      <c r="V689" s="44">
        <f>VLOOKUP($L689,'[1]Tortugas liberadas DPNG'!$B$1:$O$552,7,FALSE)</f>
        <v>2017</v>
      </c>
      <c r="W689" s="44">
        <f>VLOOKUP($L689,'[1]Tortugas liberadas DPNG'!$B$1:$O$552,11,FALSE)</f>
        <v>30</v>
      </c>
      <c r="X689" s="44">
        <f>VLOOKUP($L689,'[1]Tortugas liberadas DPNG'!$B$1:$O$552,14,FALSE)/1000</f>
        <v>2.5</v>
      </c>
      <c r="Y689" s="44">
        <f>VLOOKUP($L689,'[1]Tortugas liberadas DPNG'!$B$1:$O$552,5,FALSE) -0.5</f>
        <v>7.5</v>
      </c>
      <c r="Z689" s="44">
        <f>Y689+(F689-VLOOKUP($L689,'[1]Tortugas liberadas DPNG'!$B$1:$O$552,7,FALSE))</f>
        <v>8.5</v>
      </c>
      <c r="AB689" s="45" t="str">
        <f t="shared" si="10"/>
        <v>Small</v>
      </c>
      <c r="AC689" s="9"/>
    </row>
    <row r="690" spans="1:29" x14ac:dyDescent="0.25">
      <c r="A690" s="42">
        <v>762</v>
      </c>
      <c r="B690" s="9" t="s">
        <v>28</v>
      </c>
      <c r="C690" s="9" t="s">
        <v>32</v>
      </c>
      <c r="D690" s="9">
        <v>6</v>
      </c>
      <c r="E690" s="9">
        <v>211</v>
      </c>
      <c r="F690" s="9">
        <v>2018</v>
      </c>
      <c r="G690" s="9">
        <v>6</v>
      </c>
      <c r="H690" s="9">
        <v>8</v>
      </c>
      <c r="I690" s="35">
        <v>-0.81942300000000001</v>
      </c>
      <c r="J690" s="35">
        <v>-90.064423000000005</v>
      </c>
      <c r="K690" s="26">
        <v>48041369</v>
      </c>
      <c r="L690" s="26">
        <v>48041369</v>
      </c>
      <c r="M690" s="26">
        <v>48041369</v>
      </c>
      <c r="N690" s="27">
        <v>2256</v>
      </c>
      <c r="O690" s="28">
        <v>40.1</v>
      </c>
      <c r="P690" s="28">
        <v>43.4</v>
      </c>
      <c r="Q690" s="28">
        <v>29.3</v>
      </c>
      <c r="R690" s="28">
        <v>9.3000000000000007</v>
      </c>
      <c r="S690" s="28">
        <v>5.2</v>
      </c>
      <c r="T690" s="28">
        <v>1</v>
      </c>
      <c r="U690" s="28">
        <v>0</v>
      </c>
      <c r="V690" s="44">
        <f>VLOOKUP($L690,'[1]Tortugas liberadas DPNG'!$B$1:$O$552,7,FALSE)</f>
        <v>2015</v>
      </c>
      <c r="W690" s="44">
        <f>VLOOKUP($L690,'[1]Tortugas liberadas DPNG'!$B$1:$O$552,11,FALSE)</f>
        <v>26.5</v>
      </c>
      <c r="X690" s="44">
        <f>VLOOKUP($L690,'[1]Tortugas liberadas DPNG'!$B$1:$O$552,14,FALSE)/1000</f>
        <v>1.7</v>
      </c>
      <c r="Y690" s="44">
        <f>VLOOKUP($L690,'[1]Tortugas liberadas DPNG'!$B$1:$O$552,5,FALSE) -0.5</f>
        <v>5.5</v>
      </c>
      <c r="Z690" s="44">
        <f>Y690+(F690-VLOOKUP($L690,'[1]Tortugas liberadas DPNG'!$B$1:$O$552,7,FALSE))</f>
        <v>8.5</v>
      </c>
      <c r="AB690" s="45" t="str">
        <f t="shared" si="10"/>
        <v>Small</v>
      </c>
      <c r="AC690" s="9"/>
    </row>
    <row r="691" spans="1:29" x14ac:dyDescent="0.25">
      <c r="A691" s="42">
        <v>763</v>
      </c>
      <c r="B691" s="9" t="s">
        <v>28</v>
      </c>
      <c r="C691" s="9" t="s">
        <v>32</v>
      </c>
      <c r="D691" s="9">
        <v>6</v>
      </c>
      <c r="E691" s="9">
        <v>212</v>
      </c>
      <c r="F691" s="9">
        <v>2018</v>
      </c>
      <c r="G691" s="9">
        <v>6</v>
      </c>
      <c r="H691" s="9">
        <v>8</v>
      </c>
      <c r="I691" s="35">
        <v>-0.81930499999999995</v>
      </c>
      <c r="J691" s="35">
        <v>-90.063907</v>
      </c>
      <c r="K691" s="26">
        <v>48041550</v>
      </c>
      <c r="L691" s="26">
        <v>48041550</v>
      </c>
      <c r="M691" s="26">
        <v>48041550</v>
      </c>
      <c r="N691" s="27">
        <v>2140</v>
      </c>
      <c r="O691" s="28">
        <v>48.7</v>
      </c>
      <c r="P691" s="28">
        <v>49.7</v>
      </c>
      <c r="Q691" s="28">
        <v>35.5</v>
      </c>
      <c r="R691" s="28">
        <v>12</v>
      </c>
      <c r="S691" s="28">
        <v>11.2</v>
      </c>
      <c r="T691" s="28">
        <v>1</v>
      </c>
      <c r="U691" s="28">
        <v>0</v>
      </c>
      <c r="V691" s="44">
        <f>VLOOKUP($L691,'[1]Tortugas liberadas DPNG'!$B$1:$O$552,7,FALSE)</f>
        <v>2015</v>
      </c>
      <c r="W691" s="44">
        <f>VLOOKUP($L691,'[1]Tortugas liberadas DPNG'!$B$1:$O$552,11,FALSE)</f>
        <v>33.700000000000003</v>
      </c>
      <c r="X691" s="44">
        <f>VLOOKUP($L691,'[1]Tortugas liberadas DPNG'!$B$1:$O$552,14,FALSE)/1000</f>
        <v>2.4</v>
      </c>
      <c r="Y691" s="44">
        <f>VLOOKUP($L691,'[1]Tortugas liberadas DPNG'!$B$1:$O$552,5,FALSE) -0.5</f>
        <v>7.5</v>
      </c>
      <c r="Z691" s="44">
        <f>Y691+(F691-VLOOKUP($L691,'[1]Tortugas liberadas DPNG'!$B$1:$O$552,7,FALSE))</f>
        <v>10.5</v>
      </c>
      <c r="AB691" s="45" t="str">
        <f t="shared" si="10"/>
        <v/>
      </c>
      <c r="AC691" s="9"/>
    </row>
    <row r="692" spans="1:29" x14ac:dyDescent="0.25">
      <c r="A692" s="42">
        <v>764</v>
      </c>
      <c r="B692" s="9" t="s">
        <v>28</v>
      </c>
      <c r="C692" s="9" t="s">
        <v>32</v>
      </c>
      <c r="D692" s="9">
        <v>6</v>
      </c>
      <c r="E692" s="9">
        <v>213</v>
      </c>
      <c r="F692" s="9">
        <v>2018</v>
      </c>
      <c r="G692" s="9">
        <v>6</v>
      </c>
      <c r="H692" s="9">
        <v>8</v>
      </c>
      <c r="I692" s="35">
        <v>-0.82062299999999999</v>
      </c>
      <c r="J692" s="35">
        <v>-90.062796000000006</v>
      </c>
      <c r="K692" s="26">
        <v>51574630</v>
      </c>
      <c r="L692" s="26">
        <v>51574630</v>
      </c>
      <c r="M692" s="26">
        <v>51574630</v>
      </c>
      <c r="N692" s="27">
        <v>2352</v>
      </c>
      <c r="O692" s="28">
        <v>31.3</v>
      </c>
      <c r="P692" s="28">
        <v>32</v>
      </c>
      <c r="Q692" s="28">
        <v>22.1</v>
      </c>
      <c r="R692" s="28">
        <v>6.2</v>
      </c>
      <c r="S692" s="28">
        <v>2.5</v>
      </c>
      <c r="T692" s="28">
        <v>1</v>
      </c>
      <c r="U692" s="28">
        <v>1</v>
      </c>
      <c r="V692" s="44">
        <f>VLOOKUP($L692,'[1]Tortugas liberadas DPNG'!$B$1:$O$552,7,FALSE)</f>
        <v>2017</v>
      </c>
      <c r="W692" s="44">
        <f>VLOOKUP($L692,'[1]Tortugas liberadas DPNG'!$B$1:$O$552,11,FALSE)</f>
        <v>27.1</v>
      </c>
      <c r="X692" s="44">
        <f>VLOOKUP($L692,'[1]Tortugas liberadas DPNG'!$B$1:$O$552,14,FALSE)/1000</f>
        <v>2</v>
      </c>
      <c r="Y692" s="44">
        <f>VLOOKUP($L692,'[1]Tortugas liberadas DPNG'!$B$1:$O$552,5,FALSE) -0.5</f>
        <v>6.5</v>
      </c>
      <c r="Z692" s="44">
        <f>Y692+(F692-VLOOKUP($L692,'[1]Tortugas liberadas DPNG'!$B$1:$O$552,7,FALSE))</f>
        <v>7.5</v>
      </c>
      <c r="AB692" s="45" t="str">
        <f t="shared" si="10"/>
        <v>Small</v>
      </c>
      <c r="AC692" s="9"/>
    </row>
    <row r="693" spans="1:29" x14ac:dyDescent="0.25">
      <c r="A693" s="42">
        <v>765</v>
      </c>
      <c r="B693" s="9" t="s">
        <v>28</v>
      </c>
      <c r="C693" s="9" t="s">
        <v>32</v>
      </c>
      <c r="D693" s="9">
        <v>6</v>
      </c>
      <c r="E693" s="9">
        <v>213</v>
      </c>
      <c r="F693" s="9">
        <v>2018</v>
      </c>
      <c r="G693" s="9">
        <v>6</v>
      </c>
      <c r="H693" s="9">
        <v>8</v>
      </c>
      <c r="I693" s="35">
        <v>-0.82062299999999999</v>
      </c>
      <c r="J693" s="35">
        <v>-90.062796000000006</v>
      </c>
      <c r="K693" s="26">
        <v>48107006</v>
      </c>
      <c r="L693" s="26">
        <v>48107006</v>
      </c>
      <c r="M693" s="26">
        <v>48107006</v>
      </c>
      <c r="N693" s="27">
        <v>2406</v>
      </c>
      <c r="O693" s="28">
        <v>35.200000000000003</v>
      </c>
      <c r="P693" s="28">
        <v>37</v>
      </c>
      <c r="Q693" s="28">
        <v>25.6</v>
      </c>
      <c r="R693" s="28">
        <v>6.7</v>
      </c>
      <c r="S693" s="28">
        <v>3.9</v>
      </c>
      <c r="T693" s="28">
        <v>1</v>
      </c>
      <c r="U693" s="28">
        <v>1</v>
      </c>
      <c r="V693" s="44">
        <f>VLOOKUP($L693,'[1]Tortugas liberadas DPNG'!$B$1:$O$552,7,FALSE)</f>
        <v>2015</v>
      </c>
      <c r="W693" s="44">
        <f>VLOOKUP($L693,'[1]Tortugas liberadas DPNG'!$B$1:$O$552,11,FALSE)</f>
        <v>23.9</v>
      </c>
      <c r="X693" s="44">
        <f>VLOOKUP($L693,'[1]Tortugas liberadas DPNG'!$B$1:$O$552,14,FALSE)/1000</f>
        <v>1.2</v>
      </c>
      <c r="Y693" s="44">
        <f>VLOOKUP($L693,'[1]Tortugas liberadas DPNG'!$B$1:$O$552,5,FALSE) -0.5</f>
        <v>4.5</v>
      </c>
      <c r="Z693" s="44">
        <f>Y693+(F693-VLOOKUP($L693,'[1]Tortugas liberadas DPNG'!$B$1:$O$552,7,FALSE))</f>
        <v>7.5</v>
      </c>
      <c r="AB693" s="45" t="str">
        <f t="shared" si="10"/>
        <v>Small</v>
      </c>
      <c r="AC693" s="9"/>
    </row>
    <row r="694" spans="1:29" x14ac:dyDescent="0.25">
      <c r="A694" s="42">
        <v>766</v>
      </c>
      <c r="B694" s="9" t="s">
        <v>28</v>
      </c>
      <c r="C694" s="9" t="s">
        <v>32</v>
      </c>
      <c r="D694" s="9">
        <v>6</v>
      </c>
      <c r="E694" s="9">
        <v>214</v>
      </c>
      <c r="F694" s="9">
        <v>2018</v>
      </c>
      <c r="G694" s="9">
        <v>6</v>
      </c>
      <c r="H694" s="9">
        <v>8</v>
      </c>
      <c r="I694" s="35">
        <v>-0.819967</v>
      </c>
      <c r="J694" s="35">
        <v>-90.061982999999998</v>
      </c>
      <c r="K694" s="26">
        <v>48368526</v>
      </c>
      <c r="L694" s="26">
        <v>48368526</v>
      </c>
      <c r="M694" s="26">
        <v>48368526</v>
      </c>
      <c r="N694" s="27">
        <v>2271</v>
      </c>
      <c r="O694" s="28">
        <v>34</v>
      </c>
      <c r="P694" s="28">
        <v>35</v>
      </c>
      <c r="Q694" s="28">
        <v>24.6</v>
      </c>
      <c r="R694" s="28">
        <v>6.8</v>
      </c>
      <c r="S694" s="28">
        <v>3.4</v>
      </c>
      <c r="T694" s="28">
        <v>1</v>
      </c>
      <c r="U694" s="28">
        <v>0</v>
      </c>
      <c r="V694" s="44">
        <f>VLOOKUP($L694,'[1]Tortugas liberadas DPNG'!$B$1:$O$552,7,FALSE)</f>
        <v>2015</v>
      </c>
      <c r="W694" s="44">
        <f>VLOOKUP($L694,'[1]Tortugas liberadas DPNG'!$B$1:$O$552,11,FALSE)</f>
        <v>24.1</v>
      </c>
      <c r="X694" s="44">
        <f>VLOOKUP($L694,'[1]Tortugas liberadas DPNG'!$B$1:$O$552,14,FALSE)/1000</f>
        <v>1.2</v>
      </c>
      <c r="Y694" s="44">
        <f>VLOOKUP($L694,'[1]Tortugas liberadas DPNG'!$B$1:$O$552,5,FALSE) -0.5</f>
        <v>4.5</v>
      </c>
      <c r="Z694" s="44">
        <f>Y694+(F694-VLOOKUP($L694,'[1]Tortugas liberadas DPNG'!$B$1:$O$552,7,FALSE))</f>
        <v>7.5</v>
      </c>
      <c r="AB694" s="45" t="str">
        <f t="shared" si="10"/>
        <v>Small</v>
      </c>
      <c r="AC694" s="9"/>
    </row>
    <row r="695" spans="1:29" x14ac:dyDescent="0.25">
      <c r="A695" s="42">
        <v>767</v>
      </c>
      <c r="B695" s="9" t="s">
        <v>28</v>
      </c>
      <c r="C695" s="9" t="s">
        <v>32</v>
      </c>
      <c r="D695" s="9">
        <v>6</v>
      </c>
      <c r="E695" s="9">
        <v>214</v>
      </c>
      <c r="F695" s="9">
        <v>2018</v>
      </c>
      <c r="G695" s="9">
        <v>6</v>
      </c>
      <c r="H695" s="9">
        <v>8</v>
      </c>
      <c r="I695" s="35">
        <v>-0.819967</v>
      </c>
      <c r="J695" s="35">
        <v>-90.061982999999998</v>
      </c>
      <c r="K695" s="26">
        <v>52376778</v>
      </c>
      <c r="L695" s="26">
        <v>52376778</v>
      </c>
      <c r="M695" s="26">
        <v>52376778</v>
      </c>
      <c r="N695" s="27">
        <v>2903</v>
      </c>
      <c r="O695" s="28">
        <v>30.5</v>
      </c>
      <c r="P695" s="28">
        <v>34.5</v>
      </c>
      <c r="Q695" s="28">
        <v>25</v>
      </c>
      <c r="R695" s="28">
        <v>7.3</v>
      </c>
      <c r="S695" s="28">
        <v>4.0999999999999996</v>
      </c>
      <c r="T695" s="28">
        <v>1</v>
      </c>
      <c r="U695" s="28">
        <v>0</v>
      </c>
      <c r="V695" s="44">
        <f>VLOOKUP($L695,'[1]Tortugas liberadas DPNG'!$B$1:$O$552,7,FALSE)</f>
        <v>2017</v>
      </c>
      <c r="W695" s="44">
        <f>VLOOKUP($L695,'[1]Tortugas liberadas DPNG'!$B$1:$O$552,11,FALSE)</f>
        <v>30.6</v>
      </c>
      <c r="X695" s="44">
        <f>VLOOKUP($L695,'[1]Tortugas liberadas DPNG'!$B$1:$O$552,14,FALSE)/1000</f>
        <v>2.593</v>
      </c>
      <c r="Y695" s="44">
        <f>VLOOKUP($L695,'[1]Tortugas liberadas DPNG'!$B$1:$O$552,5,FALSE) -0.5</f>
        <v>5.5</v>
      </c>
      <c r="Z695" s="44">
        <f>Y695+(F695-VLOOKUP($L695,'[1]Tortugas liberadas DPNG'!$B$1:$O$552,7,FALSE))</f>
        <v>6.5</v>
      </c>
      <c r="AB695" s="45" t="str">
        <f t="shared" si="10"/>
        <v>Small</v>
      </c>
      <c r="AC695" s="9"/>
    </row>
    <row r="696" spans="1:29" x14ac:dyDescent="0.25">
      <c r="A696" s="42">
        <v>768</v>
      </c>
      <c r="B696" s="9" t="s">
        <v>28</v>
      </c>
      <c r="C696" s="9" t="s">
        <v>32</v>
      </c>
      <c r="D696" s="9">
        <v>6</v>
      </c>
      <c r="E696" s="9">
        <v>215</v>
      </c>
      <c r="F696" s="9">
        <v>2018</v>
      </c>
      <c r="G696" s="9">
        <v>6</v>
      </c>
      <c r="H696" s="9">
        <v>8</v>
      </c>
      <c r="I696" s="35">
        <v>-0.81952100000000005</v>
      </c>
      <c r="J696" s="35">
        <v>-90.060124000000002</v>
      </c>
      <c r="K696" s="26">
        <v>52373870</v>
      </c>
      <c r="L696" s="26">
        <v>52373870</v>
      </c>
      <c r="M696" s="26">
        <v>52373870</v>
      </c>
      <c r="N696" s="27">
        <v>2346</v>
      </c>
      <c r="O696" s="28">
        <v>30.2</v>
      </c>
      <c r="P696" s="28">
        <v>31.2</v>
      </c>
      <c r="Q696" s="28">
        <v>21.4</v>
      </c>
      <c r="R696" s="28">
        <v>6.4</v>
      </c>
      <c r="S696" s="28">
        <v>2.4</v>
      </c>
      <c r="T696" s="28">
        <v>1</v>
      </c>
      <c r="U696" s="28">
        <v>1</v>
      </c>
      <c r="V696" s="44">
        <f>VLOOKUP($L696,'[1]Tortugas liberadas DPNG'!$B$1:$O$552,7,FALSE)</f>
        <v>2017</v>
      </c>
      <c r="W696" s="44">
        <f>VLOOKUP($L696,'[1]Tortugas liberadas DPNG'!$B$1:$O$552,11,FALSE)</f>
        <v>26.4</v>
      </c>
      <c r="X696" s="44">
        <f>VLOOKUP($L696,'[1]Tortugas liberadas DPNG'!$B$1:$O$552,14,FALSE)/1000</f>
        <v>0.9</v>
      </c>
      <c r="Y696" s="44">
        <f>VLOOKUP($L696,'[1]Tortugas liberadas DPNG'!$B$1:$O$552,5,FALSE) -0.5</f>
        <v>6.5</v>
      </c>
      <c r="Z696" s="44">
        <f>Y696+(F696-VLOOKUP($L696,'[1]Tortugas liberadas DPNG'!$B$1:$O$552,7,FALSE))</f>
        <v>7.5</v>
      </c>
      <c r="AB696" s="45" t="str">
        <f t="shared" si="10"/>
        <v>Small</v>
      </c>
      <c r="AC696" s="9"/>
    </row>
    <row r="697" spans="1:29" x14ac:dyDescent="0.25">
      <c r="A697" s="42">
        <v>769</v>
      </c>
      <c r="B697" s="9" t="s">
        <v>28</v>
      </c>
      <c r="C697" s="9" t="s">
        <v>32</v>
      </c>
      <c r="D697" s="9">
        <v>6</v>
      </c>
      <c r="E697" s="9">
        <v>215</v>
      </c>
      <c r="F697" s="9">
        <v>2018</v>
      </c>
      <c r="G697" s="9">
        <v>6</v>
      </c>
      <c r="H697" s="9">
        <v>8</v>
      </c>
      <c r="I697" s="35">
        <v>-0.81952100000000005</v>
      </c>
      <c r="J697" s="35">
        <v>-90.060124000000002</v>
      </c>
      <c r="K697" s="26">
        <v>48042120</v>
      </c>
      <c r="L697" s="26">
        <v>48042120</v>
      </c>
      <c r="M697" s="26">
        <v>48042120</v>
      </c>
      <c r="N697" s="27"/>
      <c r="O697" s="28">
        <v>38.9</v>
      </c>
      <c r="P697" s="28">
        <v>40.1</v>
      </c>
      <c r="Q697" s="28">
        <v>28.5</v>
      </c>
      <c r="R697" s="28">
        <v>9.5</v>
      </c>
      <c r="S697" s="28">
        <v>5.3</v>
      </c>
      <c r="T697" s="28">
        <v>1</v>
      </c>
      <c r="U697" s="28">
        <v>1</v>
      </c>
      <c r="V697" s="44">
        <f>VLOOKUP($L697,'[1]Tortugas liberadas DPNG'!$B$1:$O$552,7,FALSE)</f>
        <v>2015</v>
      </c>
      <c r="W697" s="44">
        <f>VLOOKUP($L697,'[1]Tortugas liberadas DPNG'!$B$1:$O$552,11,FALSE)</f>
        <v>27.2</v>
      </c>
      <c r="X697" s="44">
        <f>VLOOKUP($L697,'[1]Tortugas liberadas DPNG'!$B$1:$O$552,14,FALSE)/1000</f>
        <v>1.4</v>
      </c>
      <c r="Y697" s="44">
        <f>VLOOKUP($L697,'[1]Tortugas liberadas DPNG'!$B$1:$O$552,5,FALSE) -0.5</f>
        <v>7.5</v>
      </c>
      <c r="Z697" s="44">
        <f>Y697+(F697-VLOOKUP($L697,'[1]Tortugas liberadas DPNG'!$B$1:$O$552,7,FALSE))</f>
        <v>10.5</v>
      </c>
      <c r="AB697" s="45" t="str">
        <f t="shared" si="10"/>
        <v>Small</v>
      </c>
      <c r="AC697" s="9"/>
    </row>
    <row r="698" spans="1:29" x14ac:dyDescent="0.25">
      <c r="A698" s="42">
        <v>770</v>
      </c>
      <c r="B698" s="9" t="s">
        <v>28</v>
      </c>
      <c r="C698" s="9" t="s">
        <v>32</v>
      </c>
      <c r="D698" s="9">
        <v>6</v>
      </c>
      <c r="E698" s="9">
        <v>216</v>
      </c>
      <c r="F698" s="9">
        <v>2018</v>
      </c>
      <c r="G698" s="9">
        <v>6</v>
      </c>
      <c r="H698" s="9">
        <v>8</v>
      </c>
      <c r="I698" s="35">
        <v>-0.819994</v>
      </c>
      <c r="J698" s="35">
        <v>-90.060419999999993</v>
      </c>
      <c r="K698" s="26">
        <v>52595606</v>
      </c>
      <c r="L698" s="26">
        <v>52595606</v>
      </c>
      <c r="M698" s="26">
        <v>52595606</v>
      </c>
      <c r="N698" s="27">
        <v>2406</v>
      </c>
      <c r="O698" s="28">
        <v>27.5</v>
      </c>
      <c r="P698" s="28">
        <v>28</v>
      </c>
      <c r="Q698" s="28">
        <v>19</v>
      </c>
      <c r="R698" s="28">
        <v>5</v>
      </c>
      <c r="S698" s="28">
        <v>1.9</v>
      </c>
      <c r="T698" s="28">
        <v>1</v>
      </c>
      <c r="U698" s="28">
        <v>0</v>
      </c>
      <c r="V698" s="44">
        <f>VLOOKUP($L698,'[1]Tortugas liberadas DPNG'!$B$1:$O$552,7,FALSE)</f>
        <v>2017</v>
      </c>
      <c r="W698" s="44">
        <f>VLOOKUP($L698,'[1]Tortugas liberadas DPNG'!$B$1:$O$552,11,FALSE)</f>
        <v>23.9</v>
      </c>
      <c r="X698" s="44">
        <f>VLOOKUP($L698,'[1]Tortugas liberadas DPNG'!$B$1:$O$552,14,FALSE)/1000</f>
        <v>1.2</v>
      </c>
      <c r="Y698" s="44">
        <f>VLOOKUP($L698,'[1]Tortugas liberadas DPNG'!$B$1:$O$552,5,FALSE) -0.5</f>
        <v>4.5</v>
      </c>
      <c r="Z698" s="44">
        <f>Y698+(F698-VLOOKUP($L698,'[1]Tortugas liberadas DPNG'!$B$1:$O$552,7,FALSE))</f>
        <v>5.5</v>
      </c>
      <c r="AB698" s="45" t="str">
        <f t="shared" si="10"/>
        <v>Small</v>
      </c>
      <c r="AC698" s="9"/>
    </row>
    <row r="699" spans="1:29" x14ac:dyDescent="0.25">
      <c r="A699" s="42">
        <v>771</v>
      </c>
      <c r="B699" s="9" t="s">
        <v>28</v>
      </c>
      <c r="C699" s="9" t="s">
        <v>32</v>
      </c>
      <c r="D699" s="9">
        <v>6</v>
      </c>
      <c r="E699" s="9">
        <v>217</v>
      </c>
      <c r="F699" s="9">
        <v>2018</v>
      </c>
      <c r="G699" s="9">
        <v>6</v>
      </c>
      <c r="H699" s="9">
        <v>8</v>
      </c>
      <c r="I699" s="35">
        <v>-0.82020400000000004</v>
      </c>
      <c r="J699" s="35">
        <v>-90.057930999999996</v>
      </c>
      <c r="K699" s="26">
        <v>48074329</v>
      </c>
      <c r="L699" s="26">
        <v>48074329</v>
      </c>
      <c r="M699" s="26">
        <v>48074329</v>
      </c>
      <c r="N699" s="27">
        <v>2179</v>
      </c>
      <c r="O699" s="28">
        <v>47.1</v>
      </c>
      <c r="P699" s="28">
        <v>49</v>
      </c>
      <c r="Q699" s="28">
        <v>34.5</v>
      </c>
      <c r="R699" s="28">
        <v>12.6</v>
      </c>
      <c r="S699" s="28">
        <v>9.6999999999999993</v>
      </c>
      <c r="T699" s="28">
        <v>1</v>
      </c>
      <c r="U699" s="28">
        <v>1</v>
      </c>
      <c r="V699" s="44">
        <f>VLOOKUP($L699,'[1]Tortugas liberadas DPNG'!$B$1:$O$552,7,FALSE)</f>
        <v>2015</v>
      </c>
      <c r="W699" s="44">
        <f>VLOOKUP($L699,'[1]Tortugas liberadas DPNG'!$B$1:$O$552,11,FALSE)</f>
        <v>30.3</v>
      </c>
      <c r="X699" s="44">
        <f>VLOOKUP($L699,'[1]Tortugas liberadas DPNG'!$B$1:$O$552,14,FALSE)/1000</f>
        <v>2.6</v>
      </c>
      <c r="Y699" s="44">
        <f>VLOOKUP($L699,'[1]Tortugas liberadas DPNG'!$B$1:$O$552,5,FALSE) -0.5</f>
        <v>6.5</v>
      </c>
      <c r="Z699" s="44">
        <f>Y699+(F699-VLOOKUP($L699,'[1]Tortugas liberadas DPNG'!$B$1:$O$552,7,FALSE))</f>
        <v>9.5</v>
      </c>
      <c r="AB699" s="45" t="str">
        <f t="shared" si="10"/>
        <v>Small</v>
      </c>
      <c r="AC699" s="9"/>
    </row>
    <row r="700" spans="1:29" x14ac:dyDescent="0.25">
      <c r="A700" s="42">
        <v>772</v>
      </c>
      <c r="B700" s="9" t="s">
        <v>28</v>
      </c>
      <c r="C700" s="9" t="s">
        <v>32</v>
      </c>
      <c r="D700" s="9">
        <v>6</v>
      </c>
      <c r="E700" s="9">
        <v>218</v>
      </c>
      <c r="F700" s="9">
        <v>2018</v>
      </c>
      <c r="G700" s="9">
        <v>6</v>
      </c>
      <c r="H700" s="9">
        <v>8</v>
      </c>
      <c r="I700" s="35">
        <v>-0.819689</v>
      </c>
      <c r="J700" s="35">
        <v>-90.056893000000002</v>
      </c>
      <c r="K700" s="26">
        <v>48070836</v>
      </c>
      <c r="L700" s="26">
        <v>48070836</v>
      </c>
      <c r="M700" s="26">
        <v>48070836</v>
      </c>
      <c r="N700" s="27">
        <v>2217</v>
      </c>
      <c r="O700" s="28">
        <v>41.6</v>
      </c>
      <c r="P700" s="28">
        <v>45</v>
      </c>
      <c r="Q700" s="28">
        <v>31</v>
      </c>
      <c r="R700" s="28">
        <v>9.5</v>
      </c>
      <c r="S700" s="28">
        <v>7.2</v>
      </c>
      <c r="T700" s="28">
        <v>1</v>
      </c>
      <c r="U700" s="28">
        <v>1</v>
      </c>
      <c r="V700" s="44">
        <f>VLOOKUP($L700,'[1]Tortugas liberadas DPNG'!$B$1:$O$552,7,FALSE)</f>
        <v>2015</v>
      </c>
      <c r="W700" s="44">
        <f>VLOOKUP($L700,'[1]Tortugas liberadas DPNG'!$B$1:$O$552,11,FALSE)</f>
        <v>26.2</v>
      </c>
      <c r="X700" s="44">
        <f>VLOOKUP($L700,'[1]Tortugas liberadas DPNG'!$B$1:$O$552,14,FALSE)/1000</f>
        <v>1.4</v>
      </c>
      <c r="Y700" s="44">
        <f>VLOOKUP($L700,'[1]Tortugas liberadas DPNG'!$B$1:$O$552,5,FALSE) -0.5</f>
        <v>5.5</v>
      </c>
      <c r="Z700" s="44">
        <f>Y700+(F700-VLOOKUP($L700,'[1]Tortugas liberadas DPNG'!$B$1:$O$552,7,FALSE))</f>
        <v>8.5</v>
      </c>
      <c r="AB700" s="45" t="str">
        <f t="shared" si="10"/>
        <v>Small</v>
      </c>
      <c r="AC700" s="9"/>
    </row>
    <row r="701" spans="1:29" x14ac:dyDescent="0.25">
      <c r="A701" s="42">
        <v>773</v>
      </c>
      <c r="B701" s="9" t="s">
        <v>28</v>
      </c>
      <c r="C701" s="9" t="s">
        <v>32</v>
      </c>
      <c r="D701" s="9">
        <v>6</v>
      </c>
      <c r="E701" s="9">
        <v>219</v>
      </c>
      <c r="F701" s="9">
        <v>2018</v>
      </c>
      <c r="G701" s="9">
        <v>6</v>
      </c>
      <c r="H701" s="9">
        <v>8</v>
      </c>
      <c r="I701" s="35">
        <v>-0.82132099999999997</v>
      </c>
      <c r="J701" s="35">
        <v>-90.058034000000006</v>
      </c>
      <c r="K701" s="26">
        <v>48073351</v>
      </c>
      <c r="L701" s="26">
        <v>48073351</v>
      </c>
      <c r="M701" s="26">
        <v>48073351</v>
      </c>
      <c r="N701" s="27">
        <v>2399</v>
      </c>
      <c r="O701" s="28">
        <v>30.8</v>
      </c>
      <c r="P701" s="28">
        <v>32.200000000000003</v>
      </c>
      <c r="Q701" s="28">
        <v>22</v>
      </c>
      <c r="R701" s="28">
        <v>6.2</v>
      </c>
      <c r="S701" s="28">
        <v>2.7</v>
      </c>
      <c r="T701" s="28">
        <v>1</v>
      </c>
      <c r="U701" s="28">
        <v>0</v>
      </c>
      <c r="V701" s="44">
        <f>VLOOKUP($L701,'[1]Tortugas liberadas DPNG'!$B$1:$O$552,7,FALSE)</f>
        <v>2017</v>
      </c>
      <c r="W701" s="44">
        <f>VLOOKUP($L701,'[1]Tortugas liberadas DPNG'!$B$1:$O$552,11,FALSE)</f>
        <v>26.5</v>
      </c>
      <c r="X701" s="44">
        <f>VLOOKUP($L701,'[1]Tortugas liberadas DPNG'!$B$1:$O$552,14,FALSE)/1000</f>
        <v>1.75</v>
      </c>
      <c r="Y701" s="44">
        <f>VLOOKUP($L701,'[1]Tortugas liberadas DPNG'!$B$1:$O$552,5,FALSE) -0.5</f>
        <v>5.5</v>
      </c>
      <c r="Z701" s="44">
        <f>Y701+(F701-VLOOKUP($L701,'[1]Tortugas liberadas DPNG'!$B$1:$O$552,7,FALSE))</f>
        <v>6.5</v>
      </c>
      <c r="AB701" s="45" t="str">
        <f t="shared" si="10"/>
        <v>Small</v>
      </c>
      <c r="AC701" s="9"/>
    </row>
    <row r="702" spans="1:29" x14ac:dyDescent="0.25">
      <c r="A702" s="42">
        <v>774</v>
      </c>
      <c r="B702" s="9" t="s">
        <v>28</v>
      </c>
      <c r="C702" s="9" t="s">
        <v>32</v>
      </c>
      <c r="D702" s="9">
        <v>6</v>
      </c>
      <c r="E702" s="9">
        <v>220</v>
      </c>
      <c r="F702" s="9">
        <v>2018</v>
      </c>
      <c r="G702" s="9">
        <v>6</v>
      </c>
      <c r="H702" s="9">
        <v>8</v>
      </c>
      <c r="I702" s="35">
        <v>-0.82145999999999997</v>
      </c>
      <c r="J702" s="35">
        <v>-90.059348999999997</v>
      </c>
      <c r="K702" s="26">
        <v>48279845</v>
      </c>
      <c r="L702" s="26">
        <v>48279845</v>
      </c>
      <c r="M702" s="26">
        <v>48279845</v>
      </c>
      <c r="N702" s="27"/>
      <c r="O702" s="28">
        <v>21.8</v>
      </c>
      <c r="P702" s="28">
        <v>21</v>
      </c>
      <c r="Q702" s="28">
        <v>15</v>
      </c>
      <c r="R702" s="28">
        <v>4</v>
      </c>
      <c r="S702" s="28">
        <v>0.4</v>
      </c>
      <c r="T702" s="28">
        <v>1</v>
      </c>
      <c r="U702" s="28">
        <v>0</v>
      </c>
      <c r="V702" s="44">
        <f>VLOOKUP($L702,'[1]Tortugas liberadas DPNG'!$B$1:$O$552,7,FALSE)</f>
        <v>2015</v>
      </c>
      <c r="W702" s="44">
        <f>VLOOKUP($L702,'[1]Tortugas liberadas DPNG'!$B$1:$O$552,11,FALSE)</f>
        <v>18.5</v>
      </c>
      <c r="X702" s="44">
        <f>VLOOKUP($L702,'[1]Tortugas liberadas DPNG'!$B$1:$O$552,14,FALSE)/1000</f>
        <v>7</v>
      </c>
      <c r="Y702" s="44">
        <f>VLOOKUP($L702,'[1]Tortugas liberadas DPNG'!$B$1:$O$552,5,FALSE) -0.5</f>
        <v>7.5</v>
      </c>
      <c r="Z702" s="44">
        <f>Y702+(F702-VLOOKUP($L702,'[1]Tortugas liberadas DPNG'!$B$1:$O$552,7,FALSE))</f>
        <v>10.5</v>
      </c>
      <c r="AB702" s="45" t="str">
        <f t="shared" si="10"/>
        <v>Small</v>
      </c>
      <c r="AC702" s="9"/>
    </row>
    <row r="703" spans="1:29" x14ac:dyDescent="0.25">
      <c r="A703" s="42">
        <v>775</v>
      </c>
      <c r="B703" s="9" t="s">
        <v>28</v>
      </c>
      <c r="C703" s="9" t="s">
        <v>32</v>
      </c>
      <c r="D703" s="9">
        <v>6</v>
      </c>
      <c r="E703" s="9">
        <v>221</v>
      </c>
      <c r="F703" s="9">
        <v>2018</v>
      </c>
      <c r="G703" s="9">
        <v>6</v>
      </c>
      <c r="H703" s="9">
        <v>8</v>
      </c>
      <c r="I703" s="35">
        <v>-0.82132700000000003</v>
      </c>
      <c r="J703" s="35">
        <v>-90.060862999999998</v>
      </c>
      <c r="K703" s="26">
        <v>48306341</v>
      </c>
      <c r="L703" s="26">
        <v>48306341</v>
      </c>
      <c r="M703" s="26">
        <v>48306341</v>
      </c>
      <c r="N703" s="27">
        <v>2438</v>
      </c>
      <c r="O703" s="28">
        <v>29.4</v>
      </c>
      <c r="P703" s="28">
        <v>31.5</v>
      </c>
      <c r="Q703" s="28">
        <v>21.3</v>
      </c>
      <c r="R703" s="28">
        <v>6.4</v>
      </c>
      <c r="S703" s="28">
        <v>2.5</v>
      </c>
      <c r="T703" s="28">
        <v>1</v>
      </c>
      <c r="U703" s="28">
        <v>0</v>
      </c>
      <c r="V703" s="44">
        <f>VLOOKUP($L703,'[1]Tortugas liberadas DPNG'!$B$1:$O$552,7,FALSE)</f>
        <v>2017</v>
      </c>
      <c r="W703" s="44">
        <f>VLOOKUP($L703,'[1]Tortugas liberadas DPNG'!$B$1:$O$552,11,FALSE)</f>
        <v>26.4</v>
      </c>
      <c r="X703" s="44">
        <f>VLOOKUP($L703,'[1]Tortugas liberadas DPNG'!$B$1:$O$552,14,FALSE)/1000</f>
        <v>1.669</v>
      </c>
      <c r="Y703" s="44">
        <f>VLOOKUP($L703,'[1]Tortugas liberadas DPNG'!$B$1:$O$552,5,FALSE) -0.5</f>
        <v>5.5</v>
      </c>
      <c r="Z703" s="44">
        <f>Y703+(F703-VLOOKUP($L703,'[1]Tortugas liberadas DPNG'!$B$1:$O$552,7,FALSE))</f>
        <v>6.5</v>
      </c>
      <c r="AB703" s="45" t="str">
        <f t="shared" si="10"/>
        <v>Small</v>
      </c>
      <c r="AC703" s="9"/>
    </row>
    <row r="704" spans="1:29" x14ac:dyDescent="0.25">
      <c r="A704" s="42">
        <v>776</v>
      </c>
      <c r="B704" s="9" t="s">
        <v>28</v>
      </c>
      <c r="C704" s="9" t="s">
        <v>32</v>
      </c>
      <c r="D704" s="9">
        <v>6</v>
      </c>
      <c r="E704" s="9">
        <v>221</v>
      </c>
      <c r="F704" s="9">
        <v>2018</v>
      </c>
      <c r="G704" s="9">
        <v>6</v>
      </c>
      <c r="H704" s="9">
        <v>8</v>
      </c>
      <c r="I704" s="35">
        <v>-0.82132700000000003</v>
      </c>
      <c r="J704" s="35">
        <v>-90.060862999999998</v>
      </c>
      <c r="K704" s="26">
        <v>48280344</v>
      </c>
      <c r="L704" s="26">
        <v>48280344</v>
      </c>
      <c r="M704" s="26">
        <v>48280344</v>
      </c>
      <c r="N704" s="27">
        <v>2283</v>
      </c>
      <c r="O704" s="28">
        <v>33.299999999999997</v>
      </c>
      <c r="P704" s="28">
        <v>35.5</v>
      </c>
      <c r="Q704" s="28">
        <v>24.6</v>
      </c>
      <c r="R704" s="28">
        <v>6.4</v>
      </c>
      <c r="S704" s="28">
        <v>3.3</v>
      </c>
      <c r="T704" s="28">
        <v>1</v>
      </c>
      <c r="U704" s="28">
        <v>0</v>
      </c>
      <c r="V704" s="44">
        <f>VLOOKUP($L704,'[1]Tortugas liberadas DPNG'!$B$1:$O$552,7,FALSE)</f>
        <v>2015</v>
      </c>
      <c r="W704" s="44">
        <f>VLOOKUP($L704,'[1]Tortugas liberadas DPNG'!$B$1:$O$552,11,FALSE)</f>
        <v>25.1</v>
      </c>
      <c r="X704" s="44">
        <f>VLOOKUP($L704,'[1]Tortugas liberadas DPNG'!$B$1:$O$552,14,FALSE)/1000</f>
        <v>1.4</v>
      </c>
      <c r="Y704" s="44">
        <f>VLOOKUP($L704,'[1]Tortugas liberadas DPNG'!$B$1:$O$552,5,FALSE) -0.5</f>
        <v>4.5</v>
      </c>
      <c r="Z704" s="44">
        <f>Y704+(F704-VLOOKUP($L704,'[1]Tortugas liberadas DPNG'!$B$1:$O$552,7,FALSE))</f>
        <v>7.5</v>
      </c>
      <c r="AB704" s="45" t="str">
        <f t="shared" si="10"/>
        <v>Small</v>
      </c>
      <c r="AC704" s="9" t="s">
        <v>132</v>
      </c>
    </row>
    <row r="705" spans="1:29" x14ac:dyDescent="0.25">
      <c r="A705" s="42">
        <v>778</v>
      </c>
      <c r="B705" s="9" t="s">
        <v>28</v>
      </c>
      <c r="C705" s="9" t="s">
        <v>32</v>
      </c>
      <c r="D705" s="9">
        <v>6</v>
      </c>
      <c r="E705" s="9">
        <v>222</v>
      </c>
      <c r="F705" s="9">
        <v>2018</v>
      </c>
      <c r="G705" s="9">
        <v>6</v>
      </c>
      <c r="H705" s="9">
        <v>9</v>
      </c>
      <c r="I705" s="35">
        <v>-0.820461</v>
      </c>
      <c r="J705" s="35">
        <v>-90.056639000000004</v>
      </c>
      <c r="K705" s="26">
        <v>48367080</v>
      </c>
      <c r="L705" s="26">
        <v>48367080</v>
      </c>
      <c r="M705" s="26">
        <v>48367080</v>
      </c>
      <c r="N705" s="27">
        <v>2142</v>
      </c>
      <c r="O705" s="28">
        <v>37.5</v>
      </c>
      <c r="P705" s="28">
        <v>39</v>
      </c>
      <c r="Q705" s="28">
        <v>27.7</v>
      </c>
      <c r="R705" s="28">
        <v>8.5</v>
      </c>
      <c r="S705" s="28">
        <v>4.5999999999999996</v>
      </c>
      <c r="T705" s="28">
        <v>1</v>
      </c>
      <c r="U705" s="28">
        <v>1</v>
      </c>
      <c r="V705" s="44">
        <f>VLOOKUP($L705,'[1]Tortugas liberadas DPNG'!$B$1:$O$552,7,FALSE)</f>
        <v>2015</v>
      </c>
      <c r="W705" s="44">
        <f>VLOOKUP($L705,'[1]Tortugas liberadas DPNG'!$B$1:$O$552,11,FALSE)</f>
        <v>25.8</v>
      </c>
      <c r="X705" s="44">
        <f>VLOOKUP($L705,'[1]Tortugas liberadas DPNG'!$B$1:$O$552,14,FALSE)/1000</f>
        <v>1.5</v>
      </c>
      <c r="Y705" s="44">
        <f>VLOOKUP($L705,'[1]Tortugas liberadas DPNG'!$B$1:$O$552,5,FALSE) -0.5</f>
        <v>7.5</v>
      </c>
      <c r="Z705" s="44">
        <f>Y705+(F705-VLOOKUP($L705,'[1]Tortugas liberadas DPNG'!$B$1:$O$552,7,FALSE))</f>
        <v>10.5</v>
      </c>
      <c r="AB705" s="45" t="str">
        <f t="shared" si="10"/>
        <v>Small</v>
      </c>
      <c r="AC705" s="9"/>
    </row>
    <row r="706" spans="1:29" x14ac:dyDescent="0.25">
      <c r="A706" s="42">
        <v>779</v>
      </c>
      <c r="B706" s="9" t="s">
        <v>28</v>
      </c>
      <c r="C706" s="9" t="s">
        <v>32</v>
      </c>
      <c r="D706" s="9">
        <v>6</v>
      </c>
      <c r="E706" s="9">
        <v>223</v>
      </c>
      <c r="F706" s="9">
        <v>2018</v>
      </c>
      <c r="G706" s="9">
        <v>6</v>
      </c>
      <c r="H706" s="9">
        <v>9</v>
      </c>
      <c r="I706" s="35">
        <v>-0.82086400000000004</v>
      </c>
      <c r="J706" s="35">
        <v>-90.058391</v>
      </c>
      <c r="K706" s="26">
        <v>48341282</v>
      </c>
      <c r="L706" s="26">
        <v>48341282</v>
      </c>
      <c r="M706" s="26">
        <v>48341282</v>
      </c>
      <c r="N706" s="27">
        <v>2230</v>
      </c>
      <c r="O706" s="28">
        <v>38.1</v>
      </c>
      <c r="P706" s="28">
        <v>40.700000000000003</v>
      </c>
      <c r="Q706" s="28">
        <v>28.7</v>
      </c>
      <c r="R706" s="28">
        <v>8</v>
      </c>
      <c r="S706" s="28">
        <v>4.5999999999999996</v>
      </c>
      <c r="T706" s="28">
        <v>1</v>
      </c>
      <c r="U706" s="28">
        <v>1</v>
      </c>
      <c r="V706" s="44">
        <f>VLOOKUP($L706,'[1]Tortugas liberadas DPNG'!$B$1:$O$552,7,FALSE)</f>
        <v>2015</v>
      </c>
      <c r="W706" s="44">
        <f>VLOOKUP($L706,'[1]Tortugas liberadas DPNG'!$B$1:$O$552,11,FALSE)</f>
        <v>23.6</v>
      </c>
      <c r="X706" s="44">
        <f>VLOOKUP($L706,'[1]Tortugas liberadas DPNG'!$B$1:$O$552,14,FALSE)/1000</f>
        <v>0.9</v>
      </c>
      <c r="Y706" s="44">
        <f>VLOOKUP($L706,'[1]Tortugas liberadas DPNG'!$B$1:$O$552,5,FALSE) -0.5</f>
        <v>5.5</v>
      </c>
      <c r="Z706" s="44">
        <f>Y706+(F706-VLOOKUP($L706,'[1]Tortugas liberadas DPNG'!$B$1:$O$552,7,FALSE))</f>
        <v>8.5</v>
      </c>
      <c r="AB706" s="45" t="str">
        <f t="shared" si="10"/>
        <v>Small</v>
      </c>
      <c r="AC706" s="9"/>
    </row>
    <row r="707" spans="1:29" x14ac:dyDescent="0.25">
      <c r="A707" s="42">
        <v>780</v>
      </c>
      <c r="B707" s="9" t="s">
        <v>28</v>
      </c>
      <c r="C707" s="9" t="s">
        <v>32</v>
      </c>
      <c r="D707" s="9">
        <v>6</v>
      </c>
      <c r="E707" s="9">
        <v>224</v>
      </c>
      <c r="F707" s="9">
        <v>2018</v>
      </c>
      <c r="G707" s="9">
        <v>6</v>
      </c>
      <c r="H707" s="9">
        <v>9</v>
      </c>
      <c r="I707" s="35">
        <v>-0.82116</v>
      </c>
      <c r="J707" s="35">
        <v>-90.058702999999994</v>
      </c>
      <c r="K707" s="26">
        <v>48095875</v>
      </c>
      <c r="L707" s="26">
        <v>48095875</v>
      </c>
      <c r="M707" s="26">
        <v>48095875</v>
      </c>
      <c r="N707" s="27">
        <v>2271</v>
      </c>
      <c r="O707" s="28">
        <v>38</v>
      </c>
      <c r="P707" s="28">
        <v>40.5</v>
      </c>
      <c r="Q707" s="28">
        <v>28.2</v>
      </c>
      <c r="R707" s="28">
        <v>8.5</v>
      </c>
      <c r="S707" s="28">
        <v>5.6</v>
      </c>
      <c r="T707" s="28">
        <v>1</v>
      </c>
      <c r="U707" s="28">
        <v>0</v>
      </c>
      <c r="V707" s="44">
        <f>VLOOKUP($L707,'[1]Tortugas liberadas DPNG'!$B$1:$O$552,7,FALSE)</f>
        <v>2015</v>
      </c>
      <c r="W707" s="44">
        <f>VLOOKUP($L707,'[1]Tortugas liberadas DPNG'!$B$1:$O$552,11,FALSE)</f>
        <v>25.5</v>
      </c>
      <c r="X707" s="44">
        <f>VLOOKUP($L707,'[1]Tortugas liberadas DPNG'!$B$1:$O$552,14,FALSE)/1000</f>
        <v>1.3</v>
      </c>
      <c r="Y707" s="44">
        <f>VLOOKUP($L707,'[1]Tortugas liberadas DPNG'!$B$1:$O$552,5,FALSE) -0.5</f>
        <v>4.5</v>
      </c>
      <c r="Z707" s="44">
        <f>Y707+(F707-VLOOKUP($L707,'[1]Tortugas liberadas DPNG'!$B$1:$O$552,7,FALSE))</f>
        <v>7.5</v>
      </c>
      <c r="AB707" s="45" t="str">
        <f t="shared" si="10"/>
        <v>Small</v>
      </c>
      <c r="AC707" s="9"/>
    </row>
    <row r="708" spans="1:29" x14ac:dyDescent="0.25">
      <c r="A708" s="42">
        <v>781</v>
      </c>
      <c r="B708" s="9" t="s">
        <v>28</v>
      </c>
      <c r="C708" s="9" t="s">
        <v>32</v>
      </c>
      <c r="D708" s="9">
        <v>6</v>
      </c>
      <c r="E708" s="9">
        <v>225</v>
      </c>
      <c r="F708" s="9">
        <v>2018</v>
      </c>
      <c r="G708" s="9">
        <v>6</v>
      </c>
      <c r="H708" s="9">
        <v>9</v>
      </c>
      <c r="I708" s="35">
        <v>-0.82085699999999995</v>
      </c>
      <c r="J708" s="35">
        <v>-90.059597999999994</v>
      </c>
      <c r="K708" s="26">
        <v>52543074</v>
      </c>
      <c r="L708" s="26">
        <v>52543074</v>
      </c>
      <c r="M708" s="26">
        <v>52543074</v>
      </c>
      <c r="N708" s="27"/>
      <c r="O708" s="28">
        <v>27.2</v>
      </c>
      <c r="P708" s="28">
        <v>28</v>
      </c>
      <c r="Q708" s="28">
        <v>19.5</v>
      </c>
      <c r="R708" s="28">
        <v>5</v>
      </c>
      <c r="S708" s="28">
        <v>1.8</v>
      </c>
      <c r="T708" s="28">
        <v>1</v>
      </c>
      <c r="U708" s="28">
        <v>1</v>
      </c>
      <c r="V708" s="44">
        <f>VLOOKUP($L708,'[1]Tortugas liberadas DPNG'!$B$1:$O$552,7,FALSE)</f>
        <v>2017</v>
      </c>
      <c r="W708" s="44">
        <f>VLOOKUP($L708,'[1]Tortugas liberadas DPNG'!$B$1:$O$552,11,FALSE)</f>
        <v>24</v>
      </c>
      <c r="X708" s="44">
        <f>VLOOKUP($L708,'[1]Tortugas liberadas DPNG'!$B$1:$O$552,14,FALSE)/1000</f>
        <v>1.153</v>
      </c>
      <c r="Y708" s="44">
        <f>VLOOKUP($L708,'[1]Tortugas liberadas DPNG'!$B$1:$O$552,5,FALSE) -0.5</f>
        <v>5.5</v>
      </c>
      <c r="Z708" s="44">
        <f>Y708+(F708-VLOOKUP($L708,'[1]Tortugas liberadas DPNG'!$B$1:$O$552,7,FALSE))</f>
        <v>6.5</v>
      </c>
      <c r="AB708" s="45" t="str">
        <f t="shared" ref="AB708:AB771" si="11">IF(W708&lt;W$804,"Small","")</f>
        <v>Small</v>
      </c>
      <c r="AC708" s="9"/>
    </row>
    <row r="709" spans="1:29" x14ac:dyDescent="0.25">
      <c r="A709" s="42">
        <v>782</v>
      </c>
      <c r="B709" s="9" t="s">
        <v>28</v>
      </c>
      <c r="C709" s="9" t="s">
        <v>32</v>
      </c>
      <c r="D709" s="9">
        <v>6</v>
      </c>
      <c r="E709" s="9">
        <v>225</v>
      </c>
      <c r="F709" s="9">
        <v>2018</v>
      </c>
      <c r="G709" s="9">
        <v>6</v>
      </c>
      <c r="H709" s="9">
        <v>9</v>
      </c>
      <c r="I709" s="35">
        <v>-0.82085699999999995</v>
      </c>
      <c r="J709" s="35">
        <v>-90.059597999999994</v>
      </c>
      <c r="K709" s="26">
        <v>52360855</v>
      </c>
      <c r="L709" s="26">
        <v>52360855</v>
      </c>
      <c r="M709" s="26">
        <v>52360855</v>
      </c>
      <c r="N709" s="27">
        <v>2406</v>
      </c>
      <c r="O709" s="28">
        <v>27.6</v>
      </c>
      <c r="P709" s="28">
        <v>28.5</v>
      </c>
      <c r="Q709" s="28">
        <v>19</v>
      </c>
      <c r="R709" s="28">
        <v>5.3</v>
      </c>
      <c r="S709" s="28">
        <v>1.3</v>
      </c>
      <c r="T709" s="28">
        <v>1</v>
      </c>
      <c r="U709" s="28">
        <v>0</v>
      </c>
      <c r="V709" s="44">
        <f>VLOOKUP($L709,'[1]Tortugas liberadas DPNG'!$B$1:$O$552,7,FALSE)</f>
        <v>2017</v>
      </c>
      <c r="W709" s="44">
        <f>VLOOKUP($L709,'[1]Tortugas liberadas DPNG'!$B$1:$O$552,11,FALSE)</f>
        <v>24.9</v>
      </c>
      <c r="X709" s="44">
        <f>VLOOKUP($L709,'[1]Tortugas liberadas DPNG'!$B$1:$O$552,14,FALSE)/1000</f>
        <v>1.139</v>
      </c>
      <c r="Y709" s="44">
        <f>VLOOKUP($L709,'[1]Tortugas liberadas DPNG'!$B$1:$O$552,5,FALSE) -0.5</f>
        <v>5.5</v>
      </c>
      <c r="Z709" s="44">
        <f>Y709+(F709-VLOOKUP($L709,'[1]Tortugas liberadas DPNG'!$B$1:$O$552,7,FALSE))</f>
        <v>6.5</v>
      </c>
      <c r="AB709" s="45" t="str">
        <f t="shared" si="11"/>
        <v>Small</v>
      </c>
      <c r="AC709" s="9"/>
    </row>
    <row r="710" spans="1:29" x14ac:dyDescent="0.25">
      <c r="A710" s="42">
        <v>784</v>
      </c>
      <c r="B710" s="9" t="s">
        <v>28</v>
      </c>
      <c r="C710" s="9" t="s">
        <v>32</v>
      </c>
      <c r="D710" s="9">
        <v>6</v>
      </c>
      <c r="E710" s="9">
        <v>225</v>
      </c>
      <c r="F710" s="9">
        <v>2018</v>
      </c>
      <c r="G710" s="9">
        <v>6</v>
      </c>
      <c r="H710" s="9">
        <v>9</v>
      </c>
      <c r="I710" s="35">
        <v>-0.82085699999999995</v>
      </c>
      <c r="J710" s="35">
        <v>-90.059597999999994</v>
      </c>
      <c r="K710" s="26">
        <v>52577346</v>
      </c>
      <c r="L710" s="26">
        <v>52577346</v>
      </c>
      <c r="M710" s="26">
        <v>52577346</v>
      </c>
      <c r="N710" s="27">
        <v>2480</v>
      </c>
      <c r="O710" s="28">
        <v>28.4</v>
      </c>
      <c r="P710" s="28">
        <v>30</v>
      </c>
      <c r="Q710" s="28">
        <v>21</v>
      </c>
      <c r="R710" s="28">
        <v>6.2</v>
      </c>
      <c r="S710" s="28">
        <v>1.7</v>
      </c>
      <c r="T710" s="28">
        <v>1</v>
      </c>
      <c r="U710" s="28">
        <v>1</v>
      </c>
      <c r="V710" s="44">
        <f>VLOOKUP($L710,'[1]Tortugas liberadas DPNG'!$B$1:$O$552,7,FALSE)</f>
        <v>2017</v>
      </c>
      <c r="W710" s="44">
        <f>VLOOKUP($L710,'[1]Tortugas liberadas DPNG'!$B$1:$O$552,11,FALSE)</f>
        <v>25.2</v>
      </c>
      <c r="X710" s="44">
        <f>VLOOKUP($L710,'[1]Tortugas liberadas DPNG'!$B$1:$O$552,14,FALSE)/1000</f>
        <v>1.5</v>
      </c>
      <c r="Y710" s="44">
        <f>VLOOKUP($L710,'[1]Tortugas liberadas DPNG'!$B$1:$O$552,5,FALSE) -0.5</f>
        <v>4.5</v>
      </c>
      <c r="Z710" s="44">
        <f>Y710+(F710-VLOOKUP($L710,'[1]Tortugas liberadas DPNG'!$B$1:$O$552,7,FALSE))</f>
        <v>5.5</v>
      </c>
      <c r="AB710" s="45" t="str">
        <f t="shared" si="11"/>
        <v>Small</v>
      </c>
      <c r="AC710" s="9"/>
    </row>
    <row r="711" spans="1:29" x14ac:dyDescent="0.25">
      <c r="A711" s="42">
        <v>785</v>
      </c>
      <c r="B711" s="9" t="s">
        <v>28</v>
      </c>
      <c r="C711" s="9" t="s">
        <v>32</v>
      </c>
      <c r="D711" s="9">
        <v>6</v>
      </c>
      <c r="E711" s="9">
        <v>226</v>
      </c>
      <c r="F711" s="9">
        <v>2018</v>
      </c>
      <c r="G711" s="9">
        <v>6</v>
      </c>
      <c r="H711" s="9">
        <v>9</v>
      </c>
      <c r="I711" s="35">
        <v>-0.82103099999999996</v>
      </c>
      <c r="J711" s="35">
        <v>-90.060542999999996</v>
      </c>
      <c r="K711" s="26">
        <v>48375861</v>
      </c>
      <c r="L711" s="26">
        <v>48375861</v>
      </c>
      <c r="M711" s="26">
        <v>48375861</v>
      </c>
      <c r="N711" s="27">
        <v>2297</v>
      </c>
      <c r="O711" s="28">
        <v>36.299999999999997</v>
      </c>
      <c r="P711" s="28">
        <v>38.799999999999997</v>
      </c>
      <c r="Q711" s="28">
        <v>27.3</v>
      </c>
      <c r="R711" s="28">
        <v>7.5</v>
      </c>
      <c r="S711" s="28">
        <v>4.7</v>
      </c>
      <c r="T711" s="28">
        <v>1</v>
      </c>
      <c r="U711" s="28">
        <v>1</v>
      </c>
      <c r="V711" s="44">
        <f>VLOOKUP($L711,'[1]Tortugas liberadas DPNG'!$B$1:$O$552,7,FALSE)</f>
        <v>2015</v>
      </c>
      <c r="W711" s="44">
        <f>VLOOKUP($L711,'[1]Tortugas liberadas DPNG'!$B$1:$O$552,11,FALSE)</f>
        <v>25.1</v>
      </c>
      <c r="X711" s="44">
        <f>VLOOKUP($L711,'[1]Tortugas liberadas DPNG'!$B$1:$O$552,14,FALSE)/1000</f>
        <v>1.4</v>
      </c>
      <c r="Y711" s="44">
        <f>VLOOKUP($L711,'[1]Tortugas liberadas DPNG'!$B$1:$O$552,5,FALSE) -0.5</f>
        <v>4.5</v>
      </c>
      <c r="Z711" s="44">
        <f>Y711+(F711-VLOOKUP($L711,'[1]Tortugas liberadas DPNG'!$B$1:$O$552,7,FALSE))</f>
        <v>7.5</v>
      </c>
      <c r="AB711" s="45" t="str">
        <f t="shared" si="11"/>
        <v>Small</v>
      </c>
      <c r="AC711" s="9"/>
    </row>
    <row r="712" spans="1:29" x14ac:dyDescent="0.25">
      <c r="A712" s="42">
        <v>786</v>
      </c>
      <c r="B712" s="9" t="s">
        <v>28</v>
      </c>
      <c r="C712" s="9" t="s">
        <v>32</v>
      </c>
      <c r="D712" s="9">
        <v>6</v>
      </c>
      <c r="E712" s="9">
        <v>226</v>
      </c>
      <c r="F712" s="9">
        <v>2018</v>
      </c>
      <c r="G712" s="9">
        <v>6</v>
      </c>
      <c r="H712" s="9">
        <v>9</v>
      </c>
      <c r="I712" s="35">
        <v>-0.82103099999999996</v>
      </c>
      <c r="J712" s="35">
        <v>-90.060542999999996</v>
      </c>
      <c r="K712" s="26">
        <v>52554637</v>
      </c>
      <c r="L712" s="26">
        <v>52554637</v>
      </c>
      <c r="M712" s="26">
        <v>52554637</v>
      </c>
      <c r="N712" s="27">
        <v>2459</v>
      </c>
      <c r="O712" s="28">
        <v>29</v>
      </c>
      <c r="P712" s="28">
        <v>31</v>
      </c>
      <c r="Q712" s="28">
        <v>20.2</v>
      </c>
      <c r="R712" s="28">
        <v>6.3</v>
      </c>
      <c r="S712" s="28">
        <v>2.4</v>
      </c>
      <c r="T712" s="28">
        <v>1</v>
      </c>
      <c r="U712" s="28">
        <v>1</v>
      </c>
      <c r="V712" s="44">
        <f>VLOOKUP($L712,'[1]Tortugas liberadas DPNG'!$B$1:$O$552,7,FALSE)</f>
        <v>2017</v>
      </c>
      <c r="W712" s="44">
        <f>VLOOKUP($L712,'[1]Tortugas liberadas DPNG'!$B$1:$O$552,11,FALSE)</f>
        <v>26.2</v>
      </c>
      <c r="X712" s="44">
        <f>VLOOKUP($L712,'[1]Tortugas liberadas DPNG'!$B$1:$O$552,14,FALSE)/1000</f>
        <v>1.6950000000000001</v>
      </c>
      <c r="Y712" s="44">
        <f>VLOOKUP($L712,'[1]Tortugas liberadas DPNG'!$B$1:$O$552,5,FALSE) -0.5</f>
        <v>5.5</v>
      </c>
      <c r="Z712" s="44">
        <f>Y712+(F712-VLOOKUP($L712,'[1]Tortugas liberadas DPNG'!$B$1:$O$552,7,FALSE))</f>
        <v>6.5</v>
      </c>
      <c r="AB712" s="45" t="str">
        <f t="shared" si="11"/>
        <v>Small</v>
      </c>
      <c r="AC712" s="9"/>
    </row>
    <row r="713" spans="1:29" x14ac:dyDescent="0.25">
      <c r="A713" s="42">
        <v>787</v>
      </c>
      <c r="B713" s="9" t="s">
        <v>28</v>
      </c>
      <c r="C713" s="9" t="s">
        <v>32</v>
      </c>
      <c r="D713" s="9">
        <v>6</v>
      </c>
      <c r="E713" s="9">
        <v>226</v>
      </c>
      <c r="F713" s="9">
        <v>2018</v>
      </c>
      <c r="G713" s="9">
        <v>6</v>
      </c>
      <c r="H713" s="9">
        <v>9</v>
      </c>
      <c r="I713" s="35">
        <v>-0.82103099999999996</v>
      </c>
      <c r="J713" s="35">
        <v>-90.060542999999996</v>
      </c>
      <c r="K713" s="26">
        <v>51825085</v>
      </c>
      <c r="L713" s="26">
        <v>51825058</v>
      </c>
      <c r="M713" s="26" t="s">
        <v>104</v>
      </c>
      <c r="N713" s="27">
        <v>2390</v>
      </c>
      <c r="O713" s="28">
        <v>33.299999999999997</v>
      </c>
      <c r="P713" s="28">
        <v>35</v>
      </c>
      <c r="Q713" s="28">
        <v>24.1</v>
      </c>
      <c r="R713" s="28">
        <v>7.3</v>
      </c>
      <c r="S713" s="28">
        <v>3</v>
      </c>
      <c r="T713" s="28">
        <v>1</v>
      </c>
      <c r="U713" s="28">
        <v>1</v>
      </c>
      <c r="V713" s="44">
        <f>VLOOKUP($L713,'[1]Tortugas liberadas DPNG'!$B$1:$O$552,7,FALSE)</f>
        <v>2017</v>
      </c>
      <c r="W713" s="44">
        <f>VLOOKUP($L713,'[1]Tortugas liberadas DPNG'!$B$1:$O$552,11,FALSE)</f>
        <v>29.6</v>
      </c>
      <c r="X713" s="44">
        <f>VLOOKUP($L713,'[1]Tortugas liberadas DPNG'!$B$1:$O$552,14,FALSE)/1000</f>
        <v>2.3540000000000001</v>
      </c>
      <c r="Y713" s="44">
        <f>VLOOKUP($L713,'[1]Tortugas liberadas DPNG'!$B$1:$O$552,5,FALSE) -0.5</f>
        <v>5.5</v>
      </c>
      <c r="Z713" s="44">
        <f>Y713+(F713-VLOOKUP($L713,'[1]Tortugas liberadas DPNG'!$B$1:$O$552,7,FALSE))</f>
        <v>6.5</v>
      </c>
      <c r="AB713" s="45" t="str">
        <f t="shared" si="11"/>
        <v>Small</v>
      </c>
      <c r="AC713" s="9"/>
    </row>
    <row r="714" spans="1:29" x14ac:dyDescent="0.25">
      <c r="A714" s="42">
        <v>788</v>
      </c>
      <c r="B714" s="9" t="s">
        <v>28</v>
      </c>
      <c r="C714" s="9" t="s">
        <v>32</v>
      </c>
      <c r="D714" s="9">
        <v>6</v>
      </c>
      <c r="E714" s="9">
        <v>226</v>
      </c>
      <c r="F714" s="9">
        <v>2018</v>
      </c>
      <c r="G714" s="9">
        <v>6</v>
      </c>
      <c r="H714" s="9">
        <v>9</v>
      </c>
      <c r="I714" s="35">
        <v>-0.82103099999999996</v>
      </c>
      <c r="J714" s="35">
        <v>-90.060542999999996</v>
      </c>
      <c r="K714" s="26">
        <v>52005045</v>
      </c>
      <c r="L714" s="26">
        <v>52005045</v>
      </c>
      <c r="M714" s="26">
        <v>52005045</v>
      </c>
      <c r="N714" s="27">
        <v>2486</v>
      </c>
      <c r="O714" s="28">
        <v>28.5</v>
      </c>
      <c r="P714" s="28">
        <v>30</v>
      </c>
      <c r="Q714" s="28">
        <v>20.399999999999999</v>
      </c>
      <c r="R714" s="28">
        <v>6.2</v>
      </c>
      <c r="S714" s="28">
        <v>1.9</v>
      </c>
      <c r="T714" s="28">
        <v>1</v>
      </c>
      <c r="U714" s="28">
        <v>1</v>
      </c>
      <c r="V714" s="44">
        <f>VLOOKUP($L714,'[1]Tortugas liberadas DPNG'!$B$1:$O$552,7,FALSE)</f>
        <v>2017</v>
      </c>
      <c r="W714" s="44">
        <f>VLOOKUP($L714,'[1]Tortugas liberadas DPNG'!$B$1:$O$552,11,FALSE)</f>
        <v>25.4</v>
      </c>
      <c r="X714" s="44">
        <f>VLOOKUP($L714,'[1]Tortugas liberadas DPNG'!$B$1:$O$552,14,FALSE)/1000</f>
        <v>1.4</v>
      </c>
      <c r="Y714" s="44">
        <f>VLOOKUP($L714,'[1]Tortugas liberadas DPNG'!$B$1:$O$552,5,FALSE) -0.5</f>
        <v>4.5</v>
      </c>
      <c r="Z714" s="44">
        <f>Y714+(F714-VLOOKUP($L714,'[1]Tortugas liberadas DPNG'!$B$1:$O$552,7,FALSE))</f>
        <v>5.5</v>
      </c>
      <c r="AB714" s="45" t="str">
        <f t="shared" si="11"/>
        <v>Small</v>
      </c>
      <c r="AC714" s="9"/>
    </row>
    <row r="715" spans="1:29" x14ac:dyDescent="0.25">
      <c r="A715" s="42">
        <v>789</v>
      </c>
      <c r="B715" s="9" t="s">
        <v>28</v>
      </c>
      <c r="C715" s="9" t="s">
        <v>32</v>
      </c>
      <c r="D715" s="9">
        <v>6</v>
      </c>
      <c r="E715" s="9">
        <v>226</v>
      </c>
      <c r="F715" s="9">
        <v>2018</v>
      </c>
      <c r="G715" s="9">
        <v>6</v>
      </c>
      <c r="H715" s="9">
        <v>9</v>
      </c>
      <c r="I715" s="35">
        <v>-0.82103099999999996</v>
      </c>
      <c r="J715" s="35">
        <v>-90.060542999999996</v>
      </c>
      <c r="K715" s="26">
        <v>52308879</v>
      </c>
      <c r="L715" s="26">
        <v>52308879</v>
      </c>
      <c r="M715" s="26">
        <v>52308879</v>
      </c>
      <c r="N715" s="27">
        <v>2462</v>
      </c>
      <c r="O715" s="28">
        <v>28.2</v>
      </c>
      <c r="P715" s="28">
        <v>29</v>
      </c>
      <c r="Q715" s="28">
        <v>20</v>
      </c>
      <c r="R715" s="28">
        <v>6.6</v>
      </c>
      <c r="S715" s="28">
        <v>1.8</v>
      </c>
      <c r="T715" s="28">
        <v>1</v>
      </c>
      <c r="U715" s="28">
        <v>1</v>
      </c>
      <c r="V715" s="44">
        <f>VLOOKUP($L715,'[1]Tortugas liberadas DPNG'!$B$1:$O$552,7,FALSE)</f>
        <v>2017</v>
      </c>
      <c r="W715" s="44">
        <f>VLOOKUP($L715,'[1]Tortugas liberadas DPNG'!$B$1:$O$552,11,FALSE)</f>
        <v>25.2</v>
      </c>
      <c r="X715" s="44">
        <f>VLOOKUP($L715,'[1]Tortugas liberadas DPNG'!$B$1:$O$552,14,FALSE)/1000</f>
        <v>1.2</v>
      </c>
      <c r="Y715" s="44">
        <f>VLOOKUP($L715,'[1]Tortugas liberadas DPNG'!$B$1:$O$552,5,FALSE) -0.5</f>
        <v>4.5</v>
      </c>
      <c r="Z715" s="44">
        <f>Y715+(F715-VLOOKUP($L715,'[1]Tortugas liberadas DPNG'!$B$1:$O$552,7,FALSE))</f>
        <v>5.5</v>
      </c>
      <c r="AB715" s="45" t="str">
        <f t="shared" si="11"/>
        <v>Small</v>
      </c>
      <c r="AC715" s="9"/>
    </row>
    <row r="716" spans="1:29" x14ac:dyDescent="0.25">
      <c r="A716" s="42">
        <v>791</v>
      </c>
      <c r="B716" s="9" t="s">
        <v>28</v>
      </c>
      <c r="C716" s="9" t="s">
        <v>32</v>
      </c>
      <c r="D716" s="9">
        <v>6</v>
      </c>
      <c r="E716" s="9">
        <v>227</v>
      </c>
      <c r="F716" s="9">
        <v>2018</v>
      </c>
      <c r="G716" s="9">
        <v>6</v>
      </c>
      <c r="H716" s="9">
        <v>9</v>
      </c>
      <c r="I716" s="35">
        <v>-0.82079100000000005</v>
      </c>
      <c r="J716" s="35">
        <v>-90.061734000000001</v>
      </c>
      <c r="K716" s="26">
        <v>48376600</v>
      </c>
      <c r="L716" s="26">
        <v>48376600</v>
      </c>
      <c r="M716" s="26">
        <v>48376600</v>
      </c>
      <c r="N716" s="27">
        <v>2265</v>
      </c>
      <c r="O716" s="28">
        <v>36</v>
      </c>
      <c r="P716" s="28">
        <v>37</v>
      </c>
      <c r="Q716" s="28">
        <v>26</v>
      </c>
      <c r="R716" s="28">
        <v>8</v>
      </c>
      <c r="S716" s="28">
        <v>3.7</v>
      </c>
      <c r="T716" s="28">
        <v>1</v>
      </c>
      <c r="U716" s="28">
        <v>1</v>
      </c>
      <c r="V716" s="44">
        <f>VLOOKUP($L716,'[1]Tortugas liberadas DPNG'!$B$1:$O$552,7,FALSE)</f>
        <v>2015</v>
      </c>
      <c r="W716" s="44">
        <f>VLOOKUP($L716,'[1]Tortugas liberadas DPNG'!$B$1:$O$552,11,FALSE)</f>
        <v>24</v>
      </c>
      <c r="X716" s="44">
        <f>VLOOKUP($L716,'[1]Tortugas liberadas DPNG'!$B$1:$O$552,14,FALSE)/1000</f>
        <v>1.2</v>
      </c>
      <c r="Y716" s="44">
        <f>VLOOKUP($L716,'[1]Tortugas liberadas DPNG'!$B$1:$O$552,5,FALSE) -0.5</f>
        <v>4.5</v>
      </c>
      <c r="Z716" s="44">
        <f>Y716+(F716-VLOOKUP($L716,'[1]Tortugas liberadas DPNG'!$B$1:$O$552,7,FALSE))</f>
        <v>7.5</v>
      </c>
      <c r="AB716" s="45" t="str">
        <f t="shared" si="11"/>
        <v>Small</v>
      </c>
      <c r="AC716" s="9"/>
    </row>
    <row r="717" spans="1:29" x14ac:dyDescent="0.25">
      <c r="A717" s="42">
        <v>792</v>
      </c>
      <c r="B717" s="9" t="s">
        <v>28</v>
      </c>
      <c r="C717" s="9" t="s">
        <v>32</v>
      </c>
      <c r="D717" s="9">
        <v>6</v>
      </c>
      <c r="E717" s="9">
        <v>227</v>
      </c>
      <c r="F717" s="9">
        <v>2018</v>
      </c>
      <c r="G717" s="9">
        <v>6</v>
      </c>
      <c r="H717" s="9">
        <v>9</v>
      </c>
      <c r="I717" s="35">
        <v>-0.82079100000000005</v>
      </c>
      <c r="J717" s="35">
        <v>-90.061734000000001</v>
      </c>
      <c r="K717" s="26">
        <v>91585526</v>
      </c>
      <c r="L717" s="30">
        <v>48072890</v>
      </c>
      <c r="M717" s="26" t="s">
        <v>108</v>
      </c>
      <c r="N717" s="27">
        <v>2139</v>
      </c>
      <c r="O717" s="28">
        <v>31.2</v>
      </c>
      <c r="P717" s="28">
        <v>34.1</v>
      </c>
      <c r="Q717" s="28">
        <v>24</v>
      </c>
      <c r="R717" s="28">
        <v>7.3</v>
      </c>
      <c r="S717" s="28">
        <v>3.1</v>
      </c>
      <c r="T717" s="28">
        <v>1</v>
      </c>
      <c r="U717" s="28">
        <v>0</v>
      </c>
      <c r="V717" s="44">
        <f>VLOOKUP($L717,'[1]Tortugas liberadas DPNG'!$B$1:$O$552,7,FALSE)</f>
        <v>2015</v>
      </c>
      <c r="W717" s="44">
        <f>VLOOKUP($L717,'[1]Tortugas liberadas DPNG'!$B$1:$O$552,11,FALSE)</f>
        <v>22.5</v>
      </c>
      <c r="X717" s="44">
        <f>VLOOKUP($L717,'[1]Tortugas liberadas DPNG'!$B$1:$O$552,14,FALSE)/1000</f>
        <v>1</v>
      </c>
      <c r="Y717" s="44">
        <f>VLOOKUP($L717,'[1]Tortugas liberadas DPNG'!$B$1:$O$552,5,FALSE) -0.5</f>
        <v>7.5</v>
      </c>
      <c r="Z717" s="44">
        <f>Y717+(F717-VLOOKUP($L717,'[1]Tortugas liberadas DPNG'!$B$1:$O$552,7,FALSE))</f>
        <v>10.5</v>
      </c>
      <c r="AB717" s="45" t="str">
        <f t="shared" si="11"/>
        <v>Small</v>
      </c>
      <c r="AC717" s="9"/>
    </row>
    <row r="718" spans="1:29" x14ac:dyDescent="0.25">
      <c r="A718" s="42">
        <v>794</v>
      </c>
      <c r="B718" s="9" t="s">
        <v>28</v>
      </c>
      <c r="C718" s="9" t="s">
        <v>32</v>
      </c>
      <c r="D718" s="9">
        <v>6</v>
      </c>
      <c r="E718" s="9">
        <v>228</v>
      </c>
      <c r="F718" s="9">
        <v>2018</v>
      </c>
      <c r="G718" s="9">
        <v>6</v>
      </c>
      <c r="H718" s="9">
        <v>9</v>
      </c>
      <c r="I718" s="35">
        <v>-0.82103400000000004</v>
      </c>
      <c r="J718" s="35">
        <v>-90.061856000000006</v>
      </c>
      <c r="K718" s="26">
        <v>48041116</v>
      </c>
      <c r="L718" s="26">
        <v>48041116</v>
      </c>
      <c r="M718" s="26">
        <v>48041116</v>
      </c>
      <c r="N718" s="27">
        <v>2249</v>
      </c>
      <c r="O718" s="28">
        <v>35.700000000000003</v>
      </c>
      <c r="P718" s="28">
        <v>37</v>
      </c>
      <c r="Q718" s="28">
        <v>25.5</v>
      </c>
      <c r="R718" s="28">
        <v>8</v>
      </c>
      <c r="S718" s="28">
        <v>4.0999999999999996</v>
      </c>
      <c r="T718" s="28">
        <v>1</v>
      </c>
      <c r="U718" s="28">
        <v>1</v>
      </c>
      <c r="V718" s="44">
        <f>VLOOKUP($L718,'[1]Tortugas liberadas DPNG'!$B$1:$O$552,7,FALSE)</f>
        <v>2015</v>
      </c>
      <c r="W718" s="44">
        <f>VLOOKUP($L718,'[1]Tortugas liberadas DPNG'!$B$1:$O$552,11,FALSE)</f>
        <v>24.3</v>
      </c>
      <c r="X718" s="44">
        <f>VLOOKUP($L718,'[1]Tortugas liberadas DPNG'!$B$1:$O$552,14,FALSE)/1000</f>
        <v>1.25</v>
      </c>
      <c r="Y718" s="44">
        <f>VLOOKUP($L718,'[1]Tortugas liberadas DPNG'!$B$1:$O$552,5,FALSE) -0.5</f>
        <v>4.5</v>
      </c>
      <c r="Z718" s="44">
        <f>Y718+(F718-VLOOKUP($L718,'[1]Tortugas liberadas DPNG'!$B$1:$O$552,7,FALSE))</f>
        <v>7.5</v>
      </c>
      <c r="AB718" s="45" t="str">
        <f t="shared" si="11"/>
        <v>Small</v>
      </c>
      <c r="AC718" s="9"/>
    </row>
    <row r="719" spans="1:29" x14ac:dyDescent="0.25">
      <c r="A719" s="42">
        <v>795</v>
      </c>
      <c r="B719" s="9" t="s">
        <v>28</v>
      </c>
      <c r="C719" s="9" t="s">
        <v>32</v>
      </c>
      <c r="D719" s="9">
        <v>6</v>
      </c>
      <c r="E719" s="9">
        <v>228</v>
      </c>
      <c r="F719" s="9">
        <v>2018</v>
      </c>
      <c r="G719" s="9">
        <v>6</v>
      </c>
      <c r="H719" s="9">
        <v>9</v>
      </c>
      <c r="I719" s="35">
        <v>-0.82103400000000004</v>
      </c>
      <c r="J719" s="35">
        <v>-90.061856000000006</v>
      </c>
      <c r="K719" s="26">
        <v>48043348</v>
      </c>
      <c r="L719" s="26">
        <v>48043348</v>
      </c>
      <c r="M719" s="26">
        <v>48043348</v>
      </c>
      <c r="N719" s="27"/>
      <c r="O719" s="28">
        <v>38.6</v>
      </c>
      <c r="P719" s="28">
        <v>41</v>
      </c>
      <c r="Q719" s="28">
        <v>28.2</v>
      </c>
      <c r="R719" s="28">
        <v>8.6999999999999993</v>
      </c>
      <c r="S719" s="28">
        <v>5.5</v>
      </c>
      <c r="T719" s="28">
        <v>1</v>
      </c>
      <c r="U719" s="28">
        <v>0</v>
      </c>
      <c r="V719" s="44">
        <f>VLOOKUP($L719,'[1]Tortugas liberadas DPNG'!$B$1:$O$552,7,FALSE)</f>
        <v>2015</v>
      </c>
      <c r="W719" s="44">
        <f>VLOOKUP($L719,'[1]Tortugas liberadas DPNG'!$B$1:$O$552,11,FALSE)</f>
        <v>24.6</v>
      </c>
      <c r="X719" s="44">
        <f>VLOOKUP($L719,'[1]Tortugas liberadas DPNG'!$B$1:$O$552,14,FALSE)/1000</f>
        <v>1.4</v>
      </c>
      <c r="Y719" s="44">
        <f>VLOOKUP($L719,'[1]Tortugas liberadas DPNG'!$B$1:$O$552,5,FALSE) -0.5</f>
        <v>5.5</v>
      </c>
      <c r="Z719" s="44">
        <f>Y719+(F719-VLOOKUP($L719,'[1]Tortugas liberadas DPNG'!$B$1:$O$552,7,FALSE))</f>
        <v>8.5</v>
      </c>
      <c r="AB719" s="45" t="str">
        <f t="shared" si="11"/>
        <v>Small</v>
      </c>
      <c r="AC719" s="9"/>
    </row>
    <row r="720" spans="1:29" x14ac:dyDescent="0.25">
      <c r="A720" s="42">
        <v>796</v>
      </c>
      <c r="B720" s="9" t="s">
        <v>28</v>
      </c>
      <c r="C720" s="9" t="s">
        <v>32</v>
      </c>
      <c r="D720" s="9">
        <v>6</v>
      </c>
      <c r="E720" s="9">
        <v>229</v>
      </c>
      <c r="F720" s="9">
        <v>2018</v>
      </c>
      <c r="G720" s="9">
        <v>6</v>
      </c>
      <c r="H720" s="9">
        <v>9</v>
      </c>
      <c r="I720" s="35">
        <v>-0.82123699999999999</v>
      </c>
      <c r="J720" s="35">
        <v>-90.061676000000006</v>
      </c>
      <c r="K720" s="26">
        <v>52543781</v>
      </c>
      <c r="L720" s="26">
        <v>52543781</v>
      </c>
      <c r="M720" s="26">
        <v>52543781</v>
      </c>
      <c r="N720" s="27">
        <v>2417</v>
      </c>
      <c r="O720" s="28">
        <v>30.9</v>
      </c>
      <c r="P720" s="28">
        <v>32</v>
      </c>
      <c r="Q720" s="28">
        <v>21.4</v>
      </c>
      <c r="R720" s="28">
        <v>6.3</v>
      </c>
      <c r="S720" s="28">
        <v>2.2000000000000002</v>
      </c>
      <c r="T720" s="28">
        <v>1</v>
      </c>
      <c r="U720" s="28">
        <v>1</v>
      </c>
      <c r="V720" s="44">
        <f>VLOOKUP($L720,'[1]Tortugas liberadas DPNG'!$B$1:$O$552,7,FALSE)</f>
        <v>2017</v>
      </c>
      <c r="W720" s="44">
        <f>VLOOKUP($L720,'[1]Tortugas liberadas DPNG'!$B$1:$O$552,11,FALSE)</f>
        <v>27.1</v>
      </c>
      <c r="X720" s="44">
        <f>VLOOKUP($L720,'[1]Tortugas liberadas DPNG'!$B$1:$O$552,14,FALSE)/1000</f>
        <v>1.889</v>
      </c>
      <c r="Y720" s="44">
        <f>VLOOKUP($L720,'[1]Tortugas liberadas DPNG'!$B$1:$O$552,5,FALSE) -0.5</f>
        <v>5.5</v>
      </c>
      <c r="Z720" s="44">
        <f>Y720+(F720-VLOOKUP($L720,'[1]Tortugas liberadas DPNG'!$B$1:$O$552,7,FALSE))</f>
        <v>6.5</v>
      </c>
      <c r="AB720" s="45" t="str">
        <f t="shared" si="11"/>
        <v>Small</v>
      </c>
      <c r="AC720" s="9"/>
    </row>
    <row r="721" spans="1:29" x14ac:dyDescent="0.25">
      <c r="A721" s="42">
        <v>797</v>
      </c>
      <c r="B721" s="9" t="s">
        <v>28</v>
      </c>
      <c r="C721" s="9" t="s">
        <v>32</v>
      </c>
      <c r="D721" s="9">
        <v>6</v>
      </c>
      <c r="E721" s="9">
        <v>229</v>
      </c>
      <c r="F721" s="9">
        <v>2018</v>
      </c>
      <c r="G721" s="9">
        <v>6</v>
      </c>
      <c r="H721" s="9">
        <v>9</v>
      </c>
      <c r="I721" s="35">
        <v>-0.82123699999999999</v>
      </c>
      <c r="J721" s="35">
        <v>-90.061676000000006</v>
      </c>
      <c r="K721" s="26">
        <v>48025623</v>
      </c>
      <c r="L721" s="26">
        <v>48025623</v>
      </c>
      <c r="M721" s="26">
        <v>48025623</v>
      </c>
      <c r="N721" s="27">
        <v>2296</v>
      </c>
      <c r="O721" s="28">
        <v>34.200000000000003</v>
      </c>
      <c r="P721" s="28">
        <v>35.200000000000003</v>
      </c>
      <c r="Q721" s="28">
        <v>24.1</v>
      </c>
      <c r="R721" s="28">
        <v>7.4</v>
      </c>
      <c r="S721" s="28">
        <v>3.1</v>
      </c>
      <c r="T721" s="28">
        <v>1</v>
      </c>
      <c r="U721" s="28">
        <v>1</v>
      </c>
      <c r="V721" s="44">
        <f>VLOOKUP($L721,'[1]Tortugas liberadas DPNG'!$B$1:$O$552,7,FALSE)</f>
        <v>2015</v>
      </c>
      <c r="W721" s="44">
        <f>VLOOKUP($L721,'[1]Tortugas liberadas DPNG'!$B$1:$O$552,11,FALSE)</f>
        <v>32.6</v>
      </c>
      <c r="X721" s="44">
        <f>VLOOKUP($L721,'[1]Tortugas liberadas DPNG'!$B$1:$O$552,14,FALSE)/1000</f>
        <v>1</v>
      </c>
      <c r="Y721" s="44">
        <f>VLOOKUP($L721,'[1]Tortugas liberadas DPNG'!$B$1:$O$552,5,FALSE) -0.5</f>
        <v>5.5</v>
      </c>
      <c r="Z721" s="44">
        <f>Y721+(F721-VLOOKUP($L721,'[1]Tortugas liberadas DPNG'!$B$1:$O$552,7,FALSE))</f>
        <v>8.5</v>
      </c>
      <c r="AB721" s="45" t="str">
        <f t="shared" si="11"/>
        <v>Small</v>
      </c>
      <c r="AC721" s="9"/>
    </row>
    <row r="722" spans="1:29" x14ac:dyDescent="0.25">
      <c r="A722" s="42">
        <v>798</v>
      </c>
      <c r="B722" s="9" t="s">
        <v>28</v>
      </c>
      <c r="C722" s="9" t="s">
        <v>32</v>
      </c>
      <c r="D722" s="9">
        <v>6</v>
      </c>
      <c r="E722" s="9">
        <v>229</v>
      </c>
      <c r="F722" s="9">
        <v>2018</v>
      </c>
      <c r="G722" s="9">
        <v>6</v>
      </c>
      <c r="H722" s="9">
        <v>9</v>
      </c>
      <c r="I722" s="35">
        <v>-0.82123699999999999</v>
      </c>
      <c r="J722" s="35">
        <v>-90.061676000000006</v>
      </c>
      <c r="K722" s="26">
        <v>48284339</v>
      </c>
      <c r="L722" s="26">
        <v>48284339</v>
      </c>
      <c r="M722" s="26">
        <v>48284339</v>
      </c>
      <c r="N722" s="27">
        <v>2156</v>
      </c>
      <c r="O722" s="28">
        <v>39.5</v>
      </c>
      <c r="P722" s="28">
        <v>41.1</v>
      </c>
      <c r="Q722" s="28">
        <v>29.3</v>
      </c>
      <c r="R722" s="28">
        <v>8.8000000000000007</v>
      </c>
      <c r="S722" s="28">
        <v>7.3</v>
      </c>
      <c r="T722" s="28">
        <v>1</v>
      </c>
      <c r="U722" s="28">
        <v>1</v>
      </c>
      <c r="V722" s="44">
        <f>VLOOKUP($L722,'[1]Tortugas liberadas DPNG'!$B$1:$O$552,7,FALSE)</f>
        <v>2015</v>
      </c>
      <c r="W722" s="44">
        <f>VLOOKUP($L722,'[1]Tortugas liberadas DPNG'!$B$1:$O$552,11,FALSE)</f>
        <v>29.8</v>
      </c>
      <c r="X722" s="44">
        <f>VLOOKUP($L722,'[1]Tortugas liberadas DPNG'!$B$1:$O$552,14,FALSE)/1000</f>
        <v>2.2999999999999998</v>
      </c>
      <c r="Y722" s="44">
        <f>VLOOKUP($L722,'[1]Tortugas liberadas DPNG'!$B$1:$O$552,5,FALSE) -0.5</f>
        <v>7.5</v>
      </c>
      <c r="Z722" s="44">
        <f>Y722+(F722-VLOOKUP($L722,'[1]Tortugas liberadas DPNG'!$B$1:$O$552,7,FALSE))</f>
        <v>10.5</v>
      </c>
      <c r="AB722" s="45" t="str">
        <f t="shared" si="11"/>
        <v>Small</v>
      </c>
      <c r="AC722" s="9"/>
    </row>
    <row r="723" spans="1:29" x14ac:dyDescent="0.25">
      <c r="A723" s="42">
        <v>800</v>
      </c>
      <c r="B723" s="9" t="s">
        <v>28</v>
      </c>
      <c r="C723" s="9" t="s">
        <v>32</v>
      </c>
      <c r="D723" s="9">
        <v>6</v>
      </c>
      <c r="E723" s="9">
        <v>230</v>
      </c>
      <c r="F723" s="9">
        <v>2018</v>
      </c>
      <c r="G723" s="9">
        <v>6</v>
      </c>
      <c r="H723" s="9">
        <v>9</v>
      </c>
      <c r="I723" s="35">
        <v>-0.82062900000000005</v>
      </c>
      <c r="J723" s="35">
        <v>-90.062779000000006</v>
      </c>
      <c r="K723" s="26">
        <v>48062605</v>
      </c>
      <c r="L723" s="26">
        <v>48062605</v>
      </c>
      <c r="M723" s="26">
        <v>48062605</v>
      </c>
      <c r="N723" s="27">
        <v>2269</v>
      </c>
      <c r="O723" s="28">
        <v>37.200000000000003</v>
      </c>
      <c r="P723" s="28">
        <v>39</v>
      </c>
      <c r="Q723" s="28">
        <v>28</v>
      </c>
      <c r="R723" s="28">
        <v>8</v>
      </c>
      <c r="S723" s="28">
        <v>4.5999999999999996</v>
      </c>
      <c r="T723" s="28">
        <v>1</v>
      </c>
      <c r="U723" s="28">
        <v>1</v>
      </c>
      <c r="V723" s="44">
        <f>VLOOKUP($L723,'[1]Tortugas liberadas DPNG'!$B$1:$O$552,7,FALSE)</f>
        <v>2015</v>
      </c>
      <c r="W723" s="44">
        <f>VLOOKUP($L723,'[1]Tortugas liberadas DPNG'!$B$1:$O$552,11,FALSE)</f>
        <v>24.8</v>
      </c>
      <c r="X723" s="44">
        <f>VLOOKUP($L723,'[1]Tortugas liberadas DPNG'!$B$1:$O$552,14,FALSE)/1000</f>
        <v>1.3</v>
      </c>
      <c r="Y723" s="44">
        <f>VLOOKUP($L723,'[1]Tortugas liberadas DPNG'!$B$1:$O$552,5,FALSE) -0.5</f>
        <v>4.5</v>
      </c>
      <c r="Z723" s="44">
        <f>Y723+(F723-VLOOKUP($L723,'[1]Tortugas liberadas DPNG'!$B$1:$O$552,7,FALSE))</f>
        <v>7.5</v>
      </c>
      <c r="AB723" s="45" t="str">
        <f t="shared" si="11"/>
        <v>Small</v>
      </c>
      <c r="AC723" s="9" t="s">
        <v>133</v>
      </c>
    </row>
    <row r="724" spans="1:29" x14ac:dyDescent="0.25">
      <c r="A724" s="42">
        <v>801</v>
      </c>
      <c r="B724" s="9" t="s">
        <v>28</v>
      </c>
      <c r="C724" s="9" t="s">
        <v>32</v>
      </c>
      <c r="D724" s="9">
        <v>6</v>
      </c>
      <c r="E724" s="9">
        <v>230</v>
      </c>
      <c r="F724" s="9">
        <v>2018</v>
      </c>
      <c r="G724" s="9">
        <v>6</v>
      </c>
      <c r="H724" s="9">
        <v>9</v>
      </c>
      <c r="I724" s="35">
        <v>-0.82062900000000005</v>
      </c>
      <c r="J724" s="35">
        <v>-90.062779000000006</v>
      </c>
      <c r="K724" s="26">
        <v>51774587</v>
      </c>
      <c r="L724" s="26">
        <v>51774587</v>
      </c>
      <c r="M724" s="26">
        <v>51774587</v>
      </c>
      <c r="N724" s="27">
        <v>2432</v>
      </c>
      <c r="O724" s="28">
        <v>30.1</v>
      </c>
      <c r="P724" s="28">
        <v>32</v>
      </c>
      <c r="Q724" s="28">
        <v>21.3</v>
      </c>
      <c r="R724" s="28">
        <v>7</v>
      </c>
      <c r="S724" s="28">
        <v>2.4</v>
      </c>
      <c r="T724" s="28">
        <v>1</v>
      </c>
      <c r="U724" s="28">
        <v>1</v>
      </c>
      <c r="V724" s="44">
        <f>VLOOKUP($L724,'[1]Tortugas liberadas DPNG'!$B$1:$O$552,7,FALSE)</f>
        <v>2017</v>
      </c>
      <c r="W724" s="44">
        <f>VLOOKUP($L724,'[1]Tortugas liberadas DPNG'!$B$1:$O$552,11,FALSE)</f>
        <v>26.2</v>
      </c>
      <c r="X724" s="44">
        <f>VLOOKUP($L724,'[1]Tortugas liberadas DPNG'!$B$1:$O$552,14,FALSE)/1000</f>
        <v>1.5</v>
      </c>
      <c r="Y724" s="44">
        <f>VLOOKUP($L724,'[1]Tortugas liberadas DPNG'!$B$1:$O$552,5,FALSE) -0.5</f>
        <v>4.5</v>
      </c>
      <c r="Z724" s="44">
        <f>Y724+(F724-VLOOKUP($L724,'[1]Tortugas liberadas DPNG'!$B$1:$O$552,7,FALSE))</f>
        <v>5.5</v>
      </c>
      <c r="AB724" s="45" t="str">
        <f t="shared" si="11"/>
        <v>Small</v>
      </c>
      <c r="AC724" s="9"/>
    </row>
    <row r="725" spans="1:29" x14ac:dyDescent="0.25">
      <c r="A725" s="42">
        <v>802</v>
      </c>
      <c r="B725" s="9" t="s">
        <v>28</v>
      </c>
      <c r="C725" s="9" t="s">
        <v>32</v>
      </c>
      <c r="D725" s="9">
        <v>6</v>
      </c>
      <c r="E725" s="9">
        <v>231</v>
      </c>
      <c r="F725" s="9">
        <v>2018</v>
      </c>
      <c r="G725" s="9">
        <v>6</v>
      </c>
      <c r="H725" s="9">
        <v>9</v>
      </c>
      <c r="I725" s="35">
        <v>-0.82090399999999997</v>
      </c>
      <c r="J725" s="35">
        <v>-90.062985999999995</v>
      </c>
      <c r="K725" s="26">
        <v>48282867</v>
      </c>
      <c r="L725" s="26">
        <v>48282867</v>
      </c>
      <c r="M725" s="26">
        <v>48282867</v>
      </c>
      <c r="N725" s="27">
        <v>2251</v>
      </c>
      <c r="O725" s="28">
        <v>37.299999999999997</v>
      </c>
      <c r="P725" s="28">
        <v>38.700000000000003</v>
      </c>
      <c r="Q725" s="28">
        <v>28</v>
      </c>
      <c r="R725" s="28">
        <v>9</v>
      </c>
      <c r="S725" s="28">
        <v>4.5</v>
      </c>
      <c r="T725" s="28">
        <v>1</v>
      </c>
      <c r="U725" s="28">
        <v>0</v>
      </c>
      <c r="V725" s="44">
        <f>VLOOKUP($L725,'[1]Tortugas liberadas DPNG'!$B$1:$O$552,7,FALSE)</f>
        <v>2015</v>
      </c>
      <c r="W725" s="44">
        <f>VLOOKUP($L725,'[1]Tortugas liberadas DPNG'!$B$1:$O$552,11,FALSE)</f>
        <v>24.5</v>
      </c>
      <c r="X725" s="44">
        <f>VLOOKUP($L725,'[1]Tortugas liberadas DPNG'!$B$1:$O$552,14,FALSE)/1000</f>
        <v>1.3</v>
      </c>
      <c r="Y725" s="44">
        <f>VLOOKUP($L725,'[1]Tortugas liberadas DPNG'!$B$1:$O$552,5,FALSE) -0.5</f>
        <v>5.5</v>
      </c>
      <c r="Z725" s="44">
        <f>Y725+(F725-VLOOKUP($L725,'[1]Tortugas liberadas DPNG'!$B$1:$O$552,7,FALSE))</f>
        <v>8.5</v>
      </c>
      <c r="AB725" s="45" t="str">
        <f t="shared" si="11"/>
        <v>Small</v>
      </c>
      <c r="AC725" s="9"/>
    </row>
    <row r="726" spans="1:29" x14ac:dyDescent="0.25">
      <c r="A726" s="42">
        <v>803</v>
      </c>
      <c r="B726" s="9" t="s">
        <v>28</v>
      </c>
      <c r="C726" s="9" t="s">
        <v>32</v>
      </c>
      <c r="D726" s="9">
        <v>6</v>
      </c>
      <c r="E726" s="9">
        <v>232</v>
      </c>
      <c r="F726" s="9">
        <v>2018</v>
      </c>
      <c r="G726" s="9">
        <v>6</v>
      </c>
      <c r="H726" s="9">
        <v>9</v>
      </c>
      <c r="I726" s="35">
        <v>-0.82014799999999999</v>
      </c>
      <c r="J726" s="35">
        <v>-90.064040000000006</v>
      </c>
      <c r="K726" s="26">
        <v>52283570</v>
      </c>
      <c r="L726" s="26">
        <v>52283570</v>
      </c>
      <c r="M726" s="26">
        <v>52283570</v>
      </c>
      <c r="N726" s="27">
        <v>2487</v>
      </c>
      <c r="O726" s="28">
        <v>26.7</v>
      </c>
      <c r="P726" s="28">
        <v>29.5</v>
      </c>
      <c r="Q726" s="28">
        <v>20</v>
      </c>
      <c r="R726" s="28">
        <v>5</v>
      </c>
      <c r="S726" s="28">
        <v>1.6</v>
      </c>
      <c r="T726" s="28">
        <v>1</v>
      </c>
      <c r="U726" s="28">
        <v>0</v>
      </c>
      <c r="V726" s="44">
        <f>VLOOKUP($L726,'[1]Tortugas liberadas DPNG'!$B$1:$O$552,7,FALSE)</f>
        <v>2017</v>
      </c>
      <c r="W726" s="44">
        <f>VLOOKUP($L726,'[1]Tortugas liberadas DPNG'!$B$1:$O$552,11,FALSE)</f>
        <v>25.1</v>
      </c>
      <c r="X726" s="44">
        <f>VLOOKUP($L726,'[1]Tortugas liberadas DPNG'!$B$1:$O$552,14,FALSE)/1000</f>
        <v>1.31</v>
      </c>
      <c r="Y726" s="44">
        <f>VLOOKUP($L726,'[1]Tortugas liberadas DPNG'!$B$1:$O$552,5,FALSE) -0.5</f>
        <v>4.5</v>
      </c>
      <c r="Z726" s="44">
        <f>Y726+(F726-VLOOKUP($L726,'[1]Tortugas liberadas DPNG'!$B$1:$O$552,7,FALSE))</f>
        <v>5.5</v>
      </c>
      <c r="AB726" s="45" t="str">
        <f t="shared" si="11"/>
        <v>Small</v>
      </c>
      <c r="AC726" s="9"/>
    </row>
    <row r="727" spans="1:29" x14ac:dyDescent="0.25">
      <c r="A727" s="42">
        <v>804</v>
      </c>
      <c r="B727" s="9" t="s">
        <v>28</v>
      </c>
      <c r="C727" s="9" t="s">
        <v>32</v>
      </c>
      <c r="D727" s="9">
        <v>6</v>
      </c>
      <c r="E727" s="9">
        <v>233</v>
      </c>
      <c r="F727" s="9">
        <v>2018</v>
      </c>
      <c r="G727" s="9">
        <v>6</v>
      </c>
      <c r="H727" s="9">
        <v>9</v>
      </c>
      <c r="I727" s="35">
        <v>-0.820801</v>
      </c>
      <c r="J727" s="35">
        <v>-90.065236999999996</v>
      </c>
      <c r="K727" s="26">
        <v>48321545</v>
      </c>
      <c r="L727" s="26">
        <v>48321545</v>
      </c>
      <c r="M727" s="26">
        <v>48321545</v>
      </c>
      <c r="N727" s="27">
        <v>2149</v>
      </c>
      <c r="O727" s="28">
        <v>44</v>
      </c>
      <c r="P727" s="28">
        <v>45</v>
      </c>
      <c r="Q727" s="28">
        <v>33</v>
      </c>
      <c r="R727" s="28">
        <v>11.8</v>
      </c>
      <c r="S727" s="28">
        <v>8.1999999999999993</v>
      </c>
      <c r="T727" s="28">
        <v>1</v>
      </c>
      <c r="U727" s="28">
        <v>0</v>
      </c>
      <c r="V727" s="44">
        <f>VLOOKUP($L727,'[1]Tortugas liberadas DPNG'!$B$1:$O$552,7,FALSE)</f>
        <v>2015</v>
      </c>
      <c r="W727" s="44">
        <f>VLOOKUP($L727,'[1]Tortugas liberadas DPNG'!$B$1:$O$552,11,FALSE)</f>
        <v>30.8</v>
      </c>
      <c r="X727" s="44">
        <f>VLOOKUP($L727,'[1]Tortugas liberadas DPNG'!$B$1:$O$552,14,FALSE)/1000</f>
        <v>2.7</v>
      </c>
      <c r="Y727" s="44">
        <f>VLOOKUP($L727,'[1]Tortugas liberadas DPNG'!$B$1:$O$552,5,FALSE) -0.5</f>
        <v>7.5</v>
      </c>
      <c r="Z727" s="44">
        <f>Y727+(F727-VLOOKUP($L727,'[1]Tortugas liberadas DPNG'!$B$1:$O$552,7,FALSE))</f>
        <v>10.5</v>
      </c>
      <c r="AB727" s="45" t="str">
        <f t="shared" si="11"/>
        <v>Small</v>
      </c>
      <c r="AC727" s="9"/>
    </row>
    <row r="728" spans="1:29" x14ac:dyDescent="0.25">
      <c r="A728" s="42">
        <v>805</v>
      </c>
      <c r="B728" s="9" t="s">
        <v>28</v>
      </c>
      <c r="C728" s="9" t="s">
        <v>32</v>
      </c>
      <c r="D728" s="9">
        <v>6</v>
      </c>
      <c r="E728" s="9">
        <v>234</v>
      </c>
      <c r="F728" s="9">
        <v>2018</v>
      </c>
      <c r="G728" s="9">
        <v>6</v>
      </c>
      <c r="H728" s="9">
        <v>9</v>
      </c>
      <c r="I728" s="35">
        <v>-0.82088099999999997</v>
      </c>
      <c r="J728" s="35">
        <v>-90.065787</v>
      </c>
      <c r="K728" s="26">
        <v>51620351</v>
      </c>
      <c r="L728" s="26">
        <v>51620351</v>
      </c>
      <c r="M728" s="26">
        <v>51620351</v>
      </c>
      <c r="N728" s="27">
        <v>2315</v>
      </c>
      <c r="O728" s="28">
        <v>32</v>
      </c>
      <c r="P728" s="28">
        <v>34</v>
      </c>
      <c r="Q728" s="28">
        <v>23.5</v>
      </c>
      <c r="R728" s="28">
        <v>6.5</v>
      </c>
      <c r="S728" s="28">
        <v>3.1</v>
      </c>
      <c r="T728" s="28">
        <v>1</v>
      </c>
      <c r="U728" s="28">
        <v>1</v>
      </c>
      <c r="V728" s="44">
        <f>VLOOKUP($L728,'[1]Tortugas liberadas DPNG'!$B$1:$O$552,7,FALSE)</f>
        <v>2017</v>
      </c>
      <c r="W728" s="44">
        <f>VLOOKUP($L728,'[1]Tortugas liberadas DPNG'!$B$1:$O$552,11,FALSE)</f>
        <v>26.5</v>
      </c>
      <c r="X728" s="44">
        <f>VLOOKUP($L728,'[1]Tortugas liberadas DPNG'!$B$1:$O$552,14,FALSE)/1000</f>
        <v>1.7</v>
      </c>
      <c r="Y728" s="44">
        <f>VLOOKUP($L728,'[1]Tortugas liberadas DPNG'!$B$1:$O$552,5,FALSE) -0.5</f>
        <v>7.5</v>
      </c>
      <c r="Z728" s="44">
        <f>Y728+(F728-VLOOKUP($L728,'[1]Tortugas liberadas DPNG'!$B$1:$O$552,7,FALSE))</f>
        <v>8.5</v>
      </c>
      <c r="AB728" s="45" t="str">
        <f t="shared" si="11"/>
        <v>Small</v>
      </c>
      <c r="AC728" s="9"/>
    </row>
    <row r="729" spans="1:29" x14ac:dyDescent="0.25">
      <c r="A729" s="42">
        <v>806</v>
      </c>
      <c r="B729" s="9" t="s">
        <v>28</v>
      </c>
      <c r="C729" s="9" t="s">
        <v>32</v>
      </c>
      <c r="D729" s="9">
        <v>6</v>
      </c>
      <c r="E729" s="9">
        <v>234</v>
      </c>
      <c r="F729" s="9">
        <v>2018</v>
      </c>
      <c r="G729" s="9">
        <v>6</v>
      </c>
      <c r="H729" s="9">
        <v>9</v>
      </c>
      <c r="I729" s="35">
        <v>-0.82088099999999997</v>
      </c>
      <c r="J729" s="35">
        <v>-90.065787</v>
      </c>
      <c r="K729" s="26">
        <v>52100108</v>
      </c>
      <c r="L729" s="26">
        <v>52100108</v>
      </c>
      <c r="M729" s="26">
        <v>52100108</v>
      </c>
      <c r="N729" s="27">
        <v>2673</v>
      </c>
      <c r="O729" s="28">
        <v>34</v>
      </c>
      <c r="P729" s="28">
        <v>35</v>
      </c>
      <c r="Q729" s="28">
        <v>24.2</v>
      </c>
      <c r="R729" s="28">
        <v>7</v>
      </c>
      <c r="S729" s="28">
        <v>3.2</v>
      </c>
      <c r="T729" s="28">
        <v>1</v>
      </c>
      <c r="U729" s="28">
        <v>1</v>
      </c>
      <c r="V729" s="44">
        <f>VLOOKUP($L729,'[1]Tortugas liberadas DPNG'!$B$1:$O$552,7,FALSE)</f>
        <v>2017</v>
      </c>
      <c r="W729" s="44">
        <f>VLOOKUP($L729,'[1]Tortugas liberadas DPNG'!$B$1:$O$552,11,FALSE)</f>
        <v>28.5</v>
      </c>
      <c r="X729" s="44">
        <f>VLOOKUP($L729,'[1]Tortugas liberadas DPNG'!$B$1:$O$552,14,FALSE)/1000</f>
        <v>2.2000000000000002</v>
      </c>
      <c r="Y729" s="44">
        <f>VLOOKUP($L729,'[1]Tortugas liberadas DPNG'!$B$1:$O$552,5,FALSE) -0.5</f>
        <v>6.5</v>
      </c>
      <c r="Z729" s="44">
        <f>Y729+(F729-VLOOKUP($L729,'[1]Tortugas liberadas DPNG'!$B$1:$O$552,7,FALSE))</f>
        <v>7.5</v>
      </c>
      <c r="AB729" s="45" t="str">
        <f t="shared" si="11"/>
        <v>Small</v>
      </c>
      <c r="AC729" s="9"/>
    </row>
    <row r="730" spans="1:29" x14ac:dyDescent="0.25">
      <c r="A730" s="42">
        <v>807</v>
      </c>
      <c r="B730" s="9" t="s">
        <v>28</v>
      </c>
      <c r="C730" s="9" t="s">
        <v>32</v>
      </c>
      <c r="D730" s="9">
        <v>6</v>
      </c>
      <c r="E730" s="9">
        <v>235</v>
      </c>
      <c r="F730" s="9">
        <v>2018</v>
      </c>
      <c r="G730" s="9">
        <v>6</v>
      </c>
      <c r="H730" s="9">
        <v>9</v>
      </c>
      <c r="I730" s="35">
        <v>-0.82131900000000002</v>
      </c>
      <c r="J730" s="35">
        <v>-90.066263000000006</v>
      </c>
      <c r="K730" s="26">
        <v>48076894</v>
      </c>
      <c r="L730" s="26">
        <v>48076894</v>
      </c>
      <c r="M730" s="26">
        <v>48076894</v>
      </c>
      <c r="N730" s="27">
        <v>2197</v>
      </c>
      <c r="O730" s="28">
        <v>44</v>
      </c>
      <c r="P730" s="28">
        <v>46</v>
      </c>
      <c r="Q730" s="28">
        <v>32.4</v>
      </c>
      <c r="R730" s="28">
        <v>10</v>
      </c>
      <c r="S730" s="28">
        <v>7.8</v>
      </c>
      <c r="T730" s="28">
        <v>1</v>
      </c>
      <c r="U730" s="28">
        <v>1</v>
      </c>
      <c r="V730" s="44">
        <f>VLOOKUP($L730,'[1]Tortugas liberadas DPNG'!$B$1:$O$552,7,FALSE)</f>
        <v>2015</v>
      </c>
      <c r="W730" s="44">
        <f>VLOOKUP($L730,'[1]Tortugas liberadas DPNG'!$B$1:$O$552,11,FALSE)</f>
        <v>30.5</v>
      </c>
      <c r="X730" s="44">
        <f>VLOOKUP($L730,'[1]Tortugas liberadas DPNG'!$B$1:$O$552,14,FALSE)/1000</f>
        <v>2.7</v>
      </c>
      <c r="Y730" s="44">
        <f>VLOOKUP($L730,'[1]Tortugas liberadas DPNG'!$B$1:$O$552,5,FALSE) -0.5</f>
        <v>6.5</v>
      </c>
      <c r="Z730" s="44">
        <f>Y730+(F730-VLOOKUP($L730,'[1]Tortugas liberadas DPNG'!$B$1:$O$552,7,FALSE))</f>
        <v>9.5</v>
      </c>
      <c r="AB730" s="45" t="str">
        <f t="shared" si="11"/>
        <v>Small</v>
      </c>
      <c r="AC730" s="9"/>
    </row>
    <row r="731" spans="1:29" x14ac:dyDescent="0.25">
      <c r="A731" s="42">
        <v>808</v>
      </c>
      <c r="B731" s="9" t="s">
        <v>28</v>
      </c>
      <c r="C731" s="9" t="s">
        <v>32</v>
      </c>
      <c r="D731" s="9">
        <v>6</v>
      </c>
      <c r="E731" s="9">
        <v>236</v>
      </c>
      <c r="F731" s="9">
        <v>2018</v>
      </c>
      <c r="G731" s="9">
        <v>6</v>
      </c>
      <c r="H731" s="9">
        <v>9</v>
      </c>
      <c r="I731" s="35">
        <v>-0.82231299999999996</v>
      </c>
      <c r="J731" s="35">
        <v>-90.065669</v>
      </c>
      <c r="K731" s="26">
        <v>48367042</v>
      </c>
      <c r="L731" s="26">
        <v>48367042</v>
      </c>
      <c r="M731" s="26">
        <v>48367042</v>
      </c>
      <c r="N731" s="27">
        <v>2113</v>
      </c>
      <c r="O731" s="28">
        <v>44.7</v>
      </c>
      <c r="P731" s="28">
        <v>55.5</v>
      </c>
      <c r="Q731" s="28">
        <v>32.1</v>
      </c>
      <c r="R731" s="28">
        <v>11.7</v>
      </c>
      <c r="S731" s="28">
        <v>7.5</v>
      </c>
      <c r="T731" s="28">
        <v>1</v>
      </c>
      <c r="U731" s="28">
        <v>0</v>
      </c>
      <c r="V731" s="44">
        <f>VLOOKUP($L731,'[1]Tortugas liberadas DPNG'!$B$1:$O$552,7,FALSE)</f>
        <v>2015</v>
      </c>
      <c r="W731" s="44">
        <f>VLOOKUP($L731,'[1]Tortugas liberadas DPNG'!$B$1:$O$552,11,FALSE)</f>
        <v>35.5</v>
      </c>
      <c r="X731" s="44">
        <f>VLOOKUP($L731,'[1]Tortugas liberadas DPNG'!$B$1:$O$552,14,FALSE)/1000</f>
        <v>3.05</v>
      </c>
      <c r="Y731" s="44">
        <f>VLOOKUP($L731,'[1]Tortugas liberadas DPNG'!$B$1:$O$552,5,FALSE) -0.5</f>
        <v>7.5</v>
      </c>
      <c r="Z731" s="44">
        <f>Y731+(F731-VLOOKUP($L731,'[1]Tortugas liberadas DPNG'!$B$1:$O$552,7,FALSE))</f>
        <v>10.5</v>
      </c>
      <c r="AB731" s="45" t="str">
        <f t="shared" si="11"/>
        <v/>
      </c>
      <c r="AC731" s="9"/>
    </row>
    <row r="732" spans="1:29" x14ac:dyDescent="0.25">
      <c r="A732" s="42">
        <v>809</v>
      </c>
      <c r="B732" s="9" t="s">
        <v>28</v>
      </c>
      <c r="C732" s="9" t="s">
        <v>32</v>
      </c>
      <c r="D732" s="9">
        <v>6</v>
      </c>
      <c r="E732" s="9">
        <v>237</v>
      </c>
      <c r="F732" s="9">
        <v>2018</v>
      </c>
      <c r="G732" s="9">
        <v>6</v>
      </c>
      <c r="H732" s="9">
        <v>9</v>
      </c>
      <c r="I732" s="35">
        <v>-0.82144799999999996</v>
      </c>
      <c r="J732" s="35">
        <v>-90.064513000000005</v>
      </c>
      <c r="K732" s="26">
        <v>48369355</v>
      </c>
      <c r="L732" s="26">
        <v>48369355</v>
      </c>
      <c r="M732" s="26">
        <v>48369355</v>
      </c>
      <c r="N732" s="27">
        <v>2209</v>
      </c>
      <c r="O732" s="28">
        <v>35</v>
      </c>
      <c r="P732" s="28">
        <v>37</v>
      </c>
      <c r="Q732" s="28">
        <v>25.2</v>
      </c>
      <c r="R732" s="28">
        <v>7.2</v>
      </c>
      <c r="S732" s="28">
        <v>4</v>
      </c>
      <c r="T732" s="28">
        <v>1</v>
      </c>
      <c r="U732" s="28">
        <v>1</v>
      </c>
      <c r="V732" s="44">
        <f>VLOOKUP($L732,'[1]Tortugas liberadas DPNG'!$B$1:$O$552,7,FALSE)</f>
        <v>2015</v>
      </c>
      <c r="W732" s="44">
        <f>VLOOKUP($L732,'[1]Tortugas liberadas DPNG'!$B$1:$O$552,11,FALSE)</f>
        <v>25</v>
      </c>
      <c r="X732" s="44">
        <f>VLOOKUP($L732,'[1]Tortugas liberadas DPNG'!$B$1:$O$552,14,FALSE)/1000</f>
        <v>1.3</v>
      </c>
      <c r="Y732" s="44">
        <f>VLOOKUP($L732,'[1]Tortugas liberadas DPNG'!$B$1:$O$552,5,FALSE) -0.5</f>
        <v>6.5</v>
      </c>
      <c r="Z732" s="44">
        <f>Y732+(F732-VLOOKUP($L732,'[1]Tortugas liberadas DPNG'!$B$1:$O$552,7,FALSE))</f>
        <v>9.5</v>
      </c>
      <c r="AB732" s="45" t="str">
        <f t="shared" si="11"/>
        <v>Small</v>
      </c>
      <c r="AC732" s="9"/>
    </row>
    <row r="733" spans="1:29" x14ac:dyDescent="0.25">
      <c r="A733" s="42">
        <v>810</v>
      </c>
      <c r="B733" s="9" t="s">
        <v>28</v>
      </c>
      <c r="C733" s="9" t="s">
        <v>32</v>
      </c>
      <c r="D733" s="9">
        <v>6</v>
      </c>
      <c r="E733" s="9">
        <v>238</v>
      </c>
      <c r="F733" s="9">
        <v>2018</v>
      </c>
      <c r="G733" s="9">
        <v>6</v>
      </c>
      <c r="H733" s="9">
        <v>9</v>
      </c>
      <c r="I733" s="35">
        <v>-0.82169999999999999</v>
      </c>
      <c r="J733" s="35">
        <v>-90.063398000000007</v>
      </c>
      <c r="K733" s="26">
        <v>52515374</v>
      </c>
      <c r="L733" s="26">
        <v>52515374</v>
      </c>
      <c r="M733" s="26">
        <v>52515374</v>
      </c>
      <c r="N733" s="27">
        <v>2375</v>
      </c>
      <c r="O733" s="28">
        <v>29.6</v>
      </c>
      <c r="P733" s="28">
        <v>31.2</v>
      </c>
      <c r="Q733" s="28">
        <v>21.2</v>
      </c>
      <c r="R733" s="28">
        <v>5.7</v>
      </c>
      <c r="S733" s="28">
        <v>2.5</v>
      </c>
      <c r="T733" s="28">
        <v>1</v>
      </c>
      <c r="U733" s="28">
        <v>1</v>
      </c>
      <c r="V733" s="44">
        <f>VLOOKUP($L733,'[1]Tortugas liberadas DPNG'!$B$1:$O$552,7,FALSE)</f>
        <v>2017</v>
      </c>
      <c r="W733" s="44">
        <f>VLOOKUP($L733,'[1]Tortugas liberadas DPNG'!$B$1:$O$552,11,FALSE)</f>
        <v>25.2</v>
      </c>
      <c r="X733" s="44">
        <f>VLOOKUP($L733,'[1]Tortugas liberadas DPNG'!$B$1:$O$552,14,FALSE)/1000</f>
        <v>1.2649999999999999</v>
      </c>
      <c r="Y733" s="44">
        <f>VLOOKUP($L733,'[1]Tortugas liberadas DPNG'!$B$1:$O$552,5,FALSE) -0.5</f>
        <v>5.5</v>
      </c>
      <c r="Z733" s="44">
        <f>Y733+(F733-VLOOKUP($L733,'[1]Tortugas liberadas DPNG'!$B$1:$O$552,7,FALSE))</f>
        <v>6.5</v>
      </c>
      <c r="AB733" s="45" t="str">
        <f t="shared" si="11"/>
        <v>Small</v>
      </c>
      <c r="AC733" s="9"/>
    </row>
    <row r="734" spans="1:29" x14ac:dyDescent="0.25">
      <c r="A734" s="42">
        <v>811</v>
      </c>
      <c r="B734" s="9" t="s">
        <v>28</v>
      </c>
      <c r="C734" s="9" t="s">
        <v>32</v>
      </c>
      <c r="D734" s="9">
        <v>6</v>
      </c>
      <c r="E734" s="9">
        <v>238</v>
      </c>
      <c r="F734" s="9">
        <v>2018</v>
      </c>
      <c r="G734" s="9">
        <v>6</v>
      </c>
      <c r="H734" s="9">
        <v>9</v>
      </c>
      <c r="I734" s="35">
        <v>-0.82169999999999999</v>
      </c>
      <c r="J734" s="35">
        <v>-90.063398000000007</v>
      </c>
      <c r="K734" s="26">
        <v>51770117</v>
      </c>
      <c r="L734" s="26">
        <v>51770117</v>
      </c>
      <c r="M734" s="26">
        <v>51770117</v>
      </c>
      <c r="N734" s="27">
        <v>2379</v>
      </c>
      <c r="O734" s="28">
        <v>29.1</v>
      </c>
      <c r="P734" s="28">
        <v>30</v>
      </c>
      <c r="Q734" s="28">
        <v>20</v>
      </c>
      <c r="R734" s="28">
        <v>6.3</v>
      </c>
      <c r="S734" s="28">
        <v>2</v>
      </c>
      <c r="T734" s="28">
        <v>1</v>
      </c>
      <c r="U734" s="28">
        <v>0</v>
      </c>
      <c r="V734" s="44">
        <f>VLOOKUP($L734,'[1]Tortugas liberadas DPNG'!$B$1:$O$552,7,FALSE)</f>
        <v>2017</v>
      </c>
      <c r="W734" s="44">
        <f>VLOOKUP($L734,'[1]Tortugas liberadas DPNG'!$B$1:$O$552,11,FALSE)</f>
        <v>25.1</v>
      </c>
      <c r="X734" s="44">
        <f>VLOOKUP($L734,'[1]Tortugas liberadas DPNG'!$B$1:$O$552,14,FALSE)/1000</f>
        <v>1.534</v>
      </c>
      <c r="Y734" s="44">
        <f>VLOOKUP($L734,'[1]Tortugas liberadas DPNG'!$B$1:$O$552,5,FALSE) -0.5</f>
        <v>5.5</v>
      </c>
      <c r="Z734" s="44">
        <f>Y734+(F734-VLOOKUP($L734,'[1]Tortugas liberadas DPNG'!$B$1:$O$552,7,FALSE))</f>
        <v>6.5</v>
      </c>
      <c r="AB734" s="45" t="str">
        <f t="shared" si="11"/>
        <v>Small</v>
      </c>
      <c r="AC734" s="9"/>
    </row>
    <row r="735" spans="1:29" x14ac:dyDescent="0.25">
      <c r="A735" s="42">
        <v>812</v>
      </c>
      <c r="B735" s="9" t="s">
        <v>28</v>
      </c>
      <c r="C735" s="9" t="s">
        <v>32</v>
      </c>
      <c r="D735" s="9">
        <v>6</v>
      </c>
      <c r="E735" s="9">
        <v>238</v>
      </c>
      <c r="F735" s="9">
        <v>2018</v>
      </c>
      <c r="G735" s="9">
        <v>6</v>
      </c>
      <c r="H735" s="9">
        <v>9</v>
      </c>
      <c r="I735" s="35">
        <v>-0.82169999999999999</v>
      </c>
      <c r="J735" s="35">
        <v>-90.063398000000007</v>
      </c>
      <c r="K735" s="26">
        <v>48066110</v>
      </c>
      <c r="L735" s="26">
        <v>48066110</v>
      </c>
      <c r="M735" s="26">
        <v>48066110</v>
      </c>
      <c r="N735" s="27">
        <v>2221</v>
      </c>
      <c r="O735" s="28">
        <v>39.1</v>
      </c>
      <c r="P735" s="28">
        <v>42</v>
      </c>
      <c r="Q735" s="28">
        <v>29.3</v>
      </c>
      <c r="R735" s="28">
        <v>9</v>
      </c>
      <c r="S735" s="28">
        <v>6.5</v>
      </c>
      <c r="T735" s="28">
        <v>1</v>
      </c>
      <c r="U735" s="28">
        <v>1</v>
      </c>
      <c r="V735" s="44">
        <f>VLOOKUP($L735,'[1]Tortugas liberadas DPNG'!$B$1:$O$552,7,FALSE)</f>
        <v>2015</v>
      </c>
      <c r="W735" s="44">
        <f>VLOOKUP($L735,'[1]Tortugas liberadas DPNG'!$B$1:$O$552,11,FALSE)</f>
        <v>25.1</v>
      </c>
      <c r="X735" s="44">
        <f>VLOOKUP($L735,'[1]Tortugas liberadas DPNG'!$B$1:$O$552,14,FALSE)/1000</f>
        <v>1.1499999999999999</v>
      </c>
      <c r="Y735" s="44">
        <f>VLOOKUP($L735,'[1]Tortugas liberadas DPNG'!$B$1:$O$552,5,FALSE) -0.5</f>
        <v>5.5</v>
      </c>
      <c r="Z735" s="44">
        <f>Y735+(F735-VLOOKUP($L735,'[1]Tortugas liberadas DPNG'!$B$1:$O$552,7,FALSE))</f>
        <v>8.5</v>
      </c>
      <c r="AB735" s="45" t="str">
        <f t="shared" si="11"/>
        <v>Small</v>
      </c>
      <c r="AC735" s="9"/>
    </row>
    <row r="736" spans="1:29" x14ac:dyDescent="0.25">
      <c r="A736" s="42">
        <v>813</v>
      </c>
      <c r="B736" s="9" t="s">
        <v>28</v>
      </c>
      <c r="C736" s="9" t="s">
        <v>32</v>
      </c>
      <c r="D736" s="9">
        <v>6</v>
      </c>
      <c r="E736" s="9">
        <v>239</v>
      </c>
      <c r="F736" s="9">
        <v>2018</v>
      </c>
      <c r="G736" s="9">
        <v>6</v>
      </c>
      <c r="H736" s="9">
        <v>9</v>
      </c>
      <c r="I736" s="35">
        <v>-0.82127899999999998</v>
      </c>
      <c r="J736" s="35">
        <v>-90.062766999999994</v>
      </c>
      <c r="K736" s="26">
        <v>52383261</v>
      </c>
      <c r="L736" s="26">
        <v>52383261</v>
      </c>
      <c r="M736" s="26">
        <v>52383261</v>
      </c>
      <c r="N736" s="27">
        <v>2395</v>
      </c>
      <c r="O736" s="28">
        <v>30.1</v>
      </c>
      <c r="P736" s="28">
        <v>31.6</v>
      </c>
      <c r="Q736" s="28">
        <v>21</v>
      </c>
      <c r="R736" s="28">
        <v>6.2</v>
      </c>
      <c r="S736" s="28">
        <v>2.1</v>
      </c>
      <c r="T736" s="28">
        <v>1</v>
      </c>
      <c r="U736" s="28">
        <v>0</v>
      </c>
      <c r="V736" s="44">
        <f>VLOOKUP($L736,'[1]Tortugas liberadas DPNG'!$B$1:$O$552,7,FALSE)</f>
        <v>2017</v>
      </c>
      <c r="W736" s="44">
        <f>VLOOKUP($L736,'[1]Tortugas liberadas DPNG'!$B$1:$O$552,11,FALSE)</f>
        <v>25.6</v>
      </c>
      <c r="X736" s="44">
        <f>VLOOKUP($L736,'[1]Tortugas liberadas DPNG'!$B$1:$O$552,14,FALSE)/1000</f>
        <v>1.3260000000000001</v>
      </c>
      <c r="Y736" s="44">
        <f>VLOOKUP($L736,'[1]Tortugas liberadas DPNG'!$B$1:$O$552,5,FALSE) -0.5</f>
        <v>5.5</v>
      </c>
      <c r="Z736" s="44">
        <f>Y736+(F736-VLOOKUP($L736,'[1]Tortugas liberadas DPNG'!$B$1:$O$552,7,FALSE))</f>
        <v>6.5</v>
      </c>
      <c r="AB736" s="45" t="str">
        <f t="shared" si="11"/>
        <v>Small</v>
      </c>
      <c r="AC736" s="9"/>
    </row>
    <row r="737" spans="1:29" x14ac:dyDescent="0.25">
      <c r="A737" s="42">
        <v>814</v>
      </c>
      <c r="B737" s="9" t="s">
        <v>28</v>
      </c>
      <c r="C737" s="9" t="s">
        <v>32</v>
      </c>
      <c r="D737" s="9">
        <v>6</v>
      </c>
      <c r="E737" s="9">
        <v>240</v>
      </c>
      <c r="F737" s="9">
        <v>2018</v>
      </c>
      <c r="G737" s="9">
        <v>6</v>
      </c>
      <c r="H737" s="9">
        <v>9</v>
      </c>
      <c r="I737" s="35">
        <v>-0.82144200000000001</v>
      </c>
      <c r="J737" s="35">
        <v>-90.060232999999997</v>
      </c>
      <c r="K737" s="26">
        <v>52312355</v>
      </c>
      <c r="L737" s="26">
        <v>52312355</v>
      </c>
      <c r="M737" s="26">
        <v>52312355</v>
      </c>
      <c r="N737" s="27">
        <v>2347</v>
      </c>
      <c r="O737" s="28">
        <v>30.4</v>
      </c>
      <c r="P737" s="28">
        <v>31.1</v>
      </c>
      <c r="Q737" s="28">
        <v>21.5</v>
      </c>
      <c r="R737" s="28">
        <v>6</v>
      </c>
      <c r="S737" s="28">
        <v>2.2999999999999998</v>
      </c>
      <c r="T737" s="28">
        <v>1</v>
      </c>
      <c r="U737" s="28">
        <v>0</v>
      </c>
      <c r="V737" s="44">
        <f>VLOOKUP($L737,'[1]Tortugas liberadas DPNG'!$B$1:$O$552,7,FALSE)</f>
        <v>2017</v>
      </c>
      <c r="W737" s="44">
        <f>VLOOKUP($L737,'[1]Tortugas liberadas DPNG'!$B$1:$O$552,11,FALSE)</f>
        <v>27.3</v>
      </c>
      <c r="X737" s="44">
        <f>VLOOKUP($L737,'[1]Tortugas liberadas DPNG'!$B$1:$O$552,14,FALSE)/1000</f>
        <v>2</v>
      </c>
      <c r="Y737" s="44">
        <f>VLOOKUP($L737,'[1]Tortugas liberadas DPNG'!$B$1:$O$552,5,FALSE) -0.5</f>
        <v>6.5</v>
      </c>
      <c r="Z737" s="44">
        <f>Y737+(F737-VLOOKUP($L737,'[1]Tortugas liberadas DPNG'!$B$1:$O$552,7,FALSE))</f>
        <v>7.5</v>
      </c>
      <c r="AB737" s="45" t="str">
        <f t="shared" si="11"/>
        <v>Small</v>
      </c>
      <c r="AC737" s="9"/>
    </row>
    <row r="738" spans="1:29" x14ac:dyDescent="0.25">
      <c r="A738" s="42">
        <v>815</v>
      </c>
      <c r="B738" s="9" t="s">
        <v>28</v>
      </c>
      <c r="C738" s="9" t="s">
        <v>32</v>
      </c>
      <c r="D738" s="9">
        <v>6</v>
      </c>
      <c r="E738" s="9">
        <v>241</v>
      </c>
      <c r="F738" s="9">
        <v>2018</v>
      </c>
      <c r="G738" s="9">
        <v>6</v>
      </c>
      <c r="H738" s="9">
        <v>9</v>
      </c>
      <c r="I738" s="35">
        <v>-0.82390099999999999</v>
      </c>
      <c r="J738" s="35">
        <v>-90.059991999999994</v>
      </c>
      <c r="K738" s="26">
        <v>48043339</v>
      </c>
      <c r="L738" s="26">
        <v>48043339</v>
      </c>
      <c r="M738" s="26">
        <v>48043339</v>
      </c>
      <c r="N738" s="27">
        <v>2286</v>
      </c>
      <c r="O738" s="28">
        <v>39.1</v>
      </c>
      <c r="P738" s="28">
        <v>31</v>
      </c>
      <c r="Q738" s="28">
        <v>29.1</v>
      </c>
      <c r="R738" s="28">
        <v>9</v>
      </c>
      <c r="S738" s="28">
        <v>5.2</v>
      </c>
      <c r="T738" s="28">
        <v>1</v>
      </c>
      <c r="U738" s="28">
        <v>0</v>
      </c>
      <c r="V738" s="44">
        <f>VLOOKUP($L738,'[1]Tortugas liberadas DPNG'!$B$1:$O$552,7,FALSE)</f>
        <v>2015</v>
      </c>
      <c r="W738" s="44">
        <f>VLOOKUP($L738,'[1]Tortugas liberadas DPNG'!$B$1:$O$552,11,FALSE)</f>
        <v>25.1</v>
      </c>
      <c r="X738" s="44">
        <f>VLOOKUP($L738,'[1]Tortugas liberadas DPNG'!$B$1:$O$552,14,FALSE)/1000</f>
        <v>1.3</v>
      </c>
      <c r="Y738" s="44">
        <f>VLOOKUP($L738,'[1]Tortugas liberadas DPNG'!$B$1:$O$552,5,FALSE) -0.5</f>
        <v>4.5</v>
      </c>
      <c r="Z738" s="44">
        <f>Y738+(F738-VLOOKUP($L738,'[1]Tortugas liberadas DPNG'!$B$1:$O$552,7,FALSE))</f>
        <v>7.5</v>
      </c>
      <c r="AB738" s="45" t="str">
        <f t="shared" si="11"/>
        <v>Small</v>
      </c>
      <c r="AC738" s="9"/>
    </row>
    <row r="739" spans="1:29" x14ac:dyDescent="0.25">
      <c r="A739" s="42">
        <v>816</v>
      </c>
      <c r="B739" s="9" t="s">
        <v>28</v>
      </c>
      <c r="C739" s="9" t="s">
        <v>32</v>
      </c>
      <c r="D739" s="9">
        <v>6</v>
      </c>
      <c r="E739" s="9">
        <v>242</v>
      </c>
      <c r="F739" s="9">
        <v>2018</v>
      </c>
      <c r="G739" s="9">
        <v>6</v>
      </c>
      <c r="H739" s="9">
        <v>9</v>
      </c>
      <c r="I739" s="35">
        <v>-0.82414699999999996</v>
      </c>
      <c r="J739" s="35">
        <v>-90.058308999999994</v>
      </c>
      <c r="K739" s="26">
        <v>48318588</v>
      </c>
      <c r="L739" s="26">
        <v>48318588</v>
      </c>
      <c r="M739" s="26">
        <v>48318588</v>
      </c>
      <c r="N739" s="27">
        <v>2209</v>
      </c>
      <c r="O739" s="28">
        <v>38.200000000000003</v>
      </c>
      <c r="P739" s="28">
        <v>40</v>
      </c>
      <c r="Q739" s="28">
        <v>29.1</v>
      </c>
      <c r="R739" s="28">
        <v>8.3000000000000007</v>
      </c>
      <c r="S739" s="28">
        <v>5.2</v>
      </c>
      <c r="T739" s="28">
        <v>1</v>
      </c>
      <c r="U739" s="28">
        <v>0</v>
      </c>
      <c r="V739" s="44">
        <f>VLOOKUP($L739,'[1]Tortugas liberadas DPNG'!$B$1:$O$552,7,FALSE)</f>
        <v>2015</v>
      </c>
      <c r="W739" s="44">
        <f>VLOOKUP($L739,'[1]Tortugas liberadas DPNG'!$B$1:$O$552,11,FALSE)</f>
        <v>24.4</v>
      </c>
      <c r="X739" s="44">
        <f>VLOOKUP($L739,'[1]Tortugas liberadas DPNG'!$B$1:$O$552,14,FALSE)/1000</f>
        <v>1.25</v>
      </c>
      <c r="Y739" s="44">
        <f>VLOOKUP($L739,'[1]Tortugas liberadas DPNG'!$B$1:$O$552,5,FALSE) -0.5</f>
        <v>4.5</v>
      </c>
      <c r="Z739" s="44">
        <f>Y739+(F739-VLOOKUP($L739,'[1]Tortugas liberadas DPNG'!$B$1:$O$552,7,FALSE))</f>
        <v>7.5</v>
      </c>
      <c r="AB739" s="45" t="str">
        <f t="shared" si="11"/>
        <v>Small</v>
      </c>
      <c r="AC739" s="9"/>
    </row>
    <row r="740" spans="1:29" x14ac:dyDescent="0.25">
      <c r="A740" s="42">
        <v>817</v>
      </c>
      <c r="B740" s="9" t="s">
        <v>28</v>
      </c>
      <c r="C740" s="9" t="s">
        <v>32</v>
      </c>
      <c r="D740" s="9">
        <v>6</v>
      </c>
      <c r="E740" s="9">
        <v>243</v>
      </c>
      <c r="F740" s="9">
        <v>2018</v>
      </c>
      <c r="G740" s="9">
        <v>6</v>
      </c>
      <c r="H740" s="9">
        <v>10</v>
      </c>
      <c r="I740" s="35">
        <v>-0.82051700000000005</v>
      </c>
      <c r="J740" s="35">
        <v>-90.054025999999993</v>
      </c>
      <c r="K740" s="26">
        <v>48050007</v>
      </c>
      <c r="L740" s="26">
        <v>48050007</v>
      </c>
      <c r="M740" s="26">
        <v>48050007</v>
      </c>
      <c r="N740" s="27">
        <v>2231</v>
      </c>
      <c r="O740" s="28">
        <v>35.1</v>
      </c>
      <c r="P740" s="28">
        <v>38</v>
      </c>
      <c r="Q740" s="28">
        <v>26.3</v>
      </c>
      <c r="R740" s="28">
        <v>7.3</v>
      </c>
      <c r="S740" s="28">
        <v>4</v>
      </c>
      <c r="T740" s="28">
        <v>1</v>
      </c>
      <c r="U740" s="28">
        <v>0</v>
      </c>
      <c r="V740" s="44">
        <f>VLOOKUP($L740,'[1]Tortugas liberadas DPNG'!$B$1:$O$552,7,FALSE)</f>
        <v>2015</v>
      </c>
      <c r="W740" s="44">
        <f>VLOOKUP($L740,'[1]Tortugas liberadas DPNG'!$B$1:$O$552,11,FALSE)</f>
        <v>24</v>
      </c>
      <c r="X740" s="44">
        <f>VLOOKUP($L740,'[1]Tortugas liberadas DPNG'!$B$1:$O$552,14,FALSE)/1000</f>
        <v>1.25</v>
      </c>
      <c r="Y740" s="44">
        <f>VLOOKUP($L740,'[1]Tortugas liberadas DPNG'!$B$1:$O$552,5,FALSE) -0.5</f>
        <v>4.5</v>
      </c>
      <c r="Z740" s="44">
        <f>Y740+(F740-VLOOKUP($L740,'[1]Tortugas liberadas DPNG'!$B$1:$O$552,7,FALSE))</f>
        <v>7.5</v>
      </c>
      <c r="AB740" s="45" t="str">
        <f t="shared" si="11"/>
        <v>Small</v>
      </c>
      <c r="AC740" s="9"/>
    </row>
    <row r="741" spans="1:29" x14ac:dyDescent="0.25">
      <c r="A741" s="42">
        <v>818</v>
      </c>
      <c r="B741" s="9" t="s">
        <v>28</v>
      </c>
      <c r="C741" s="9" t="s">
        <v>32</v>
      </c>
      <c r="D741" s="9">
        <v>6</v>
      </c>
      <c r="E741" s="9">
        <v>244</v>
      </c>
      <c r="F741" s="9">
        <v>2018</v>
      </c>
      <c r="G741" s="9">
        <v>6</v>
      </c>
      <c r="H741" s="9">
        <v>10</v>
      </c>
      <c r="I741" s="35">
        <v>-0.81979400000000002</v>
      </c>
      <c r="J741" s="35">
        <v>-90.059129999999996</v>
      </c>
      <c r="K741" s="26">
        <v>52355269</v>
      </c>
      <c r="L741" s="26">
        <v>52355269</v>
      </c>
      <c r="M741" s="26">
        <v>52355269</v>
      </c>
      <c r="N741" s="27">
        <v>2366</v>
      </c>
      <c r="O741" s="28">
        <v>29.6</v>
      </c>
      <c r="P741" s="28">
        <v>21.1</v>
      </c>
      <c r="Q741" s="28">
        <v>21.2</v>
      </c>
      <c r="R741" s="28">
        <v>5.6</v>
      </c>
      <c r="S741" s="28">
        <v>2.2000000000000002</v>
      </c>
      <c r="T741" s="28">
        <v>1</v>
      </c>
      <c r="U741" s="28">
        <v>0</v>
      </c>
      <c r="V741" s="44">
        <f>VLOOKUP($L741,'[1]Tortugas liberadas DPNG'!$B$1:$O$552,7,FALSE)</f>
        <v>2017</v>
      </c>
      <c r="W741" s="44">
        <f>VLOOKUP($L741,'[1]Tortugas liberadas DPNG'!$B$1:$O$552,11,FALSE)</f>
        <v>26</v>
      </c>
      <c r="X741" s="44">
        <f>VLOOKUP($L741,'[1]Tortugas liberadas DPNG'!$B$1:$O$552,14,FALSE)/1000</f>
        <v>1.6</v>
      </c>
      <c r="Y741" s="44">
        <f>VLOOKUP($L741,'[1]Tortugas liberadas DPNG'!$B$1:$O$552,5,FALSE) -0.5</f>
        <v>6.5</v>
      </c>
      <c r="Z741" s="44">
        <f>Y741+(F741-VLOOKUP($L741,'[1]Tortugas liberadas DPNG'!$B$1:$O$552,7,FALSE))</f>
        <v>7.5</v>
      </c>
      <c r="AB741" s="45" t="str">
        <f t="shared" si="11"/>
        <v>Small</v>
      </c>
      <c r="AC741" s="9"/>
    </row>
    <row r="742" spans="1:29" x14ac:dyDescent="0.25">
      <c r="A742" s="42">
        <v>819</v>
      </c>
      <c r="B742" s="9" t="s">
        <v>28</v>
      </c>
      <c r="C742" s="9" t="s">
        <v>32</v>
      </c>
      <c r="D742" s="9">
        <v>6</v>
      </c>
      <c r="E742" s="9">
        <v>245</v>
      </c>
      <c r="F742" s="9">
        <v>2018</v>
      </c>
      <c r="G742" s="9">
        <v>6</v>
      </c>
      <c r="H742" s="9">
        <v>10</v>
      </c>
      <c r="I742" s="35">
        <v>-0.82042300000000001</v>
      </c>
      <c r="J742" s="35">
        <v>-90.061687000000006</v>
      </c>
      <c r="K742" s="26">
        <v>52302040</v>
      </c>
      <c r="L742" s="26">
        <v>52302040</v>
      </c>
      <c r="M742" s="26">
        <v>52302040</v>
      </c>
      <c r="N742" s="27">
        <v>2428</v>
      </c>
      <c r="O742" s="28">
        <v>27.6</v>
      </c>
      <c r="P742" s="28">
        <v>28</v>
      </c>
      <c r="Q742" s="28">
        <v>29.4</v>
      </c>
      <c r="R742" s="28">
        <v>5.2</v>
      </c>
      <c r="S742" s="28">
        <v>1.7</v>
      </c>
      <c r="T742" s="28">
        <v>1</v>
      </c>
      <c r="U742" s="28">
        <v>0</v>
      </c>
      <c r="V742" s="44">
        <f>VLOOKUP($L742,'[1]Tortugas liberadas DPNG'!$B$1:$O$552,7,FALSE)</f>
        <v>2017</v>
      </c>
      <c r="W742" s="44">
        <f>VLOOKUP($L742,'[1]Tortugas liberadas DPNG'!$B$1:$O$552,11,FALSE)</f>
        <v>24.4</v>
      </c>
      <c r="X742" s="44">
        <f>VLOOKUP($L742,'[1]Tortugas liberadas DPNG'!$B$1:$O$552,14,FALSE)/1000</f>
        <v>1.0509999999999999</v>
      </c>
      <c r="Y742" s="44">
        <f>VLOOKUP($L742,'[1]Tortugas liberadas DPNG'!$B$1:$O$552,5,FALSE) -0.5</f>
        <v>5.5</v>
      </c>
      <c r="Z742" s="44">
        <f>Y742+(F742-VLOOKUP($L742,'[1]Tortugas liberadas DPNG'!$B$1:$O$552,7,FALSE))</f>
        <v>6.5</v>
      </c>
      <c r="AB742" s="45" t="str">
        <f t="shared" si="11"/>
        <v>Small</v>
      </c>
      <c r="AC742" s="9"/>
    </row>
    <row r="743" spans="1:29" x14ac:dyDescent="0.25">
      <c r="A743" s="42">
        <v>820</v>
      </c>
      <c r="B743" s="9" t="s">
        <v>28</v>
      </c>
      <c r="C743" s="9" t="s">
        <v>32</v>
      </c>
      <c r="D743" s="9">
        <v>6</v>
      </c>
      <c r="E743" s="9">
        <v>246</v>
      </c>
      <c r="F743" s="9">
        <v>2018</v>
      </c>
      <c r="G743" s="9">
        <v>6</v>
      </c>
      <c r="H743" s="9">
        <v>10</v>
      </c>
      <c r="I743" s="35">
        <v>-0.82037499999999997</v>
      </c>
      <c r="J743" s="35">
        <v>-90.061411000000007</v>
      </c>
      <c r="K743" s="26">
        <v>51610817</v>
      </c>
      <c r="L743" s="26">
        <v>51610817</v>
      </c>
      <c r="M743" s="26">
        <v>51610817</v>
      </c>
      <c r="N743" s="27">
        <v>2494</v>
      </c>
      <c r="O743" s="28">
        <v>28.5</v>
      </c>
      <c r="P743" s="28">
        <v>29</v>
      </c>
      <c r="Q743" s="28">
        <v>20.2</v>
      </c>
      <c r="R743" s="28">
        <v>5.4</v>
      </c>
      <c r="S743" s="28">
        <v>1.9</v>
      </c>
      <c r="T743" s="28">
        <v>1</v>
      </c>
      <c r="U743" s="28">
        <v>0</v>
      </c>
      <c r="V743" s="44">
        <f>VLOOKUP($L743,'[1]Tortugas liberadas DPNG'!$B$1:$O$552,7,FALSE)</f>
        <v>2017</v>
      </c>
      <c r="W743" s="44">
        <f>VLOOKUP($L743,'[1]Tortugas liberadas DPNG'!$B$1:$O$552,11,FALSE)</f>
        <v>25</v>
      </c>
      <c r="X743" s="44">
        <f>VLOOKUP($L743,'[1]Tortugas liberadas DPNG'!$B$1:$O$552,14,FALSE)/1000</f>
        <v>1.3</v>
      </c>
      <c r="Y743" s="44">
        <f>VLOOKUP($L743,'[1]Tortugas liberadas DPNG'!$B$1:$O$552,5,FALSE) -0.5</f>
        <v>4.5</v>
      </c>
      <c r="Z743" s="44">
        <f>Y743+(F743-VLOOKUP($L743,'[1]Tortugas liberadas DPNG'!$B$1:$O$552,7,FALSE))</f>
        <v>5.5</v>
      </c>
      <c r="AB743" s="45" t="str">
        <f t="shared" si="11"/>
        <v>Small</v>
      </c>
      <c r="AC743" s="9"/>
    </row>
    <row r="744" spans="1:29" x14ac:dyDescent="0.25">
      <c r="A744" s="42">
        <v>821</v>
      </c>
      <c r="B744" s="9" t="s">
        <v>28</v>
      </c>
      <c r="C744" s="9" t="s">
        <v>32</v>
      </c>
      <c r="D744" s="9">
        <v>6</v>
      </c>
      <c r="E744" s="9">
        <v>247</v>
      </c>
      <c r="F744" s="9">
        <v>2018</v>
      </c>
      <c r="G744" s="9">
        <v>6</v>
      </c>
      <c r="H744" s="9">
        <v>10</v>
      </c>
      <c r="I744" s="35">
        <v>-0.82057999999999998</v>
      </c>
      <c r="J744" s="35">
        <v>-90.060098999999994</v>
      </c>
      <c r="K744" s="26">
        <v>51803616</v>
      </c>
      <c r="L744" s="26">
        <v>51803616</v>
      </c>
      <c r="M744" s="26">
        <v>51803616</v>
      </c>
      <c r="N744" s="27">
        <v>2943</v>
      </c>
      <c r="O744" s="28">
        <v>27.5</v>
      </c>
      <c r="P744" s="28">
        <v>28</v>
      </c>
      <c r="Q744" s="28">
        <v>19</v>
      </c>
      <c r="R744" s="28">
        <v>5.3</v>
      </c>
      <c r="S744" s="28">
        <v>1.8</v>
      </c>
      <c r="T744" s="28">
        <v>1</v>
      </c>
      <c r="U744" s="28">
        <v>0</v>
      </c>
      <c r="V744" s="44">
        <f>VLOOKUP($L744,'[1]Tortugas liberadas DPNG'!$B$1:$O$552,7,FALSE)</f>
        <v>2017</v>
      </c>
      <c r="W744" s="44">
        <f>VLOOKUP($L744,'[1]Tortugas liberadas DPNG'!$B$1:$O$552,11,FALSE)</f>
        <v>24.8</v>
      </c>
      <c r="X744" s="44">
        <f>VLOOKUP($L744,'[1]Tortugas liberadas DPNG'!$B$1:$O$552,14,FALSE)/1000</f>
        <v>1.175</v>
      </c>
      <c r="Y744" s="44">
        <f>VLOOKUP($L744,'[1]Tortugas liberadas DPNG'!$B$1:$O$552,5,FALSE) -0.5</f>
        <v>5.5</v>
      </c>
      <c r="Z744" s="44">
        <f>Y744+(F744-VLOOKUP($L744,'[1]Tortugas liberadas DPNG'!$B$1:$O$552,7,FALSE))</f>
        <v>6.5</v>
      </c>
      <c r="AB744" s="45" t="str">
        <f t="shared" si="11"/>
        <v>Small</v>
      </c>
      <c r="AC744" s="9"/>
    </row>
    <row r="745" spans="1:29" x14ac:dyDescent="0.25">
      <c r="A745" s="42">
        <v>822</v>
      </c>
      <c r="B745" s="9" t="s">
        <v>28</v>
      </c>
      <c r="C745" s="9" t="s">
        <v>32</v>
      </c>
      <c r="D745" s="9">
        <v>6</v>
      </c>
      <c r="E745" s="9">
        <v>248</v>
      </c>
      <c r="F745" s="9">
        <v>2018</v>
      </c>
      <c r="G745" s="9">
        <v>6</v>
      </c>
      <c r="H745" s="9">
        <v>10</v>
      </c>
      <c r="I745" s="35">
        <v>-0.82201199999999996</v>
      </c>
      <c r="J745" s="35">
        <v>-90.058177999999998</v>
      </c>
      <c r="K745" s="26">
        <v>52114307</v>
      </c>
      <c r="L745" s="26">
        <v>52114307</v>
      </c>
      <c r="M745" s="26">
        <v>52114307</v>
      </c>
      <c r="N745" s="27">
        <v>2407</v>
      </c>
      <c r="O745" s="28">
        <v>29.6</v>
      </c>
      <c r="P745" s="28">
        <v>31</v>
      </c>
      <c r="Q745" s="28">
        <v>21.2</v>
      </c>
      <c r="R745" s="28">
        <v>6.2</v>
      </c>
      <c r="S745" s="28">
        <v>2.2999999999999998</v>
      </c>
      <c r="T745" s="28">
        <v>1</v>
      </c>
      <c r="U745" s="28">
        <v>0</v>
      </c>
      <c r="V745" s="44">
        <f>VLOOKUP($L745,'[1]Tortugas liberadas DPNG'!$B$1:$O$552,7,FALSE)</f>
        <v>2017</v>
      </c>
      <c r="W745" s="44">
        <f>VLOOKUP($L745,'[1]Tortugas liberadas DPNG'!$B$1:$O$552,11,FALSE)</f>
        <v>25.4</v>
      </c>
      <c r="X745" s="44">
        <f>VLOOKUP($L745,'[1]Tortugas liberadas DPNG'!$B$1:$O$552,14,FALSE)/1000</f>
        <v>1.407</v>
      </c>
      <c r="Y745" s="44">
        <f>VLOOKUP($L745,'[1]Tortugas liberadas DPNG'!$B$1:$O$552,5,FALSE) -0.5</f>
        <v>5.5</v>
      </c>
      <c r="Z745" s="44">
        <f>Y745+(F745-VLOOKUP($L745,'[1]Tortugas liberadas DPNG'!$B$1:$O$552,7,FALSE))</f>
        <v>6.5</v>
      </c>
      <c r="AB745" s="45" t="str">
        <f t="shared" si="11"/>
        <v>Small</v>
      </c>
      <c r="AC745" s="9"/>
    </row>
    <row r="746" spans="1:29" x14ac:dyDescent="0.25">
      <c r="A746" s="42">
        <v>823</v>
      </c>
      <c r="B746" s="9" t="s">
        <v>28</v>
      </c>
      <c r="C746" s="9" t="s">
        <v>32</v>
      </c>
      <c r="D746" s="9">
        <v>6</v>
      </c>
      <c r="E746" s="9">
        <v>248</v>
      </c>
      <c r="F746" s="9">
        <v>2018</v>
      </c>
      <c r="G746" s="9">
        <v>6</v>
      </c>
      <c r="H746" s="9">
        <v>10</v>
      </c>
      <c r="I746" s="35">
        <v>-0.82201199999999996</v>
      </c>
      <c r="J746" s="35">
        <v>-90.058177999999998</v>
      </c>
      <c r="K746" s="26">
        <v>52380051</v>
      </c>
      <c r="L746" s="26">
        <v>52380051</v>
      </c>
      <c r="M746" s="26">
        <v>52380051</v>
      </c>
      <c r="N746" s="27">
        <v>2336</v>
      </c>
      <c r="O746" s="28">
        <v>29</v>
      </c>
      <c r="P746" s="28">
        <v>29</v>
      </c>
      <c r="Q746" s="28">
        <v>20</v>
      </c>
      <c r="R746" s="28">
        <v>5</v>
      </c>
      <c r="S746" s="28">
        <v>2.2000000000000002</v>
      </c>
      <c r="T746" s="28">
        <v>1</v>
      </c>
      <c r="U746" s="28">
        <v>0</v>
      </c>
      <c r="V746" s="44">
        <f>VLOOKUP($L746,'[1]Tortugas liberadas DPNG'!$B$1:$O$552,7,FALSE)</f>
        <v>2017</v>
      </c>
      <c r="W746" s="44">
        <f>VLOOKUP($L746,'[1]Tortugas liberadas DPNG'!$B$1:$O$552,11,FALSE)</f>
        <v>26.6</v>
      </c>
      <c r="X746" s="44">
        <f>VLOOKUP($L746,'[1]Tortugas liberadas DPNG'!$B$1:$O$552,14,FALSE)/1000</f>
        <v>1.6</v>
      </c>
      <c r="Y746" s="44">
        <f>VLOOKUP($L746,'[1]Tortugas liberadas DPNG'!$B$1:$O$552,5,FALSE) -0.5</f>
        <v>6.5</v>
      </c>
      <c r="Z746" s="44">
        <f>Y746+(F746-VLOOKUP($L746,'[1]Tortugas liberadas DPNG'!$B$1:$O$552,7,FALSE))</f>
        <v>7.5</v>
      </c>
      <c r="AB746" s="45" t="str">
        <f t="shared" si="11"/>
        <v>Small</v>
      </c>
      <c r="AC746" s="9"/>
    </row>
    <row r="747" spans="1:29" x14ac:dyDescent="0.25">
      <c r="A747" s="42">
        <v>824</v>
      </c>
      <c r="B747" s="9" t="s">
        <v>28</v>
      </c>
      <c r="C747" s="9" t="s">
        <v>32</v>
      </c>
      <c r="D747" s="9">
        <v>6</v>
      </c>
      <c r="E747" s="9">
        <v>249</v>
      </c>
      <c r="F747" s="9">
        <v>2018</v>
      </c>
      <c r="G747" s="9">
        <v>6</v>
      </c>
      <c r="H747" s="9">
        <v>10</v>
      </c>
      <c r="I747" s="35">
        <v>-0.82240599999999997</v>
      </c>
      <c r="J747" s="35">
        <v>-90.059543000000005</v>
      </c>
      <c r="K747" s="26">
        <v>52551619</v>
      </c>
      <c r="L747" s="26">
        <v>52551619</v>
      </c>
      <c r="M747" s="26">
        <v>52551619</v>
      </c>
      <c r="N747" s="27">
        <v>2371</v>
      </c>
      <c r="O747" s="28">
        <v>27.1</v>
      </c>
      <c r="P747" s="28">
        <v>27.2</v>
      </c>
      <c r="Q747" s="28">
        <v>19.2</v>
      </c>
      <c r="R747" s="28">
        <v>5.5</v>
      </c>
      <c r="S747" s="28">
        <v>1.4</v>
      </c>
      <c r="T747" s="28">
        <v>1</v>
      </c>
      <c r="U747" s="28">
        <v>0</v>
      </c>
      <c r="V747" s="44">
        <f>VLOOKUP($L747,'[1]Tortugas liberadas DPNG'!$B$1:$O$552,7,FALSE)</f>
        <v>2017</v>
      </c>
      <c r="W747" s="44">
        <f>VLOOKUP($L747,'[1]Tortugas liberadas DPNG'!$B$1:$O$552,11,FALSE)</f>
        <v>24.6</v>
      </c>
      <c r="X747" s="44">
        <f>VLOOKUP($L747,'[1]Tortugas liberadas DPNG'!$B$1:$O$552,14,FALSE)/1000</f>
        <v>1.3</v>
      </c>
      <c r="Y747" s="44">
        <f>VLOOKUP($L747,'[1]Tortugas liberadas DPNG'!$B$1:$O$552,5,FALSE) -0.5</f>
        <v>6.5</v>
      </c>
      <c r="Z747" s="44">
        <f>Y747+(F747-VLOOKUP($L747,'[1]Tortugas liberadas DPNG'!$B$1:$O$552,7,FALSE))</f>
        <v>7.5</v>
      </c>
      <c r="AB747" s="45" t="str">
        <f t="shared" si="11"/>
        <v>Small</v>
      </c>
      <c r="AC747" s="9"/>
    </row>
    <row r="748" spans="1:29" x14ac:dyDescent="0.25">
      <c r="A748" s="42">
        <v>825</v>
      </c>
      <c r="B748" s="9" t="s">
        <v>28</v>
      </c>
      <c r="C748" s="9" t="s">
        <v>32</v>
      </c>
      <c r="D748" s="9">
        <v>6</v>
      </c>
      <c r="E748" s="9">
        <v>250</v>
      </c>
      <c r="F748" s="9">
        <v>2018</v>
      </c>
      <c r="G748" s="9">
        <v>6</v>
      </c>
      <c r="H748" s="9">
        <v>10</v>
      </c>
      <c r="I748" s="35">
        <v>-0.82168099999999999</v>
      </c>
      <c r="J748" s="35">
        <v>-90.061864999999997</v>
      </c>
      <c r="K748" s="26">
        <v>51789317</v>
      </c>
      <c r="L748" s="26">
        <v>51789317</v>
      </c>
      <c r="M748" s="26">
        <v>51789317</v>
      </c>
      <c r="N748" s="27">
        <v>2363</v>
      </c>
      <c r="O748" s="28">
        <v>27.5</v>
      </c>
      <c r="P748" s="28">
        <v>28</v>
      </c>
      <c r="Q748" s="28">
        <v>19.600000000000001</v>
      </c>
      <c r="R748" s="28">
        <v>5</v>
      </c>
      <c r="S748" s="28">
        <v>1.8</v>
      </c>
      <c r="T748" s="28">
        <v>1</v>
      </c>
      <c r="U748" s="28">
        <v>0</v>
      </c>
      <c r="V748" s="44">
        <f>VLOOKUP($L748,'[1]Tortugas liberadas DPNG'!$B$1:$O$552,7,FALSE)</f>
        <v>2017</v>
      </c>
      <c r="W748" s="44">
        <f>VLOOKUP($L748,'[1]Tortugas liberadas DPNG'!$B$1:$O$552,11,FALSE)</f>
        <v>25.7</v>
      </c>
      <c r="X748" s="44">
        <f>VLOOKUP($L748,'[1]Tortugas liberadas DPNG'!$B$1:$O$552,14,FALSE)/1000</f>
        <v>1.4</v>
      </c>
      <c r="Y748" s="44">
        <f>VLOOKUP($L748,'[1]Tortugas liberadas DPNG'!$B$1:$O$552,5,FALSE) -0.5</f>
        <v>6.5</v>
      </c>
      <c r="Z748" s="44">
        <f>Y748+(F748-VLOOKUP($L748,'[1]Tortugas liberadas DPNG'!$B$1:$O$552,7,FALSE))</f>
        <v>7.5</v>
      </c>
      <c r="AB748" s="45" t="str">
        <f t="shared" si="11"/>
        <v>Small</v>
      </c>
      <c r="AC748" s="9"/>
    </row>
    <row r="749" spans="1:29" x14ac:dyDescent="0.25">
      <c r="A749" s="42">
        <v>826</v>
      </c>
      <c r="B749" s="9" t="s">
        <v>28</v>
      </c>
      <c r="C749" s="9" t="s">
        <v>32</v>
      </c>
      <c r="D749" s="9">
        <v>6</v>
      </c>
      <c r="E749" s="9">
        <v>250</v>
      </c>
      <c r="F749" s="9">
        <v>2018</v>
      </c>
      <c r="G749" s="9">
        <v>6</v>
      </c>
      <c r="H749" s="9">
        <v>10</v>
      </c>
      <c r="I749" s="35">
        <v>-0.82168099999999999</v>
      </c>
      <c r="J749" s="35">
        <v>-90.061864999999997</v>
      </c>
      <c r="K749" s="26">
        <v>48376558</v>
      </c>
      <c r="L749" s="26">
        <v>48376558</v>
      </c>
      <c r="M749" s="26">
        <v>48376558</v>
      </c>
      <c r="N749" s="27">
        <v>2286</v>
      </c>
      <c r="O749" s="28">
        <v>33.299999999999997</v>
      </c>
      <c r="P749" s="28">
        <v>34.5</v>
      </c>
      <c r="Q749" s="28">
        <v>24.6</v>
      </c>
      <c r="R749" s="28">
        <v>7</v>
      </c>
      <c r="S749" s="28">
        <v>3</v>
      </c>
      <c r="T749" s="28">
        <v>1</v>
      </c>
      <c r="U749" s="28">
        <v>0</v>
      </c>
      <c r="V749" s="44">
        <f>VLOOKUP($L749,'[1]Tortugas liberadas DPNG'!$B$1:$O$552,7,FALSE)</f>
        <v>2015</v>
      </c>
      <c r="W749" s="44">
        <f>VLOOKUP($L749,'[1]Tortugas liberadas DPNG'!$B$1:$O$552,11,FALSE)</f>
        <v>24</v>
      </c>
      <c r="X749" s="44">
        <f>VLOOKUP($L749,'[1]Tortugas liberadas DPNG'!$B$1:$O$552,14,FALSE)/1000</f>
        <v>1.2</v>
      </c>
      <c r="Y749" s="44">
        <f>VLOOKUP($L749,'[1]Tortugas liberadas DPNG'!$B$1:$O$552,5,FALSE) -0.5</f>
        <v>4.5</v>
      </c>
      <c r="Z749" s="44">
        <f>Y749+(F749-VLOOKUP($L749,'[1]Tortugas liberadas DPNG'!$B$1:$O$552,7,FALSE))</f>
        <v>7.5</v>
      </c>
      <c r="AB749" s="45" t="str">
        <f t="shared" si="11"/>
        <v>Small</v>
      </c>
      <c r="AC749" s="9"/>
    </row>
    <row r="750" spans="1:29" x14ac:dyDescent="0.25">
      <c r="A750" s="42">
        <v>827</v>
      </c>
      <c r="B750" s="9" t="s">
        <v>28</v>
      </c>
      <c r="C750" s="9" t="s">
        <v>32</v>
      </c>
      <c r="D750" s="9">
        <v>6</v>
      </c>
      <c r="E750" s="9">
        <v>251</v>
      </c>
      <c r="F750" s="9">
        <v>2018</v>
      </c>
      <c r="G750" s="9">
        <v>6</v>
      </c>
      <c r="H750" s="9">
        <v>10</v>
      </c>
      <c r="I750" s="35">
        <v>-0.820886</v>
      </c>
      <c r="J750" s="35">
        <v>-90.060402999999994</v>
      </c>
      <c r="K750" s="26">
        <v>51593301</v>
      </c>
      <c r="L750" s="26">
        <v>51593301</v>
      </c>
      <c r="M750" s="26">
        <v>51593301</v>
      </c>
      <c r="N750" s="27">
        <v>2464</v>
      </c>
      <c r="O750" s="28">
        <v>26.5</v>
      </c>
      <c r="P750" s="28">
        <v>28</v>
      </c>
      <c r="Q750" s="28">
        <v>18.600000000000001</v>
      </c>
      <c r="R750" s="28">
        <v>6.3</v>
      </c>
      <c r="S750" s="28">
        <v>1.6</v>
      </c>
      <c r="T750" s="28">
        <v>1</v>
      </c>
      <c r="U750" s="28">
        <v>0</v>
      </c>
      <c r="V750" s="44">
        <f>VLOOKUP($L750,'[1]Tortugas liberadas DPNG'!$B$1:$O$552,7,FALSE)</f>
        <v>2017</v>
      </c>
      <c r="W750" s="44">
        <f>VLOOKUP($L750,'[1]Tortugas liberadas DPNG'!$B$1:$O$552,11,FALSE)</f>
        <v>24.1</v>
      </c>
      <c r="X750" s="44">
        <f>VLOOKUP($L750,'[1]Tortugas liberadas DPNG'!$B$1:$O$552,14,FALSE)/1000</f>
        <v>1.19</v>
      </c>
      <c r="Y750" s="44">
        <f>VLOOKUP($L750,'[1]Tortugas liberadas DPNG'!$B$1:$O$552,5,FALSE) -0.5</f>
        <v>4.5</v>
      </c>
      <c r="Z750" s="44">
        <f>Y750+(F750-VLOOKUP($L750,'[1]Tortugas liberadas DPNG'!$B$1:$O$552,7,FALSE))</f>
        <v>5.5</v>
      </c>
      <c r="AB750" s="45" t="str">
        <f t="shared" si="11"/>
        <v>Small</v>
      </c>
      <c r="AC750" s="9"/>
    </row>
    <row r="751" spans="1:29" x14ac:dyDescent="0.25">
      <c r="A751" s="42">
        <v>828</v>
      </c>
      <c r="B751" s="9" t="s">
        <v>28</v>
      </c>
      <c r="C751" s="9" t="s">
        <v>32</v>
      </c>
      <c r="D751" s="9">
        <v>6</v>
      </c>
      <c r="E751" s="9">
        <v>251</v>
      </c>
      <c r="F751" s="9">
        <v>2018</v>
      </c>
      <c r="G751" s="9">
        <v>6</v>
      </c>
      <c r="H751" s="9">
        <v>10</v>
      </c>
      <c r="I751" s="35">
        <v>-0.820886</v>
      </c>
      <c r="J751" s="35">
        <v>-90.060402999999994</v>
      </c>
      <c r="K751" s="26">
        <v>52070348</v>
      </c>
      <c r="L751" s="26">
        <v>52070348</v>
      </c>
      <c r="M751" s="26">
        <v>52070348</v>
      </c>
      <c r="N751" s="27">
        <v>2909</v>
      </c>
      <c r="O751" s="28">
        <v>25.6</v>
      </c>
      <c r="P751" s="28">
        <v>27</v>
      </c>
      <c r="Q751" s="28">
        <v>17.7</v>
      </c>
      <c r="R751" s="28">
        <v>5.0999999999999996</v>
      </c>
      <c r="S751" s="28">
        <v>1.4</v>
      </c>
      <c r="T751" s="28">
        <v>1</v>
      </c>
      <c r="U751" s="28">
        <v>0</v>
      </c>
      <c r="V751" s="44">
        <f>VLOOKUP($L751,'[1]Tortugas liberadas DPNG'!$B$1:$O$552,7,FALSE)</f>
        <v>2017</v>
      </c>
      <c r="W751" s="44">
        <f>VLOOKUP($L751,'[1]Tortugas liberadas DPNG'!$B$1:$O$552,11,FALSE)</f>
        <v>23.6</v>
      </c>
      <c r="X751" s="44">
        <f>VLOOKUP($L751,'[1]Tortugas liberadas DPNG'!$B$1:$O$552,14,FALSE)/1000</f>
        <v>1.504</v>
      </c>
      <c r="Y751" s="44">
        <f>VLOOKUP($L751,'[1]Tortugas liberadas DPNG'!$B$1:$O$552,5,FALSE) -0.5</f>
        <v>5.5</v>
      </c>
      <c r="Z751" s="44">
        <f>Y751+(F751-VLOOKUP($L751,'[1]Tortugas liberadas DPNG'!$B$1:$O$552,7,FALSE))</f>
        <v>6.5</v>
      </c>
      <c r="AB751" s="45" t="str">
        <f t="shared" si="11"/>
        <v>Small</v>
      </c>
      <c r="AC751" s="9"/>
    </row>
    <row r="752" spans="1:29" x14ac:dyDescent="0.25">
      <c r="A752" s="42">
        <v>829</v>
      </c>
      <c r="B752" s="9" t="s">
        <v>28</v>
      </c>
      <c r="C752" s="9" t="s">
        <v>32</v>
      </c>
      <c r="D752" s="9">
        <v>6</v>
      </c>
      <c r="E752" s="9">
        <v>252</v>
      </c>
      <c r="F752" s="9">
        <v>2018</v>
      </c>
      <c r="G752" s="9">
        <v>6</v>
      </c>
      <c r="H752" s="9">
        <v>10</v>
      </c>
      <c r="I752" s="35">
        <v>-0.82139799999999996</v>
      </c>
      <c r="J752" s="35">
        <v>-90.066406000000001</v>
      </c>
      <c r="K752" s="26">
        <v>52333270</v>
      </c>
      <c r="L752" s="26">
        <v>52333270</v>
      </c>
      <c r="M752" s="26">
        <v>52333270</v>
      </c>
      <c r="N752" s="27">
        <v>2331</v>
      </c>
      <c r="O752" s="28">
        <v>33</v>
      </c>
      <c r="P752" s="28">
        <v>35.1</v>
      </c>
      <c r="Q752" s="28">
        <v>23.4</v>
      </c>
      <c r="R752" s="28">
        <v>6.3</v>
      </c>
      <c r="S752" s="28">
        <v>3.3</v>
      </c>
      <c r="T752" s="28">
        <v>1</v>
      </c>
      <c r="U752" s="28">
        <v>0</v>
      </c>
      <c r="V752" s="44">
        <f>VLOOKUP($L752,'[1]Tortugas liberadas DPNG'!$B$1:$O$552,7,FALSE)</f>
        <v>2017</v>
      </c>
      <c r="W752" s="44">
        <f>VLOOKUP($L752,'[1]Tortugas liberadas DPNG'!$B$1:$O$552,11,FALSE)</f>
        <v>29.7</v>
      </c>
      <c r="X752" s="44">
        <f>VLOOKUP($L752,'[1]Tortugas liberadas DPNG'!$B$1:$O$552,14,FALSE)/1000</f>
        <v>2.2000000000000002</v>
      </c>
      <c r="Y752" s="44">
        <f>VLOOKUP($L752,'[1]Tortugas liberadas DPNG'!$B$1:$O$552,5,FALSE) -0.5</f>
        <v>7.5</v>
      </c>
      <c r="Z752" s="44">
        <f>Y752+(F752-VLOOKUP($L752,'[1]Tortugas liberadas DPNG'!$B$1:$O$552,7,FALSE))</f>
        <v>8.5</v>
      </c>
      <c r="AB752" s="45" t="str">
        <f t="shared" si="11"/>
        <v>Small</v>
      </c>
      <c r="AC752" s="9"/>
    </row>
    <row r="753" spans="1:29" x14ac:dyDescent="0.25">
      <c r="A753" s="42">
        <v>830</v>
      </c>
      <c r="B753" s="9" t="s">
        <v>28</v>
      </c>
      <c r="C753" s="9" t="s">
        <v>32</v>
      </c>
      <c r="D753" s="9">
        <v>6</v>
      </c>
      <c r="E753" s="9">
        <v>253</v>
      </c>
      <c r="F753" s="9">
        <v>2018</v>
      </c>
      <c r="G753" s="9">
        <v>6</v>
      </c>
      <c r="H753" s="9">
        <v>10</v>
      </c>
      <c r="I753" s="35">
        <v>-0.82233599999999996</v>
      </c>
      <c r="J753" s="35">
        <v>-90.063266999999996</v>
      </c>
      <c r="K753" s="26">
        <v>52308895</v>
      </c>
      <c r="L753" s="26">
        <v>52308895</v>
      </c>
      <c r="M753" s="26">
        <v>52308895</v>
      </c>
      <c r="N753" s="27">
        <v>2339</v>
      </c>
      <c r="O753" s="28">
        <v>30.7</v>
      </c>
      <c r="P753" s="28">
        <v>31.6</v>
      </c>
      <c r="Q753" s="28">
        <v>20.3</v>
      </c>
      <c r="R753" s="28">
        <v>6.5</v>
      </c>
      <c r="S753" s="28">
        <v>2.5</v>
      </c>
      <c r="T753" s="28">
        <v>1</v>
      </c>
      <c r="U753" s="28">
        <v>0</v>
      </c>
      <c r="V753" s="44">
        <f>VLOOKUP($L753,'[1]Tortugas liberadas DPNG'!$B$1:$O$552,7,FALSE)</f>
        <v>2017</v>
      </c>
      <c r="W753" s="44">
        <f>VLOOKUP($L753,'[1]Tortugas liberadas DPNG'!$B$1:$O$552,11,FALSE)</f>
        <v>27.3</v>
      </c>
      <c r="X753" s="44">
        <f>VLOOKUP($L753,'[1]Tortugas liberadas DPNG'!$B$1:$O$552,14,FALSE)/1000</f>
        <v>1.2</v>
      </c>
      <c r="Y753" s="44">
        <f>VLOOKUP($L753,'[1]Tortugas liberadas DPNG'!$B$1:$O$552,5,FALSE) -0.5</f>
        <v>6.5</v>
      </c>
      <c r="Z753" s="44">
        <f>Y753+(F753-VLOOKUP($L753,'[1]Tortugas liberadas DPNG'!$B$1:$O$552,7,FALSE))</f>
        <v>7.5</v>
      </c>
      <c r="AB753" s="45" t="str">
        <f t="shared" si="11"/>
        <v>Small</v>
      </c>
      <c r="AC753" s="9"/>
    </row>
    <row r="754" spans="1:29" x14ac:dyDescent="0.25">
      <c r="A754" s="42">
        <v>831</v>
      </c>
      <c r="B754" s="9" t="s">
        <v>28</v>
      </c>
      <c r="C754" s="9" t="s">
        <v>32</v>
      </c>
      <c r="D754" s="9">
        <v>6</v>
      </c>
      <c r="E754" s="9">
        <v>254</v>
      </c>
      <c r="F754" s="9">
        <v>2018</v>
      </c>
      <c r="G754" s="9">
        <v>6</v>
      </c>
      <c r="H754" s="9">
        <v>10</v>
      </c>
      <c r="I754" s="35">
        <v>-0.82308099999999995</v>
      </c>
      <c r="J754" s="35">
        <v>-90.062783999999994</v>
      </c>
      <c r="K754" s="26">
        <v>48319569</v>
      </c>
      <c r="L754" s="26">
        <v>48319569</v>
      </c>
      <c r="M754" s="26">
        <v>48319569</v>
      </c>
      <c r="N754" s="27">
        <v>2384</v>
      </c>
      <c r="O754" s="28">
        <v>28.2</v>
      </c>
      <c r="P754" s="28">
        <v>25</v>
      </c>
      <c r="Q754" s="28">
        <v>20.399999999999999</v>
      </c>
      <c r="R754" s="28">
        <v>5.5</v>
      </c>
      <c r="S754" s="28">
        <v>2.2999999999999998</v>
      </c>
      <c r="T754" s="28">
        <v>1</v>
      </c>
      <c r="U754" s="28">
        <v>0</v>
      </c>
      <c r="V754" s="44">
        <f>VLOOKUP($L754,'[1]Tortugas liberadas DPNG'!$B$1:$O$552,7,FALSE)</f>
        <v>2017</v>
      </c>
      <c r="W754" s="44">
        <f>VLOOKUP($L754,'[1]Tortugas liberadas DPNG'!$B$1:$O$552,11,FALSE)</f>
        <v>26.7</v>
      </c>
      <c r="X754" s="44">
        <f>VLOOKUP($L754,'[1]Tortugas liberadas DPNG'!$B$1:$O$552,14,FALSE)/1000</f>
        <v>1.5209999999999999</v>
      </c>
      <c r="Y754" s="44">
        <f>VLOOKUP($L754,'[1]Tortugas liberadas DPNG'!$B$1:$O$552,5,FALSE) -0.5</f>
        <v>5.5</v>
      </c>
      <c r="Z754" s="44">
        <f>Y754+(F754-VLOOKUP($L754,'[1]Tortugas liberadas DPNG'!$B$1:$O$552,7,FALSE))</f>
        <v>6.5</v>
      </c>
      <c r="AB754" s="45" t="str">
        <f t="shared" si="11"/>
        <v>Small</v>
      </c>
      <c r="AC754" s="9"/>
    </row>
    <row r="755" spans="1:29" x14ac:dyDescent="0.25">
      <c r="A755" s="42">
        <v>832</v>
      </c>
      <c r="B755" s="9" t="s">
        <v>28</v>
      </c>
      <c r="C755" s="9" t="s">
        <v>32</v>
      </c>
      <c r="D755" s="9">
        <v>6</v>
      </c>
      <c r="E755" s="9">
        <v>254</v>
      </c>
      <c r="F755" s="9">
        <v>2018</v>
      </c>
      <c r="G755" s="9">
        <v>6</v>
      </c>
      <c r="H755" s="9">
        <v>10</v>
      </c>
      <c r="I755" s="35">
        <v>-0.82308099999999995</v>
      </c>
      <c r="J755" s="35">
        <v>-90.062783999999994</v>
      </c>
      <c r="K755" s="26">
        <v>48071082</v>
      </c>
      <c r="L755" s="26">
        <v>48071082</v>
      </c>
      <c r="M755" s="26">
        <v>48071082</v>
      </c>
      <c r="N755" s="27" t="s">
        <v>134</v>
      </c>
      <c r="O755" s="28">
        <v>37.6</v>
      </c>
      <c r="P755" s="28">
        <v>39</v>
      </c>
      <c r="Q755" s="28">
        <v>27.4</v>
      </c>
      <c r="R755" s="28">
        <v>8</v>
      </c>
      <c r="S755" s="28">
        <v>4.3</v>
      </c>
      <c r="T755" s="28">
        <v>1</v>
      </c>
      <c r="U755" s="28">
        <v>0</v>
      </c>
      <c r="V755" s="44">
        <f>VLOOKUP($L755,'[1]Tortugas liberadas DPNG'!$B$1:$O$552,7,FALSE)</f>
        <v>2015</v>
      </c>
      <c r="W755" s="44">
        <f>VLOOKUP($L755,'[1]Tortugas liberadas DPNG'!$B$1:$O$552,11,FALSE)</f>
        <v>26.1</v>
      </c>
      <c r="X755" s="44">
        <f>VLOOKUP($L755,'[1]Tortugas liberadas DPNG'!$B$1:$O$552,14,FALSE)/1000</f>
        <v>1.5</v>
      </c>
      <c r="Y755" s="44">
        <f>VLOOKUP($L755,'[1]Tortugas liberadas DPNG'!$B$1:$O$552,5,FALSE) -0.5</f>
        <v>5.5</v>
      </c>
      <c r="Z755" s="44">
        <f>Y755+(F755-VLOOKUP($L755,'[1]Tortugas liberadas DPNG'!$B$1:$O$552,7,FALSE))</f>
        <v>8.5</v>
      </c>
      <c r="AB755" s="45" t="str">
        <f t="shared" si="11"/>
        <v>Small</v>
      </c>
      <c r="AC755" s="9"/>
    </row>
    <row r="756" spans="1:29" x14ac:dyDescent="0.25">
      <c r="A756" s="42">
        <v>833</v>
      </c>
      <c r="B756" s="9" t="s">
        <v>28</v>
      </c>
      <c r="C756" s="9" t="s">
        <v>32</v>
      </c>
      <c r="D756" s="9">
        <v>6</v>
      </c>
      <c r="E756" s="9">
        <v>255</v>
      </c>
      <c r="F756" s="9">
        <v>2018</v>
      </c>
      <c r="G756" s="9">
        <v>6</v>
      </c>
      <c r="H756" s="9">
        <v>10</v>
      </c>
      <c r="I756" s="35">
        <v>-0.823245</v>
      </c>
      <c r="J756" s="35">
        <v>-90.059278000000006</v>
      </c>
      <c r="K756" s="26">
        <v>52068569</v>
      </c>
      <c r="L756" s="26">
        <v>52068569</v>
      </c>
      <c r="M756" s="26">
        <v>52068569</v>
      </c>
      <c r="N756" s="27">
        <v>2470</v>
      </c>
      <c r="O756" s="28">
        <v>28.6</v>
      </c>
      <c r="P756" s="28">
        <v>31</v>
      </c>
      <c r="Q756" s="28">
        <v>21</v>
      </c>
      <c r="R756" s="28">
        <v>6.2</v>
      </c>
      <c r="S756" s="28">
        <v>2</v>
      </c>
      <c r="T756" s="28">
        <v>1</v>
      </c>
      <c r="U756" s="28">
        <v>0</v>
      </c>
      <c r="V756" s="44">
        <f>VLOOKUP($L756,'[1]Tortugas liberadas DPNG'!$B$1:$O$552,7,FALSE)</f>
        <v>2017</v>
      </c>
      <c r="W756" s="44">
        <f>VLOOKUP($L756,'[1]Tortugas liberadas DPNG'!$B$1:$O$552,11,FALSE)</f>
        <v>25.3</v>
      </c>
      <c r="X756" s="44">
        <f>VLOOKUP($L756,'[1]Tortugas liberadas DPNG'!$B$1:$O$552,14,FALSE)/1000</f>
        <v>1.3</v>
      </c>
      <c r="Y756" s="44">
        <f>VLOOKUP($L756,'[1]Tortugas liberadas DPNG'!$B$1:$O$552,5,FALSE) -0.5</f>
        <v>4.5</v>
      </c>
      <c r="Z756" s="44">
        <f>Y756+(F756-VLOOKUP($L756,'[1]Tortugas liberadas DPNG'!$B$1:$O$552,7,FALSE))</f>
        <v>5.5</v>
      </c>
      <c r="AB756" s="45" t="str">
        <f t="shared" si="11"/>
        <v>Small</v>
      </c>
      <c r="AC756" s="9"/>
    </row>
    <row r="757" spans="1:29" x14ac:dyDescent="0.25">
      <c r="A757" s="42">
        <v>834</v>
      </c>
      <c r="B757" s="9" t="s">
        <v>28</v>
      </c>
      <c r="C757" s="9" t="s">
        <v>32</v>
      </c>
      <c r="D757" s="9">
        <v>6</v>
      </c>
      <c r="E757" s="9">
        <v>256</v>
      </c>
      <c r="F757" s="9">
        <v>2018</v>
      </c>
      <c r="G757" s="9">
        <v>6</v>
      </c>
      <c r="H757" s="9">
        <v>10</v>
      </c>
      <c r="I757" s="35">
        <v>-0.82316500000000004</v>
      </c>
      <c r="J757" s="35">
        <v>-90.059050999999997</v>
      </c>
      <c r="K757" s="26">
        <v>91563769</v>
      </c>
      <c r="L757" s="26">
        <v>91563769</v>
      </c>
      <c r="M757" s="26">
        <v>91563769</v>
      </c>
      <c r="N757" s="27">
        <v>2447</v>
      </c>
      <c r="O757" s="28">
        <v>31</v>
      </c>
      <c r="P757" s="28">
        <v>32.200000000000003</v>
      </c>
      <c r="Q757" s="28">
        <v>22.4</v>
      </c>
      <c r="R757" s="28">
        <v>6.2</v>
      </c>
      <c r="S757" s="28">
        <v>2.6</v>
      </c>
      <c r="T757" s="28">
        <v>1</v>
      </c>
      <c r="U757" s="28">
        <v>0</v>
      </c>
      <c r="V757" s="44">
        <f>VLOOKUP($L757,'[1]Tortugas liberadas DPNG'!$B$1:$O$552,7,FALSE)</f>
        <v>2017</v>
      </c>
      <c r="W757" s="44">
        <f>VLOOKUP($L757,'[1]Tortugas liberadas DPNG'!$B$1:$O$552,11,FALSE)</f>
        <v>26.3</v>
      </c>
      <c r="X757" s="44">
        <f>VLOOKUP($L757,'[1]Tortugas liberadas DPNG'!$B$1:$O$552,14,FALSE)/1000</f>
        <v>1.702</v>
      </c>
      <c r="Y757" s="44">
        <f>VLOOKUP($L757,'[1]Tortugas liberadas DPNG'!$B$1:$O$552,5,FALSE) -0.5</f>
        <v>5.5</v>
      </c>
      <c r="Z757" s="44">
        <f>Y757+(F757-VLOOKUP($L757,'[1]Tortugas liberadas DPNG'!$B$1:$O$552,7,FALSE))</f>
        <v>6.5</v>
      </c>
      <c r="AB757" s="45" t="str">
        <f t="shared" si="11"/>
        <v>Small</v>
      </c>
      <c r="AC757" s="9"/>
    </row>
    <row r="758" spans="1:29" x14ac:dyDescent="0.25">
      <c r="A758" s="42">
        <v>835</v>
      </c>
      <c r="B758" s="9" t="s">
        <v>28</v>
      </c>
      <c r="C758" s="9" t="s">
        <v>32</v>
      </c>
      <c r="D758" s="9">
        <v>6</v>
      </c>
      <c r="E758" s="9">
        <v>257</v>
      </c>
      <c r="F758" s="9">
        <v>2018</v>
      </c>
      <c r="G758" s="9">
        <v>6</v>
      </c>
      <c r="H758" s="9">
        <v>10</v>
      </c>
      <c r="I758" s="35">
        <v>-0.82328299999999999</v>
      </c>
      <c r="J758" s="35">
        <v>-90.057965999999993</v>
      </c>
      <c r="K758" s="26">
        <v>52326122</v>
      </c>
      <c r="L758" s="26">
        <v>52326122</v>
      </c>
      <c r="M758" s="26">
        <v>52326122</v>
      </c>
      <c r="N758" s="27">
        <v>2398</v>
      </c>
      <c r="O758" s="28">
        <v>31.6</v>
      </c>
      <c r="P758" s="28">
        <v>32.5</v>
      </c>
      <c r="Q758" s="28">
        <v>22</v>
      </c>
      <c r="R758" s="28">
        <v>6.3</v>
      </c>
      <c r="S758" s="28">
        <v>2.6</v>
      </c>
      <c r="T758" s="28">
        <v>1</v>
      </c>
      <c r="U758" s="28">
        <v>0</v>
      </c>
      <c r="V758" s="44">
        <f>VLOOKUP($L758,'[1]Tortugas liberadas DPNG'!$B$1:$O$552,7,FALSE)</f>
        <v>2017</v>
      </c>
      <c r="W758" s="44">
        <f>VLOOKUP($L758,'[1]Tortugas liberadas DPNG'!$B$1:$O$552,11,FALSE)</f>
        <v>26.2</v>
      </c>
      <c r="X758" s="44">
        <f>VLOOKUP($L758,'[1]Tortugas liberadas DPNG'!$B$1:$O$552,14,FALSE)/1000</f>
        <v>1.653</v>
      </c>
      <c r="Y758" s="44">
        <f>VLOOKUP($L758,'[1]Tortugas liberadas DPNG'!$B$1:$O$552,5,FALSE) -0.5</f>
        <v>5.5</v>
      </c>
      <c r="Z758" s="44">
        <f>Y758+(F758-VLOOKUP($L758,'[1]Tortugas liberadas DPNG'!$B$1:$O$552,7,FALSE))</f>
        <v>6.5</v>
      </c>
      <c r="AB758" s="45" t="str">
        <f t="shared" si="11"/>
        <v>Small</v>
      </c>
      <c r="AC758" s="9"/>
    </row>
    <row r="759" spans="1:29" x14ac:dyDescent="0.25">
      <c r="A759" s="42">
        <v>836</v>
      </c>
      <c r="B759" s="9" t="s">
        <v>28</v>
      </c>
      <c r="C759" s="9" t="s">
        <v>32</v>
      </c>
      <c r="D759" s="9">
        <v>6</v>
      </c>
      <c r="E759" s="9">
        <v>258</v>
      </c>
      <c r="F759" s="9">
        <v>2018</v>
      </c>
      <c r="G759" s="9">
        <v>6</v>
      </c>
      <c r="H759" s="9">
        <v>10</v>
      </c>
      <c r="I759" s="35">
        <v>-0.82437099999999996</v>
      </c>
      <c r="J759" s="35">
        <v>-90.056308999999999</v>
      </c>
      <c r="K759" s="26">
        <v>48309630</v>
      </c>
      <c r="L759" s="26">
        <v>48309630</v>
      </c>
      <c r="M759" s="26">
        <v>48309630</v>
      </c>
      <c r="N759" s="27">
        <v>2541</v>
      </c>
      <c r="O759" s="28">
        <v>42</v>
      </c>
      <c r="P759" s="28">
        <v>45</v>
      </c>
      <c r="Q759" s="28">
        <v>31.2</v>
      </c>
      <c r="R759" s="28">
        <v>9.6999999999999993</v>
      </c>
      <c r="S759" s="28">
        <v>7.1</v>
      </c>
      <c r="T759" s="28">
        <v>1</v>
      </c>
      <c r="U759" s="28">
        <v>0</v>
      </c>
      <c r="V759" s="44">
        <f>VLOOKUP($L759,'[1]Tortugas liberadas DPNG'!$B$1:$O$552,7,FALSE)</f>
        <v>2015</v>
      </c>
      <c r="W759" s="44">
        <f>VLOOKUP($L759,'[1]Tortugas liberadas DPNG'!$B$1:$O$552,11,FALSE)</f>
        <v>27.6</v>
      </c>
      <c r="X759" s="44">
        <f>VLOOKUP($L759,'[1]Tortugas liberadas DPNG'!$B$1:$O$552,14,FALSE)/1000</f>
        <v>1.85</v>
      </c>
      <c r="Y759" s="44">
        <f>VLOOKUP($L759,'[1]Tortugas liberadas DPNG'!$B$1:$O$552,5,FALSE) -0.5</f>
        <v>5.5</v>
      </c>
      <c r="Z759" s="44">
        <f>Y759+(F759-VLOOKUP($L759,'[1]Tortugas liberadas DPNG'!$B$1:$O$552,7,FALSE))</f>
        <v>8.5</v>
      </c>
      <c r="AB759" s="45" t="str">
        <f t="shared" si="11"/>
        <v>Small</v>
      </c>
      <c r="AC759" s="9"/>
    </row>
    <row r="760" spans="1:29" x14ac:dyDescent="0.25">
      <c r="A760" s="42">
        <v>837</v>
      </c>
      <c r="B760" s="9" t="s">
        <v>28</v>
      </c>
      <c r="C760" s="9" t="s">
        <v>51</v>
      </c>
      <c r="D760" s="9">
        <v>7</v>
      </c>
      <c r="E760" s="9" t="s">
        <v>135</v>
      </c>
      <c r="F760" s="9">
        <v>2018</v>
      </c>
      <c r="G760" s="9">
        <v>6</v>
      </c>
      <c r="H760" s="9">
        <v>7</v>
      </c>
      <c r="I760" s="35">
        <v>-0.81766300000000003</v>
      </c>
      <c r="J760" s="35">
        <v>-90.070075000000003</v>
      </c>
      <c r="K760" s="26">
        <v>48284579</v>
      </c>
      <c r="L760" s="26">
        <v>48284579</v>
      </c>
      <c r="M760" s="26">
        <v>48284579</v>
      </c>
      <c r="N760" s="27">
        <v>2111</v>
      </c>
      <c r="O760" s="28">
        <v>45.8</v>
      </c>
      <c r="P760" s="28">
        <v>47.4</v>
      </c>
      <c r="Q760" s="28">
        <v>33.700000000000003</v>
      </c>
      <c r="R760" s="28">
        <v>10.5</v>
      </c>
      <c r="S760" s="28">
        <v>9.1</v>
      </c>
      <c r="T760" s="28">
        <v>1</v>
      </c>
      <c r="U760" s="28">
        <v>1</v>
      </c>
      <c r="V760" s="44">
        <f>VLOOKUP($L760,'[1]Tortugas liberadas DPNG'!$B$1:$O$552,7,FALSE)</f>
        <v>2015</v>
      </c>
      <c r="W760" s="44">
        <f>VLOOKUP($L760,'[1]Tortugas liberadas DPNG'!$B$1:$O$552,11,FALSE)</f>
        <v>34.5</v>
      </c>
      <c r="X760" s="44">
        <f>VLOOKUP($L760,'[1]Tortugas liberadas DPNG'!$B$1:$O$552,14,FALSE)/1000</f>
        <v>3.7</v>
      </c>
      <c r="Y760" s="44">
        <f>VLOOKUP($L760,'[1]Tortugas liberadas DPNG'!$B$1:$O$552,5,FALSE) -0.5</f>
        <v>7.5</v>
      </c>
      <c r="Z760" s="44">
        <f>Y760+(F760-VLOOKUP($L760,'[1]Tortugas liberadas DPNG'!$B$1:$O$552,7,FALSE))</f>
        <v>10.5</v>
      </c>
      <c r="AB760" s="45" t="str">
        <f t="shared" si="11"/>
        <v/>
      </c>
      <c r="AC760" s="9"/>
    </row>
    <row r="761" spans="1:29" x14ac:dyDescent="0.25">
      <c r="A761" s="42">
        <v>839</v>
      </c>
      <c r="B761" s="9" t="s">
        <v>28</v>
      </c>
      <c r="C761" s="9" t="s">
        <v>51</v>
      </c>
      <c r="D761" s="9">
        <v>7</v>
      </c>
      <c r="E761" s="9" t="s">
        <v>136</v>
      </c>
      <c r="F761" s="9">
        <v>2018</v>
      </c>
      <c r="G761" s="9">
        <v>6</v>
      </c>
      <c r="H761" s="9">
        <v>7</v>
      </c>
      <c r="I761" s="35">
        <v>-0.81188800000000005</v>
      </c>
      <c r="J761" s="35">
        <v>-90.066298000000003</v>
      </c>
      <c r="K761" s="26">
        <v>48075313</v>
      </c>
      <c r="L761" s="26">
        <v>48075313</v>
      </c>
      <c r="M761" s="26">
        <v>48075313</v>
      </c>
      <c r="N761" s="27">
        <v>2104</v>
      </c>
      <c r="O761" s="28">
        <v>44</v>
      </c>
      <c r="P761" s="28">
        <v>45.7</v>
      </c>
      <c r="Q761" s="28">
        <v>32</v>
      </c>
      <c r="R761" s="28">
        <v>9.5</v>
      </c>
      <c r="S761" s="28">
        <v>8.6999999999999993</v>
      </c>
      <c r="T761" s="28">
        <v>1</v>
      </c>
      <c r="U761" s="28">
        <v>0</v>
      </c>
      <c r="V761" s="44">
        <f>VLOOKUP($L761,'[1]Tortugas liberadas DPNG'!$B$1:$O$552,7,FALSE)</f>
        <v>2015</v>
      </c>
      <c r="W761" s="44">
        <f>VLOOKUP($L761,'[1]Tortugas liberadas DPNG'!$B$1:$O$552,11,FALSE)</f>
        <v>32</v>
      </c>
      <c r="X761" s="44">
        <f>VLOOKUP($L761,'[1]Tortugas liberadas DPNG'!$B$1:$O$552,14,FALSE)/1000</f>
        <v>2.8</v>
      </c>
      <c r="Y761" s="44">
        <f>VLOOKUP($L761,'[1]Tortugas liberadas DPNG'!$B$1:$O$552,5,FALSE) -0.5</f>
        <v>7.5</v>
      </c>
      <c r="Z761" s="44">
        <f>Y761+(F761-VLOOKUP($L761,'[1]Tortugas liberadas DPNG'!$B$1:$O$552,7,FALSE))</f>
        <v>10.5</v>
      </c>
      <c r="AB761" s="45" t="str">
        <f t="shared" si="11"/>
        <v>Small</v>
      </c>
      <c r="AC761" s="9"/>
    </row>
    <row r="762" spans="1:29" x14ac:dyDescent="0.25">
      <c r="A762" s="42">
        <v>840</v>
      </c>
      <c r="B762" s="9" t="s">
        <v>28</v>
      </c>
      <c r="C762" s="9" t="s">
        <v>51</v>
      </c>
      <c r="D762" s="9">
        <v>7</v>
      </c>
      <c r="E762" s="9" t="s">
        <v>137</v>
      </c>
      <c r="F762" s="9">
        <v>2018</v>
      </c>
      <c r="G762" s="9">
        <v>6</v>
      </c>
      <c r="H762" s="9">
        <v>7</v>
      </c>
      <c r="I762" s="35">
        <v>-0.81346600000000002</v>
      </c>
      <c r="J762" s="35">
        <v>-90.067766000000006</v>
      </c>
      <c r="K762" s="26">
        <v>48280023</v>
      </c>
      <c r="L762" s="26">
        <v>48280023</v>
      </c>
      <c r="M762" s="26">
        <v>48280023</v>
      </c>
      <c r="N762" s="27">
        <v>2008</v>
      </c>
      <c r="O762" s="28">
        <v>44.6</v>
      </c>
      <c r="P762" s="28">
        <v>47</v>
      </c>
      <c r="Q762" s="28">
        <v>34.6</v>
      </c>
      <c r="R762" s="28">
        <v>10.5</v>
      </c>
      <c r="S762" s="28">
        <v>7.7</v>
      </c>
      <c r="T762" s="28">
        <v>1</v>
      </c>
      <c r="U762" s="28">
        <v>1</v>
      </c>
      <c r="V762" s="44">
        <f>VLOOKUP($L762,'[1]Tortugas liberadas DPNG'!$B$1:$O$552,7,FALSE)</f>
        <v>2015</v>
      </c>
      <c r="W762" s="44">
        <f>VLOOKUP($L762,'[1]Tortugas liberadas DPNG'!$B$1:$O$552,11,FALSE)</f>
        <v>31</v>
      </c>
      <c r="X762" s="44">
        <f>VLOOKUP($L762,'[1]Tortugas liberadas DPNG'!$B$1:$O$552,14,FALSE)/1000</f>
        <v>2.7</v>
      </c>
      <c r="Y762" s="44">
        <f>VLOOKUP($L762,'[1]Tortugas liberadas DPNG'!$B$1:$O$552,5,FALSE) -0.5</f>
        <v>6.5</v>
      </c>
      <c r="Z762" s="44">
        <f>Y762+(F762-VLOOKUP($L762,'[1]Tortugas liberadas DPNG'!$B$1:$O$552,7,FALSE))</f>
        <v>9.5</v>
      </c>
      <c r="AB762" s="45" t="str">
        <f t="shared" si="11"/>
        <v>Small</v>
      </c>
      <c r="AC762" s="9"/>
    </row>
    <row r="763" spans="1:29" x14ac:dyDescent="0.25">
      <c r="A763" s="42">
        <v>841</v>
      </c>
      <c r="B763" s="9" t="s">
        <v>28</v>
      </c>
      <c r="C763" s="9" t="s">
        <v>51</v>
      </c>
      <c r="D763" s="9">
        <v>7</v>
      </c>
      <c r="E763" s="9" t="s">
        <v>138</v>
      </c>
      <c r="F763" s="9">
        <v>2018</v>
      </c>
      <c r="G763" s="9">
        <v>6</v>
      </c>
      <c r="H763" s="9">
        <v>7</v>
      </c>
      <c r="I763" s="35">
        <v>-0.81413199999999997</v>
      </c>
      <c r="J763" s="35">
        <v>-90.064921999999996</v>
      </c>
      <c r="K763" s="26">
        <v>48074326</v>
      </c>
      <c r="L763" s="26">
        <v>48074326</v>
      </c>
      <c r="M763" s="26">
        <v>48074326</v>
      </c>
      <c r="N763" s="27">
        <v>2165</v>
      </c>
      <c r="O763" s="28">
        <v>44.4</v>
      </c>
      <c r="P763" s="28">
        <v>46.5</v>
      </c>
      <c r="Q763" s="28">
        <v>34.700000000000003</v>
      </c>
      <c r="R763" s="28">
        <v>10</v>
      </c>
      <c r="S763" s="28">
        <v>9.6</v>
      </c>
      <c r="T763" s="28">
        <v>1</v>
      </c>
      <c r="U763" s="28">
        <v>1</v>
      </c>
      <c r="V763" s="44">
        <f>VLOOKUP($L763,'[1]Tortugas liberadas DPNG'!$B$1:$O$552,7,FALSE)</f>
        <v>2015</v>
      </c>
      <c r="W763" s="44">
        <f>VLOOKUP($L763,'[1]Tortugas liberadas DPNG'!$B$1:$O$552,11,FALSE)</f>
        <v>31</v>
      </c>
      <c r="X763" s="44">
        <f>VLOOKUP($L763,'[1]Tortugas liberadas DPNG'!$B$1:$O$552,14,FALSE)/1000</f>
        <v>2.7</v>
      </c>
      <c r="Y763" s="44">
        <f>VLOOKUP($L763,'[1]Tortugas liberadas DPNG'!$B$1:$O$552,5,FALSE) -0.5</f>
        <v>7.5</v>
      </c>
      <c r="Z763" s="44">
        <f>Y763+(F763-VLOOKUP($L763,'[1]Tortugas liberadas DPNG'!$B$1:$O$552,7,FALSE))</f>
        <v>10.5</v>
      </c>
      <c r="AB763" s="45" t="str">
        <f t="shared" si="11"/>
        <v>Small</v>
      </c>
      <c r="AC763" s="9" t="s">
        <v>133</v>
      </c>
    </row>
    <row r="764" spans="1:29" x14ac:dyDescent="0.25">
      <c r="A764" s="42">
        <v>842</v>
      </c>
      <c r="B764" s="9" t="s">
        <v>28</v>
      </c>
      <c r="C764" s="9" t="s">
        <v>51</v>
      </c>
      <c r="D764" s="9">
        <v>7</v>
      </c>
      <c r="E764" s="9" t="s">
        <v>139</v>
      </c>
      <c r="F764" s="9">
        <v>2018</v>
      </c>
      <c r="G764" s="9">
        <v>6</v>
      </c>
      <c r="H764" s="9">
        <v>7</v>
      </c>
      <c r="I764" s="35">
        <v>-0.819276</v>
      </c>
      <c r="J764" s="35">
        <v>-90.062038000000001</v>
      </c>
      <c r="K764" s="26">
        <v>48059005</v>
      </c>
      <c r="L764" s="26">
        <v>48059005</v>
      </c>
      <c r="M764" s="26">
        <v>48059005</v>
      </c>
      <c r="N764" s="27">
        <v>2912</v>
      </c>
      <c r="O764" s="28">
        <v>32.4</v>
      </c>
      <c r="P764" s="28">
        <v>33.1</v>
      </c>
      <c r="Q764" s="28">
        <v>24</v>
      </c>
      <c r="R764" s="28">
        <v>7.5</v>
      </c>
      <c r="S764" s="28">
        <v>4</v>
      </c>
      <c r="T764" s="28">
        <v>1</v>
      </c>
      <c r="U764" s="28">
        <v>1</v>
      </c>
      <c r="V764" s="44">
        <f>VLOOKUP($L764,'[1]Tortugas liberadas DPNG'!$B$1:$O$552,7,FALSE)</f>
        <v>2015</v>
      </c>
      <c r="W764" s="44">
        <f>VLOOKUP($L764,'[1]Tortugas liberadas DPNG'!$B$1:$O$552,11,FALSE)</f>
        <v>22.6</v>
      </c>
      <c r="X764" s="44">
        <f>VLOOKUP($L764,'[1]Tortugas liberadas DPNG'!$B$1:$O$552,14,FALSE)/1000</f>
        <v>1.1000000000000001</v>
      </c>
      <c r="Y764" s="44">
        <f>VLOOKUP($L764,'[1]Tortugas liberadas DPNG'!$B$1:$O$552,5,FALSE) -0.5</f>
        <v>6.5</v>
      </c>
      <c r="Z764" s="44">
        <f>Y764+(F764-VLOOKUP($L764,'[1]Tortugas liberadas DPNG'!$B$1:$O$552,7,FALSE))</f>
        <v>9.5</v>
      </c>
      <c r="AB764" s="45" t="str">
        <f t="shared" si="11"/>
        <v>Small</v>
      </c>
      <c r="AC764" s="9"/>
    </row>
    <row r="765" spans="1:29" x14ac:dyDescent="0.25">
      <c r="A765" s="42">
        <v>843</v>
      </c>
      <c r="B765" s="9" t="s">
        <v>28</v>
      </c>
      <c r="C765" s="9" t="s">
        <v>51</v>
      </c>
      <c r="D765" s="9">
        <v>7</v>
      </c>
      <c r="E765" s="9" t="s">
        <v>140</v>
      </c>
      <c r="F765" s="9">
        <v>2018</v>
      </c>
      <c r="G765" s="9">
        <v>6</v>
      </c>
      <c r="H765" s="9">
        <v>7</v>
      </c>
      <c r="I765" s="35">
        <v>-0.820017</v>
      </c>
      <c r="J765" s="35">
        <v>-90.056539000000001</v>
      </c>
      <c r="K765" s="26">
        <v>48054807</v>
      </c>
      <c r="L765" s="26">
        <v>48054807</v>
      </c>
      <c r="M765" s="26">
        <v>48054807</v>
      </c>
      <c r="N765" s="27">
        <v>2114</v>
      </c>
      <c r="O765" s="28">
        <v>46.8</v>
      </c>
      <c r="P765" s="28">
        <v>49.7</v>
      </c>
      <c r="Q765" s="28">
        <v>35.4</v>
      </c>
      <c r="R765" s="28">
        <v>11</v>
      </c>
      <c r="S765" s="28">
        <v>10.3</v>
      </c>
      <c r="T765" s="28">
        <v>1</v>
      </c>
      <c r="U765" s="28">
        <v>1</v>
      </c>
      <c r="V765" s="44">
        <f>VLOOKUP($L765,'[1]Tortugas liberadas DPNG'!$B$1:$O$552,7,FALSE)</f>
        <v>2015</v>
      </c>
      <c r="W765" s="44">
        <f>VLOOKUP($L765,'[1]Tortugas liberadas DPNG'!$B$1:$O$552,11,FALSE)</f>
        <v>33.1</v>
      </c>
      <c r="X765" s="44">
        <f>VLOOKUP($L765,'[1]Tortugas liberadas DPNG'!$B$1:$O$552,14,FALSE)/1000</f>
        <v>3.3</v>
      </c>
      <c r="Y765" s="44">
        <f>VLOOKUP($L765,'[1]Tortugas liberadas DPNG'!$B$1:$O$552,5,FALSE) -0.5</f>
        <v>7.5</v>
      </c>
      <c r="Z765" s="44">
        <f>Y765+(F765-VLOOKUP($L765,'[1]Tortugas liberadas DPNG'!$B$1:$O$552,7,FALSE))</f>
        <v>10.5</v>
      </c>
      <c r="AB765" s="45" t="str">
        <f t="shared" si="11"/>
        <v>Small</v>
      </c>
      <c r="AC765" s="9"/>
    </row>
    <row r="766" spans="1:29" x14ac:dyDescent="0.25">
      <c r="A766" s="42">
        <v>844</v>
      </c>
      <c r="B766" s="9" t="s">
        <v>28</v>
      </c>
      <c r="C766" s="9" t="s">
        <v>51</v>
      </c>
      <c r="D766" s="9">
        <v>7</v>
      </c>
      <c r="E766" s="9" t="s">
        <v>141</v>
      </c>
      <c r="F766" s="9">
        <v>2018</v>
      </c>
      <c r="G766" s="9">
        <v>6</v>
      </c>
      <c r="H766" s="9">
        <v>8</v>
      </c>
      <c r="I766" s="35">
        <v>-0.82593499999999997</v>
      </c>
      <c r="J766" s="35">
        <v>-90.064553000000004</v>
      </c>
      <c r="K766" s="26">
        <v>48346033</v>
      </c>
      <c r="L766" s="26">
        <v>48346033</v>
      </c>
      <c r="M766" s="26">
        <v>48346033</v>
      </c>
      <c r="N766" s="27">
        <v>2110</v>
      </c>
      <c r="O766" s="28">
        <v>47</v>
      </c>
      <c r="P766" s="28">
        <v>49.7</v>
      </c>
      <c r="Q766" s="28">
        <v>35.1</v>
      </c>
      <c r="R766" s="28">
        <v>11</v>
      </c>
      <c r="S766" s="28">
        <v>8.4</v>
      </c>
      <c r="T766" s="28">
        <v>1</v>
      </c>
      <c r="U766" s="28">
        <v>1</v>
      </c>
      <c r="V766" s="44">
        <f>VLOOKUP($L766,'[1]Tortugas liberadas DPNG'!$B$1:$O$552,7,FALSE)</f>
        <v>2015</v>
      </c>
      <c r="W766" s="44">
        <f>VLOOKUP($L766,'[1]Tortugas liberadas DPNG'!$B$1:$O$552,11,FALSE)</f>
        <v>33.799999999999997</v>
      </c>
      <c r="X766" s="44">
        <f>VLOOKUP($L766,'[1]Tortugas liberadas DPNG'!$B$1:$O$552,14,FALSE)/1000</f>
        <v>3.2</v>
      </c>
      <c r="Y766" s="44">
        <f>VLOOKUP($L766,'[1]Tortugas liberadas DPNG'!$B$1:$O$552,5,FALSE) -0.5</f>
        <v>7.5</v>
      </c>
      <c r="Z766" s="44">
        <f>Y766+(F766-VLOOKUP($L766,'[1]Tortugas liberadas DPNG'!$B$1:$O$552,7,FALSE))</f>
        <v>10.5</v>
      </c>
      <c r="AB766" s="45" t="str">
        <f t="shared" si="11"/>
        <v/>
      </c>
      <c r="AC766" s="9"/>
    </row>
    <row r="767" spans="1:29" x14ac:dyDescent="0.25">
      <c r="A767" s="42">
        <v>846</v>
      </c>
      <c r="B767" s="9" t="s">
        <v>28</v>
      </c>
      <c r="C767" s="9" t="s">
        <v>51</v>
      </c>
      <c r="D767" s="9">
        <v>7</v>
      </c>
      <c r="E767" s="9" t="s">
        <v>142</v>
      </c>
      <c r="F767" s="9">
        <v>2018</v>
      </c>
      <c r="G767" s="9">
        <v>6</v>
      </c>
      <c r="H767" s="9">
        <v>8</v>
      </c>
      <c r="I767" s="35">
        <v>-0.82666799999999996</v>
      </c>
      <c r="J767" s="35">
        <v>-90.068247</v>
      </c>
      <c r="K767" s="26">
        <v>48367104</v>
      </c>
      <c r="L767" s="26">
        <v>48367104</v>
      </c>
      <c r="M767" s="26">
        <v>48367104</v>
      </c>
      <c r="N767" s="27">
        <v>2197</v>
      </c>
      <c r="O767" s="28">
        <v>39.5</v>
      </c>
      <c r="P767" s="28">
        <v>41</v>
      </c>
      <c r="Q767" s="28">
        <v>28.8</v>
      </c>
      <c r="R767" s="28">
        <v>8.3000000000000007</v>
      </c>
      <c r="S767" s="28">
        <v>5.8</v>
      </c>
      <c r="T767" s="28">
        <v>1</v>
      </c>
      <c r="U767" s="28">
        <v>0</v>
      </c>
      <c r="V767" s="44">
        <f>VLOOKUP($L767,'[1]Tortugas liberadas DPNG'!$B$1:$O$552,7,FALSE)</f>
        <v>2015</v>
      </c>
      <c r="W767" s="44">
        <f>VLOOKUP($L767,'[1]Tortugas liberadas DPNG'!$B$1:$O$552,11,FALSE)</f>
        <v>26.8</v>
      </c>
      <c r="X767" s="44">
        <f>VLOOKUP($L767,'[1]Tortugas liberadas DPNG'!$B$1:$O$552,14,FALSE)/1000</f>
        <v>1.7</v>
      </c>
      <c r="Y767" s="44">
        <f>VLOOKUP($L767,'[1]Tortugas liberadas DPNG'!$B$1:$O$552,5,FALSE) -0.5</f>
        <v>6.5</v>
      </c>
      <c r="Z767" s="44">
        <f>Y767+(F767-VLOOKUP($L767,'[1]Tortugas liberadas DPNG'!$B$1:$O$552,7,FALSE))</f>
        <v>9.5</v>
      </c>
      <c r="AB767" s="45" t="str">
        <f t="shared" si="11"/>
        <v>Small</v>
      </c>
      <c r="AC767" s="9"/>
    </row>
    <row r="768" spans="1:29" x14ac:dyDescent="0.25">
      <c r="A768" s="42">
        <v>847</v>
      </c>
      <c r="B768" s="9" t="s">
        <v>28</v>
      </c>
      <c r="C768" s="9" t="s">
        <v>51</v>
      </c>
      <c r="D768" s="9">
        <v>7</v>
      </c>
      <c r="E768" s="9" t="s">
        <v>143</v>
      </c>
      <c r="F768" s="9">
        <v>2018</v>
      </c>
      <c r="G768" s="9">
        <v>6</v>
      </c>
      <c r="H768" s="9">
        <v>8</v>
      </c>
      <c r="I768" s="35">
        <v>-0.82699199999999995</v>
      </c>
      <c r="J768" s="35">
        <v>-90.066121999999993</v>
      </c>
      <c r="K768" s="26">
        <v>48076003</v>
      </c>
      <c r="L768" s="26">
        <v>48076003</v>
      </c>
      <c r="M768" s="26">
        <v>48076003</v>
      </c>
      <c r="N768" s="27">
        <v>2200</v>
      </c>
      <c r="O768" s="28">
        <v>42.6</v>
      </c>
      <c r="P768" s="28">
        <v>43</v>
      </c>
      <c r="Q768" s="28">
        <v>30.9</v>
      </c>
      <c r="R768" s="28">
        <v>9.5</v>
      </c>
      <c r="S768" s="28">
        <v>7.5</v>
      </c>
      <c r="T768" s="28">
        <v>1</v>
      </c>
      <c r="U768" s="28">
        <v>0</v>
      </c>
      <c r="V768" s="44">
        <f>VLOOKUP($L768,'[1]Tortugas liberadas DPNG'!$B$1:$O$552,7,FALSE)</f>
        <v>2015</v>
      </c>
      <c r="W768" s="44">
        <f>VLOOKUP($L768,'[1]Tortugas liberadas DPNG'!$B$1:$O$552,11,FALSE)</f>
        <v>27.8</v>
      </c>
      <c r="X768" s="44">
        <f>VLOOKUP($L768,'[1]Tortugas liberadas DPNG'!$B$1:$O$552,14,FALSE)/1000</f>
        <v>2</v>
      </c>
      <c r="Y768" s="44">
        <f>VLOOKUP($L768,'[1]Tortugas liberadas DPNG'!$B$1:$O$552,5,FALSE) -0.5</f>
        <v>6.5</v>
      </c>
      <c r="Z768" s="44">
        <f>Y768+(F768-VLOOKUP($L768,'[1]Tortugas liberadas DPNG'!$B$1:$O$552,7,FALSE))</f>
        <v>9.5</v>
      </c>
      <c r="AB768" s="45" t="str">
        <f t="shared" si="11"/>
        <v>Small</v>
      </c>
      <c r="AC768" s="9"/>
    </row>
    <row r="769" spans="1:29" x14ac:dyDescent="0.25">
      <c r="A769" s="42">
        <v>848</v>
      </c>
      <c r="B769" s="9" t="s">
        <v>28</v>
      </c>
      <c r="C769" s="9" t="s">
        <v>51</v>
      </c>
      <c r="D769" s="9">
        <v>7</v>
      </c>
      <c r="E769" s="9" t="s">
        <v>144</v>
      </c>
      <c r="F769" s="9">
        <v>2018</v>
      </c>
      <c r="G769" s="9">
        <v>6</v>
      </c>
      <c r="H769" s="9">
        <v>8</v>
      </c>
      <c r="I769" s="35">
        <v>-0.82714799999999999</v>
      </c>
      <c r="J769" s="35">
        <v>-90.065085999999994</v>
      </c>
      <c r="K769" s="26">
        <v>48368098</v>
      </c>
      <c r="L769" s="26">
        <v>48368098</v>
      </c>
      <c r="M769" s="26">
        <v>48368098</v>
      </c>
      <c r="N769" s="27">
        <v>2122</v>
      </c>
      <c r="O769" s="28">
        <v>44.7</v>
      </c>
      <c r="P769" s="28">
        <v>46.5</v>
      </c>
      <c r="Q769" s="28">
        <v>32.99</v>
      </c>
      <c r="R769" s="28">
        <v>10.5</v>
      </c>
      <c r="S769" s="28">
        <v>8.4</v>
      </c>
      <c r="T769" s="28">
        <v>1</v>
      </c>
      <c r="U769" s="28">
        <v>0</v>
      </c>
      <c r="V769" s="44">
        <f>VLOOKUP($L769,'[1]Tortugas liberadas DPNG'!$B$1:$O$552,7,FALSE)</f>
        <v>2015</v>
      </c>
      <c r="W769" s="44">
        <f>VLOOKUP($L769,'[1]Tortugas liberadas DPNG'!$B$1:$O$552,11,FALSE)</f>
        <v>32.700000000000003</v>
      </c>
      <c r="X769" s="44">
        <f>VLOOKUP($L769,'[1]Tortugas liberadas DPNG'!$B$1:$O$552,14,FALSE)/1000</f>
        <v>3</v>
      </c>
      <c r="Y769" s="44">
        <f>VLOOKUP($L769,'[1]Tortugas liberadas DPNG'!$B$1:$O$552,5,FALSE) -0.5</f>
        <v>7.5</v>
      </c>
      <c r="Z769" s="44">
        <f>Y769+(F769-VLOOKUP($L769,'[1]Tortugas liberadas DPNG'!$B$1:$O$552,7,FALSE))</f>
        <v>10.5</v>
      </c>
      <c r="AB769" s="45" t="str">
        <f t="shared" si="11"/>
        <v>Small</v>
      </c>
      <c r="AC769" s="9"/>
    </row>
    <row r="770" spans="1:29" x14ac:dyDescent="0.25">
      <c r="A770" s="42">
        <v>849</v>
      </c>
      <c r="B770" s="9" t="s">
        <v>28</v>
      </c>
      <c r="C770" s="9" t="s">
        <v>51</v>
      </c>
      <c r="D770" s="9">
        <v>7</v>
      </c>
      <c r="E770" s="9" t="s">
        <v>145</v>
      </c>
      <c r="F770" s="9">
        <v>2018</v>
      </c>
      <c r="G770" s="9">
        <v>6</v>
      </c>
      <c r="H770" s="9">
        <v>8</v>
      </c>
      <c r="I770" s="35">
        <v>-0.82409399999999999</v>
      </c>
      <c r="J770" s="35">
        <v>-90.064459999999997</v>
      </c>
      <c r="K770" s="26">
        <v>48368050</v>
      </c>
      <c r="L770" s="26">
        <v>48368050</v>
      </c>
      <c r="M770" s="26">
        <v>48368050</v>
      </c>
      <c r="N770" s="27">
        <v>2144</v>
      </c>
      <c r="O770" s="28">
        <v>46</v>
      </c>
      <c r="P770" s="28">
        <v>49.5</v>
      </c>
      <c r="Q770" s="28">
        <v>36.5</v>
      </c>
      <c r="R770" s="28">
        <v>11.2</v>
      </c>
      <c r="S770" s="28">
        <v>10.5</v>
      </c>
      <c r="T770" s="28">
        <v>1</v>
      </c>
      <c r="U770" s="28">
        <v>0</v>
      </c>
      <c r="V770" s="44">
        <f>VLOOKUP($L770,'[1]Tortugas liberadas DPNG'!$B$1:$O$552,7,FALSE)</f>
        <v>2015</v>
      </c>
      <c r="W770" s="44">
        <f>VLOOKUP($L770,'[1]Tortugas liberadas DPNG'!$B$1:$O$552,11,FALSE)</f>
        <v>32</v>
      </c>
      <c r="X770" s="44">
        <f>VLOOKUP($L770,'[1]Tortugas liberadas DPNG'!$B$1:$O$552,14,FALSE)/1000</f>
        <v>3.3</v>
      </c>
      <c r="Y770" s="44">
        <f>VLOOKUP($L770,'[1]Tortugas liberadas DPNG'!$B$1:$O$552,5,FALSE) -0.5</f>
        <v>7.5</v>
      </c>
      <c r="Z770" s="44">
        <f>Y770+(F770-VLOOKUP($L770,'[1]Tortugas liberadas DPNG'!$B$1:$O$552,7,FALSE))</f>
        <v>10.5</v>
      </c>
      <c r="AB770" s="45" t="str">
        <f t="shared" si="11"/>
        <v>Small</v>
      </c>
      <c r="AC770" s="9"/>
    </row>
    <row r="771" spans="1:29" x14ac:dyDescent="0.25">
      <c r="A771" s="42">
        <v>851</v>
      </c>
      <c r="B771" s="9" t="s">
        <v>28</v>
      </c>
      <c r="C771" s="9" t="s">
        <v>51</v>
      </c>
      <c r="D771" s="9">
        <v>7</v>
      </c>
      <c r="E771" s="9" t="s">
        <v>146</v>
      </c>
      <c r="F771" s="9">
        <v>2018</v>
      </c>
      <c r="G771" s="9">
        <v>6</v>
      </c>
      <c r="H771" s="9">
        <v>9</v>
      </c>
      <c r="I771" s="35">
        <v>-0.821465</v>
      </c>
      <c r="J771" s="35">
        <v>-90.057756999999995</v>
      </c>
      <c r="K771" s="26">
        <v>52009547</v>
      </c>
      <c r="L771" s="26">
        <v>52009547</v>
      </c>
      <c r="M771" s="26">
        <v>52009547</v>
      </c>
      <c r="N771" s="27">
        <v>2860</v>
      </c>
      <c r="O771" s="28">
        <v>31.8</v>
      </c>
      <c r="P771" s="28">
        <v>32.200000000000003</v>
      </c>
      <c r="Q771" s="28">
        <v>23.1</v>
      </c>
      <c r="R771" s="28">
        <v>6</v>
      </c>
      <c r="S771" s="28">
        <v>3</v>
      </c>
      <c r="T771" s="28">
        <v>1</v>
      </c>
      <c r="U771" s="28">
        <v>1</v>
      </c>
      <c r="V771" s="44">
        <f>VLOOKUP($L771,'[1]Tortugas liberadas DPNG'!$B$1:$O$552,7,FALSE)</f>
        <v>2017</v>
      </c>
      <c r="W771" s="44">
        <f>VLOOKUP($L771,'[1]Tortugas liberadas DPNG'!$B$1:$O$552,11,FALSE)</f>
        <v>27.5</v>
      </c>
      <c r="X771" s="44">
        <f>VLOOKUP($L771,'[1]Tortugas liberadas DPNG'!$B$1:$O$552,14,FALSE)/1000</f>
        <v>1.9</v>
      </c>
      <c r="Y771" s="44">
        <f>VLOOKUP($L771,'[1]Tortugas liberadas DPNG'!$B$1:$O$552,5,FALSE) -0.5</f>
        <v>6.5</v>
      </c>
      <c r="Z771" s="44">
        <f>Y771+(F771-VLOOKUP($L771,'[1]Tortugas liberadas DPNG'!$B$1:$O$552,7,FALSE))</f>
        <v>7.5</v>
      </c>
      <c r="AB771" s="45" t="str">
        <f t="shared" si="11"/>
        <v>Small</v>
      </c>
      <c r="AC771" s="9"/>
    </row>
    <row r="772" spans="1:29" x14ac:dyDescent="0.25">
      <c r="A772" s="42">
        <v>852</v>
      </c>
      <c r="B772" s="9" t="s">
        <v>28</v>
      </c>
      <c r="C772" s="9" t="s">
        <v>51</v>
      </c>
      <c r="D772" s="9">
        <v>7</v>
      </c>
      <c r="E772" s="9" t="s">
        <v>147</v>
      </c>
      <c r="F772" s="9">
        <v>2018</v>
      </c>
      <c r="G772" s="9">
        <v>6</v>
      </c>
      <c r="H772" s="9">
        <v>9</v>
      </c>
      <c r="I772" s="35">
        <v>-0.82148200000000005</v>
      </c>
      <c r="J772" s="35">
        <v>-90.058456000000007</v>
      </c>
      <c r="K772" s="26">
        <v>52373838</v>
      </c>
      <c r="L772" s="26">
        <v>52373838</v>
      </c>
      <c r="M772" s="26">
        <v>52373838</v>
      </c>
      <c r="N772" s="27">
        <v>2488</v>
      </c>
      <c r="O772" s="28">
        <v>31</v>
      </c>
      <c r="P772" s="28">
        <v>32.299999999999997</v>
      </c>
      <c r="Q772" s="28">
        <v>22</v>
      </c>
      <c r="R772" s="28">
        <v>6.1</v>
      </c>
      <c r="S772" s="28">
        <v>2.7</v>
      </c>
      <c r="T772" s="28">
        <v>1</v>
      </c>
      <c r="U772" s="28">
        <v>1</v>
      </c>
      <c r="V772" s="44">
        <f>VLOOKUP($L772,'[1]Tortugas liberadas DPNG'!$B$1:$O$552,7,FALSE)</f>
        <v>2017</v>
      </c>
      <c r="W772" s="44">
        <f>VLOOKUP($L772,'[1]Tortugas liberadas DPNG'!$B$1:$O$552,11,FALSE)</f>
        <v>25.9</v>
      </c>
      <c r="X772" s="44">
        <f>VLOOKUP($L772,'[1]Tortugas liberadas DPNG'!$B$1:$O$552,14,FALSE)/1000</f>
        <v>1.5289999999999999</v>
      </c>
      <c r="Y772" s="44">
        <f>VLOOKUP($L772,'[1]Tortugas liberadas DPNG'!$B$1:$O$552,5,FALSE) -0.5</f>
        <v>5.5</v>
      </c>
      <c r="Z772" s="44">
        <f>Y772+(F772-VLOOKUP($L772,'[1]Tortugas liberadas DPNG'!$B$1:$O$552,7,FALSE))</f>
        <v>6.5</v>
      </c>
      <c r="AB772" s="45" t="str">
        <f t="shared" ref="AB772:AB802" si="12">IF(W772&lt;W$804,"Small","")</f>
        <v>Small</v>
      </c>
      <c r="AC772" s="9"/>
    </row>
    <row r="773" spans="1:29" x14ac:dyDescent="0.25">
      <c r="A773" s="42">
        <v>853</v>
      </c>
      <c r="B773" s="9" t="s">
        <v>28</v>
      </c>
      <c r="C773" s="9" t="s">
        <v>51</v>
      </c>
      <c r="D773" s="9">
        <v>7</v>
      </c>
      <c r="E773" s="9" t="s">
        <v>148</v>
      </c>
      <c r="F773" s="9">
        <v>2018</v>
      </c>
      <c r="G773" s="9">
        <v>6</v>
      </c>
      <c r="H773" s="9">
        <v>9</v>
      </c>
      <c r="I773" s="35">
        <v>-0.82109699999999997</v>
      </c>
      <c r="J773" s="35">
        <v>-90.059141999999994</v>
      </c>
      <c r="K773" s="26">
        <v>48060611</v>
      </c>
      <c r="L773" s="26">
        <v>48060611</v>
      </c>
      <c r="M773" s="26">
        <v>48060611</v>
      </c>
      <c r="N773" s="27">
        <v>2254</v>
      </c>
      <c r="O773" s="28">
        <v>38</v>
      </c>
      <c r="P773" s="28">
        <v>40.1</v>
      </c>
      <c r="Q773" s="28">
        <v>28.1</v>
      </c>
      <c r="R773" s="28">
        <v>8.5</v>
      </c>
      <c r="S773" s="28">
        <v>5.3</v>
      </c>
      <c r="T773" s="28">
        <v>1</v>
      </c>
      <c r="U773" s="28">
        <v>1</v>
      </c>
      <c r="V773" s="44">
        <f>VLOOKUP($L773,'[1]Tortugas liberadas DPNG'!$B$1:$O$552,7,FALSE)</f>
        <v>2015</v>
      </c>
      <c r="W773" s="44">
        <f>VLOOKUP($L773,'[1]Tortugas liberadas DPNG'!$B$1:$O$552,11,FALSE)</f>
        <v>26.1</v>
      </c>
      <c r="X773" s="44">
        <f>VLOOKUP($L773,'[1]Tortugas liberadas DPNG'!$B$1:$O$552,14,FALSE)/1000</f>
        <v>1.5</v>
      </c>
      <c r="Y773" s="44">
        <f>VLOOKUP($L773,'[1]Tortugas liberadas DPNG'!$B$1:$O$552,5,FALSE) -0.5</f>
        <v>4.5</v>
      </c>
      <c r="Z773" s="44">
        <f>Y773+(F773-VLOOKUP($L773,'[1]Tortugas liberadas DPNG'!$B$1:$O$552,7,FALSE))</f>
        <v>7.5</v>
      </c>
      <c r="AB773" s="45" t="str">
        <f t="shared" si="12"/>
        <v>Small</v>
      </c>
      <c r="AC773" s="9"/>
    </row>
    <row r="774" spans="1:29" x14ac:dyDescent="0.25">
      <c r="A774" s="42">
        <v>854</v>
      </c>
      <c r="B774" s="9" t="s">
        <v>28</v>
      </c>
      <c r="C774" s="9" t="s">
        <v>51</v>
      </c>
      <c r="D774" s="9">
        <v>7</v>
      </c>
      <c r="E774" s="9" t="s">
        <v>149</v>
      </c>
      <c r="F774" s="9">
        <v>2018</v>
      </c>
      <c r="G774" s="9">
        <v>6</v>
      </c>
      <c r="H774" s="9">
        <v>9</v>
      </c>
      <c r="I774" s="35">
        <v>-0.82133500000000004</v>
      </c>
      <c r="J774" s="35">
        <v>-90.059201999999999</v>
      </c>
      <c r="K774" s="26">
        <v>52031125</v>
      </c>
      <c r="L774" s="26">
        <v>52031125</v>
      </c>
      <c r="M774" s="26">
        <v>52031125</v>
      </c>
      <c r="N774" s="27">
        <v>2421</v>
      </c>
      <c r="O774" s="28">
        <v>28.2</v>
      </c>
      <c r="P774" s="28">
        <v>29.4</v>
      </c>
      <c r="Q774" s="28">
        <v>19.600000000000001</v>
      </c>
      <c r="R774" s="28">
        <v>5.5</v>
      </c>
      <c r="S774" s="28">
        <v>2.5</v>
      </c>
      <c r="T774" s="28">
        <v>1</v>
      </c>
      <c r="U774" s="28">
        <v>0</v>
      </c>
      <c r="V774" s="44">
        <f>VLOOKUP($L774,'[1]Tortugas liberadas DPNG'!$B$1:$O$552,7,FALSE)</f>
        <v>2017</v>
      </c>
      <c r="W774" s="44">
        <f>VLOOKUP($L774,'[1]Tortugas liberadas DPNG'!$B$1:$O$552,11,FALSE)</f>
        <v>25.5</v>
      </c>
      <c r="X774" s="44">
        <f>VLOOKUP($L774,'[1]Tortugas liberadas DPNG'!$B$1:$O$552,14,FALSE)/1000</f>
        <v>1.393</v>
      </c>
      <c r="Y774" s="44">
        <f>VLOOKUP($L774,'[1]Tortugas liberadas DPNG'!$B$1:$O$552,5,FALSE) -0.5</f>
        <v>5.5</v>
      </c>
      <c r="Z774" s="44">
        <f>Y774+(F774-VLOOKUP($L774,'[1]Tortugas liberadas DPNG'!$B$1:$O$552,7,FALSE))</f>
        <v>6.5</v>
      </c>
      <c r="AB774" s="45" t="str">
        <f t="shared" si="12"/>
        <v>Small</v>
      </c>
      <c r="AC774" s="9"/>
    </row>
    <row r="775" spans="1:29" x14ac:dyDescent="0.25">
      <c r="A775" s="42">
        <v>855</v>
      </c>
      <c r="B775" s="9" t="s">
        <v>28</v>
      </c>
      <c r="C775" s="9" t="s">
        <v>51</v>
      </c>
      <c r="D775" s="9">
        <v>7</v>
      </c>
      <c r="E775" s="9" t="s">
        <v>150</v>
      </c>
      <c r="F775" s="9">
        <v>2018</v>
      </c>
      <c r="G775" s="9">
        <v>6</v>
      </c>
      <c r="H775" s="9">
        <v>9</v>
      </c>
      <c r="I775" s="35">
        <v>-0.82124200000000003</v>
      </c>
      <c r="J775" s="35">
        <v>-90.059934999999996</v>
      </c>
      <c r="K775" s="26">
        <v>48309566</v>
      </c>
      <c r="L775" s="26">
        <v>48309566</v>
      </c>
      <c r="M775" s="26">
        <v>48309566</v>
      </c>
      <c r="N775" s="27">
        <v>2128</v>
      </c>
      <c r="O775" s="28">
        <v>32</v>
      </c>
      <c r="P775" s="28">
        <v>34.1</v>
      </c>
      <c r="Q775" s="28">
        <v>23.8</v>
      </c>
      <c r="R775" s="28">
        <v>6</v>
      </c>
      <c r="S775" s="28">
        <v>3.4</v>
      </c>
      <c r="T775" s="28">
        <v>1</v>
      </c>
      <c r="U775" s="28">
        <v>0</v>
      </c>
      <c r="V775" s="44">
        <f>VLOOKUP($L775,'[1]Tortugas liberadas DPNG'!$B$1:$O$552,7,FALSE)</f>
        <v>2015</v>
      </c>
      <c r="W775" s="44">
        <f>VLOOKUP($L775,'[1]Tortugas liberadas DPNG'!$B$1:$O$552,11,FALSE)</f>
        <v>23.4</v>
      </c>
      <c r="X775" s="44">
        <f>VLOOKUP($L775,'[1]Tortugas liberadas DPNG'!$B$1:$O$552,14,FALSE)/1000</f>
        <v>1.3</v>
      </c>
      <c r="Y775" s="44">
        <f>VLOOKUP($L775,'[1]Tortugas liberadas DPNG'!$B$1:$O$552,5,FALSE) -0.5</f>
        <v>7.5</v>
      </c>
      <c r="Z775" s="44">
        <f>Y775+(F775-VLOOKUP($L775,'[1]Tortugas liberadas DPNG'!$B$1:$O$552,7,FALSE))</f>
        <v>10.5</v>
      </c>
      <c r="AB775" s="45" t="str">
        <f t="shared" si="12"/>
        <v>Small</v>
      </c>
      <c r="AC775" s="9"/>
    </row>
    <row r="776" spans="1:29" x14ac:dyDescent="0.25">
      <c r="A776" s="42">
        <v>856</v>
      </c>
      <c r="B776" s="9" t="s">
        <v>28</v>
      </c>
      <c r="C776" s="9" t="s">
        <v>51</v>
      </c>
      <c r="D776" s="9">
        <v>7</v>
      </c>
      <c r="E776" s="9" t="s">
        <v>151</v>
      </c>
      <c r="F776" s="9">
        <v>2018</v>
      </c>
      <c r="G776" s="9">
        <v>6</v>
      </c>
      <c r="H776" s="9">
        <v>9</v>
      </c>
      <c r="I776" s="35">
        <v>-0.82158299999999995</v>
      </c>
      <c r="J776" s="35">
        <v>-90.060509999999994</v>
      </c>
      <c r="K776" s="26">
        <v>52348368</v>
      </c>
      <c r="L776" s="26">
        <v>52348368</v>
      </c>
      <c r="M776" s="26">
        <v>52348368</v>
      </c>
      <c r="N776" s="27">
        <v>2484</v>
      </c>
      <c r="O776" s="28">
        <v>28.7</v>
      </c>
      <c r="P776" s="28">
        <v>30</v>
      </c>
      <c r="Q776" s="28">
        <v>21.1</v>
      </c>
      <c r="R776" s="28">
        <v>5.6</v>
      </c>
      <c r="S776" s="28">
        <v>2.2000000000000002</v>
      </c>
      <c r="T776" s="28">
        <v>1</v>
      </c>
      <c r="U776" s="28">
        <v>1</v>
      </c>
      <c r="V776" s="44">
        <f>VLOOKUP($L776,'[1]Tortugas liberadas DPNG'!$B$1:$O$552,7,FALSE)</f>
        <v>2017</v>
      </c>
      <c r="W776" s="44">
        <f>VLOOKUP($L776,'[1]Tortugas liberadas DPNG'!$B$1:$O$552,11,FALSE)</f>
        <v>24.9</v>
      </c>
      <c r="X776" s="44">
        <f>VLOOKUP($L776,'[1]Tortugas liberadas DPNG'!$B$1:$O$552,14,FALSE)/1000</f>
        <v>1.3</v>
      </c>
      <c r="Y776" s="44">
        <f>VLOOKUP($L776,'[1]Tortugas liberadas DPNG'!$B$1:$O$552,5,FALSE) -0.5</f>
        <v>4.5</v>
      </c>
      <c r="Z776" s="44">
        <f>Y776+(F776-VLOOKUP($L776,'[1]Tortugas liberadas DPNG'!$B$1:$O$552,7,FALSE))</f>
        <v>5.5</v>
      </c>
      <c r="AB776" s="45" t="str">
        <f t="shared" si="12"/>
        <v>Small</v>
      </c>
      <c r="AC776" s="9"/>
    </row>
    <row r="777" spans="1:29" x14ac:dyDescent="0.25">
      <c r="A777" s="42">
        <v>858</v>
      </c>
      <c r="B777" s="9" t="s">
        <v>28</v>
      </c>
      <c r="C777" s="9" t="s">
        <v>51</v>
      </c>
      <c r="D777" s="9">
        <v>7</v>
      </c>
      <c r="E777" s="9" t="s">
        <v>152</v>
      </c>
      <c r="F777" s="9">
        <v>2018</v>
      </c>
      <c r="G777" s="9">
        <v>6</v>
      </c>
      <c r="H777" s="9">
        <v>9</v>
      </c>
      <c r="I777" s="35">
        <v>-0.82181400000000004</v>
      </c>
      <c r="J777" s="35">
        <v>-90.060095000000004</v>
      </c>
      <c r="K777" s="26">
        <v>48110861</v>
      </c>
      <c r="L777" s="26">
        <v>48110861</v>
      </c>
      <c r="M777" s="26">
        <v>48110861</v>
      </c>
      <c r="N777" s="27">
        <v>2047</v>
      </c>
      <c r="O777" s="28">
        <v>40.4</v>
      </c>
      <c r="P777" s="28">
        <v>42.2</v>
      </c>
      <c r="Q777" s="28">
        <v>30.3</v>
      </c>
      <c r="R777" s="28">
        <v>8.6999999999999993</v>
      </c>
      <c r="S777" s="28">
        <v>6.3</v>
      </c>
      <c r="T777" s="28">
        <v>1</v>
      </c>
      <c r="U777" s="28">
        <v>1</v>
      </c>
      <c r="V777" s="44">
        <f>VLOOKUP($L777,'[1]Tortugas liberadas DPNG'!$B$1:$O$552,7,FALSE)</f>
        <v>2015</v>
      </c>
      <c r="W777" s="44">
        <f>VLOOKUP($L777,'[1]Tortugas liberadas DPNG'!$B$1:$O$552,11,FALSE)</f>
        <v>25.9</v>
      </c>
      <c r="X777" s="44">
        <f>VLOOKUP($L777,'[1]Tortugas liberadas DPNG'!$B$1:$O$552,14,FALSE)/1000</f>
        <v>1.6</v>
      </c>
      <c r="Y777" s="44">
        <f>VLOOKUP($L777,'[1]Tortugas liberadas DPNG'!$B$1:$O$552,5,FALSE) -0.5</f>
        <v>5.5</v>
      </c>
      <c r="Z777" s="44">
        <f>Y777+(F777-VLOOKUP($L777,'[1]Tortugas liberadas DPNG'!$B$1:$O$552,7,FALSE))</f>
        <v>8.5</v>
      </c>
      <c r="AB777" s="45" t="str">
        <f t="shared" si="12"/>
        <v>Small</v>
      </c>
      <c r="AC777" s="9"/>
    </row>
    <row r="778" spans="1:29" x14ac:dyDescent="0.25">
      <c r="A778" s="42">
        <v>859</v>
      </c>
      <c r="B778" s="9" t="s">
        <v>28</v>
      </c>
      <c r="C778" s="9" t="s">
        <v>51</v>
      </c>
      <c r="D778" s="9">
        <v>7</v>
      </c>
      <c r="E778" s="9" t="s">
        <v>153</v>
      </c>
      <c r="F778" s="9">
        <v>2018</v>
      </c>
      <c r="G778" s="9">
        <v>6</v>
      </c>
      <c r="H778" s="9">
        <v>9</v>
      </c>
      <c r="I778" s="35">
        <v>-0.82163799999999998</v>
      </c>
      <c r="J778" s="35">
        <v>-90.061001000000005</v>
      </c>
      <c r="K778" s="26">
        <v>48368259</v>
      </c>
      <c r="L778" s="26">
        <v>48368259</v>
      </c>
      <c r="M778" s="26">
        <v>48368259</v>
      </c>
      <c r="N778" s="27">
        <v>2878</v>
      </c>
      <c r="O778" s="28">
        <v>33.5</v>
      </c>
      <c r="P778" s="28">
        <v>35.6</v>
      </c>
      <c r="Q778" s="28">
        <v>24.3</v>
      </c>
      <c r="R778" s="28">
        <v>6.7</v>
      </c>
      <c r="S778" s="28">
        <v>3.4</v>
      </c>
      <c r="T778" s="28">
        <v>1</v>
      </c>
      <c r="U778" s="28">
        <v>1</v>
      </c>
      <c r="V778" s="44">
        <f>VLOOKUP($L778,'[1]Tortugas liberadas DPNG'!$B$1:$O$552,7,FALSE)</f>
        <v>2015</v>
      </c>
      <c r="W778" s="44">
        <f>VLOOKUP($L778,'[1]Tortugas liberadas DPNG'!$B$1:$O$552,11,FALSE)</f>
        <v>23.6</v>
      </c>
      <c r="X778" s="44">
        <f>VLOOKUP($L778,'[1]Tortugas liberadas DPNG'!$B$1:$O$552,14,FALSE)/1000</f>
        <v>1.1000000000000001</v>
      </c>
      <c r="Y778" s="44">
        <f>VLOOKUP($L778,'[1]Tortugas liberadas DPNG'!$B$1:$O$552,5,FALSE) -0.5</f>
        <v>4.5</v>
      </c>
      <c r="Z778" s="44">
        <f>Y778+(F778-VLOOKUP($L778,'[1]Tortugas liberadas DPNG'!$B$1:$O$552,7,FALSE))</f>
        <v>7.5</v>
      </c>
      <c r="AB778" s="45" t="str">
        <f t="shared" si="12"/>
        <v>Small</v>
      </c>
      <c r="AC778" s="9"/>
    </row>
    <row r="779" spans="1:29" x14ac:dyDescent="0.25">
      <c r="A779" s="42">
        <v>860</v>
      </c>
      <c r="B779" s="9" t="s">
        <v>28</v>
      </c>
      <c r="C779" s="9" t="s">
        <v>51</v>
      </c>
      <c r="D779" s="9">
        <v>7</v>
      </c>
      <c r="E779" s="9" t="s">
        <v>154</v>
      </c>
      <c r="F779" s="9">
        <v>2018</v>
      </c>
      <c r="G779" s="9">
        <v>6</v>
      </c>
      <c r="H779" s="9">
        <v>9</v>
      </c>
      <c r="I779" s="35">
        <v>-0.82080500000000001</v>
      </c>
      <c r="J779" s="35">
        <v>-90.060593999999995</v>
      </c>
      <c r="K779" s="26">
        <v>48319324</v>
      </c>
      <c r="L779" s="26">
        <v>48319324</v>
      </c>
      <c r="M779" s="26">
        <v>48319324</v>
      </c>
      <c r="N779" s="27">
        <v>2103</v>
      </c>
      <c r="O779" s="28">
        <v>45</v>
      </c>
      <c r="P779" s="28">
        <v>46.3</v>
      </c>
      <c r="Q779" s="28">
        <v>33.200000000000003</v>
      </c>
      <c r="R779" s="28">
        <v>10</v>
      </c>
      <c r="S779" s="28">
        <v>8.5</v>
      </c>
      <c r="T779" s="28">
        <v>1</v>
      </c>
      <c r="U779" s="28">
        <v>1</v>
      </c>
      <c r="V779" s="44">
        <f>VLOOKUP($L779,'[1]Tortugas liberadas DPNG'!$B$1:$O$552,7,FALSE)</f>
        <v>2015</v>
      </c>
      <c r="W779" s="44">
        <f>VLOOKUP($L779,'[1]Tortugas liberadas DPNG'!$B$1:$O$552,11,FALSE)</f>
        <v>33.1</v>
      </c>
      <c r="X779" s="44">
        <f>VLOOKUP($L779,'[1]Tortugas liberadas DPNG'!$B$1:$O$552,14,FALSE)/1000</f>
        <v>2.8</v>
      </c>
      <c r="Y779" s="44">
        <f>VLOOKUP($L779,'[1]Tortugas liberadas DPNG'!$B$1:$O$552,5,FALSE) -0.5</f>
        <v>10.5</v>
      </c>
      <c r="Z779" s="44">
        <f>Y779+(F779-VLOOKUP($L779,'[1]Tortugas liberadas DPNG'!$B$1:$O$552,7,FALSE))</f>
        <v>13.5</v>
      </c>
      <c r="AB779" s="45" t="str">
        <f t="shared" si="12"/>
        <v>Small</v>
      </c>
      <c r="AC779" s="9"/>
    </row>
    <row r="780" spans="1:29" x14ac:dyDescent="0.25">
      <c r="A780" s="42">
        <v>861</v>
      </c>
      <c r="B780" s="9" t="s">
        <v>28</v>
      </c>
      <c r="C780" s="9" t="s">
        <v>51</v>
      </c>
      <c r="D780" s="9">
        <v>7</v>
      </c>
      <c r="E780" s="9" t="s">
        <v>155</v>
      </c>
      <c r="F780" s="9">
        <v>2018</v>
      </c>
      <c r="G780" s="9">
        <v>6</v>
      </c>
      <c r="H780" s="9">
        <v>9</v>
      </c>
      <c r="I780" s="35">
        <v>-0.82081099999999996</v>
      </c>
      <c r="J780" s="35">
        <v>-90.060568000000004</v>
      </c>
      <c r="K780" s="26">
        <v>52770551</v>
      </c>
      <c r="L780" s="26">
        <v>52770551</v>
      </c>
      <c r="M780" s="26">
        <v>52770551</v>
      </c>
      <c r="N780" s="27">
        <v>2372</v>
      </c>
      <c r="O780" s="28">
        <v>30.3</v>
      </c>
      <c r="P780" s="28">
        <v>31.2</v>
      </c>
      <c r="Q780" s="28">
        <v>21.5</v>
      </c>
      <c r="R780" s="28">
        <v>6</v>
      </c>
      <c r="S780" s="28">
        <v>2.4</v>
      </c>
      <c r="T780" s="28">
        <v>1</v>
      </c>
      <c r="U780" s="28">
        <v>1</v>
      </c>
      <c r="V780" s="44">
        <f>VLOOKUP($L780,'[1]Tortugas liberadas DPNG'!$B$1:$O$552,7,FALSE)</f>
        <v>2017</v>
      </c>
      <c r="W780" s="44">
        <f>VLOOKUP($L780,'[1]Tortugas liberadas DPNG'!$B$1:$O$552,11,FALSE)</f>
        <v>26.5</v>
      </c>
      <c r="X780" s="44">
        <f>VLOOKUP($L780,'[1]Tortugas liberadas DPNG'!$B$1:$O$552,14,FALSE)/1000</f>
        <v>1.8</v>
      </c>
      <c r="Y780" s="44">
        <f>VLOOKUP($L780,'[1]Tortugas liberadas DPNG'!$B$1:$O$552,5,FALSE) -0.5</f>
        <v>6.5</v>
      </c>
      <c r="Z780" s="44">
        <f>Y780+(F780-VLOOKUP($L780,'[1]Tortugas liberadas DPNG'!$B$1:$O$552,7,FALSE))</f>
        <v>7.5</v>
      </c>
      <c r="AB780" s="45" t="str">
        <f t="shared" si="12"/>
        <v>Small</v>
      </c>
      <c r="AC780" s="9"/>
    </row>
    <row r="781" spans="1:29" x14ac:dyDescent="0.25">
      <c r="A781" s="42">
        <v>862</v>
      </c>
      <c r="B781" s="9" t="s">
        <v>28</v>
      </c>
      <c r="C781" s="9" t="s">
        <v>51</v>
      </c>
      <c r="D781" s="9">
        <v>7</v>
      </c>
      <c r="E781" s="9" t="s">
        <v>156</v>
      </c>
      <c r="F781" s="9">
        <v>2018</v>
      </c>
      <c r="G781" s="9">
        <v>6</v>
      </c>
      <c r="H781" s="9">
        <v>9</v>
      </c>
      <c r="I781" s="35">
        <v>-0.82047499999999995</v>
      </c>
      <c r="J781" s="35">
        <v>-90.060777999999999</v>
      </c>
      <c r="K781" s="26">
        <v>48317819</v>
      </c>
      <c r="L781" s="26">
        <v>48317819</v>
      </c>
      <c r="M781" s="26">
        <v>48317819</v>
      </c>
      <c r="N781" s="27">
        <v>2276</v>
      </c>
      <c r="O781" s="28">
        <v>36.200000000000003</v>
      </c>
      <c r="P781" s="28">
        <v>38.700000000000003</v>
      </c>
      <c r="Q781" s="28">
        <v>26.3</v>
      </c>
      <c r="R781" s="28">
        <v>7.9</v>
      </c>
      <c r="S781" s="28">
        <v>4.8</v>
      </c>
      <c r="T781" s="28">
        <v>1</v>
      </c>
      <c r="U781" s="28">
        <v>1</v>
      </c>
      <c r="V781" s="44">
        <f>VLOOKUP($L781,'[1]Tortugas liberadas DPNG'!$B$1:$O$552,7,FALSE)</f>
        <v>2015</v>
      </c>
      <c r="W781" s="44">
        <f>VLOOKUP($L781,'[1]Tortugas liberadas DPNG'!$B$1:$O$552,11,FALSE)</f>
        <v>25.2</v>
      </c>
      <c r="X781" s="44">
        <f>VLOOKUP($L781,'[1]Tortugas liberadas DPNG'!$B$1:$O$552,14,FALSE)/1000</f>
        <v>1.4</v>
      </c>
      <c r="Y781" s="44">
        <f>VLOOKUP($L781,'[1]Tortugas liberadas DPNG'!$B$1:$O$552,5,FALSE) -0.5</f>
        <v>4.5</v>
      </c>
      <c r="Z781" s="44">
        <f>Y781+(F781-VLOOKUP($L781,'[1]Tortugas liberadas DPNG'!$B$1:$O$552,7,FALSE))</f>
        <v>7.5</v>
      </c>
      <c r="AB781" s="45" t="str">
        <f t="shared" si="12"/>
        <v>Small</v>
      </c>
      <c r="AC781" s="9"/>
    </row>
    <row r="782" spans="1:29" x14ac:dyDescent="0.25">
      <c r="A782" s="42">
        <v>863</v>
      </c>
      <c r="B782" s="9" t="s">
        <v>28</v>
      </c>
      <c r="C782" s="9" t="s">
        <v>51</v>
      </c>
      <c r="D782" s="9">
        <v>7</v>
      </c>
      <c r="E782" s="9" t="s">
        <v>157</v>
      </c>
      <c r="F782" s="9">
        <v>2018</v>
      </c>
      <c r="G782" s="9">
        <v>6</v>
      </c>
      <c r="H782" s="9">
        <v>9</v>
      </c>
      <c r="I782" s="35">
        <v>-0.82200300000000004</v>
      </c>
      <c r="J782" s="35">
        <v>-90.060963000000001</v>
      </c>
      <c r="K782" s="26">
        <v>51874813</v>
      </c>
      <c r="L782" s="26">
        <v>51874813</v>
      </c>
      <c r="M782" s="26">
        <v>51874813</v>
      </c>
      <c r="N782" s="27">
        <v>2429</v>
      </c>
      <c r="O782" s="28">
        <v>26.4</v>
      </c>
      <c r="P782" s="28">
        <v>27.3</v>
      </c>
      <c r="Q782" s="28">
        <v>19.2</v>
      </c>
      <c r="R782" s="28">
        <v>5</v>
      </c>
      <c r="S782" s="28">
        <v>2</v>
      </c>
      <c r="T782" s="28">
        <v>1</v>
      </c>
      <c r="U782" s="28">
        <v>0</v>
      </c>
      <c r="V782" s="44">
        <f>VLOOKUP($L782,'[1]Tortugas liberadas DPNG'!$B$1:$O$552,7,FALSE)</f>
        <v>2017</v>
      </c>
      <c r="W782" s="44">
        <f>VLOOKUP($L782,'[1]Tortugas liberadas DPNG'!$B$1:$O$552,11,FALSE)</f>
        <v>24.2</v>
      </c>
      <c r="X782" s="44">
        <f>VLOOKUP($L782,'[1]Tortugas liberadas DPNG'!$B$1:$O$552,14,FALSE)/1000</f>
        <v>1.391</v>
      </c>
      <c r="Y782" s="44">
        <f>VLOOKUP($L782,'[1]Tortugas liberadas DPNG'!$B$1:$O$552,5,FALSE) -0.5</f>
        <v>5.5</v>
      </c>
      <c r="Z782" s="44">
        <f>Y782+(F782-VLOOKUP($L782,'[1]Tortugas liberadas DPNG'!$B$1:$O$552,7,FALSE))</f>
        <v>6.5</v>
      </c>
      <c r="AB782" s="45" t="str">
        <f t="shared" si="12"/>
        <v>Small</v>
      </c>
      <c r="AC782" s="9"/>
    </row>
    <row r="783" spans="1:29" x14ac:dyDescent="0.25">
      <c r="A783" s="42">
        <v>864</v>
      </c>
      <c r="B783" s="9" t="s">
        <v>28</v>
      </c>
      <c r="C783" s="9" t="s">
        <v>51</v>
      </c>
      <c r="D783" s="9">
        <v>7</v>
      </c>
      <c r="E783" s="9" t="s">
        <v>158</v>
      </c>
      <c r="F783" s="9">
        <v>2018</v>
      </c>
      <c r="G783" s="9">
        <v>6</v>
      </c>
      <c r="H783" s="9">
        <v>9</v>
      </c>
      <c r="I783" s="35">
        <v>-0.82296899999999995</v>
      </c>
      <c r="J783" s="35">
        <v>-90.060953999999995</v>
      </c>
      <c r="K783" s="26">
        <v>48370059</v>
      </c>
      <c r="L783" s="26">
        <v>48370059</v>
      </c>
      <c r="M783" s="26">
        <v>48370059</v>
      </c>
      <c r="N783" s="27">
        <v>2284</v>
      </c>
      <c r="O783" s="28">
        <v>34.799999999999997</v>
      </c>
      <c r="P783" s="28">
        <v>37.799999999999997</v>
      </c>
      <c r="Q783" s="28">
        <v>26.7</v>
      </c>
      <c r="R783" s="28">
        <v>7.1</v>
      </c>
      <c r="S783" s="28">
        <v>3.7</v>
      </c>
      <c r="T783" s="28">
        <v>1</v>
      </c>
      <c r="U783" s="28">
        <v>0</v>
      </c>
      <c r="V783" s="44">
        <f>VLOOKUP($L783,'[1]Tortugas liberadas DPNG'!$B$1:$O$552,7,FALSE)</f>
        <v>2015</v>
      </c>
      <c r="W783" s="44">
        <f>VLOOKUP($L783,'[1]Tortugas liberadas DPNG'!$B$1:$O$552,11,FALSE)</f>
        <v>24.6</v>
      </c>
      <c r="X783" s="44">
        <f>VLOOKUP($L783,'[1]Tortugas liberadas DPNG'!$B$1:$O$552,14,FALSE)/1000</f>
        <v>1.4</v>
      </c>
      <c r="Y783" s="44">
        <f>VLOOKUP($L783,'[1]Tortugas liberadas DPNG'!$B$1:$O$552,5,FALSE) -0.5</f>
        <v>4.5</v>
      </c>
      <c r="Z783" s="44">
        <f>Y783+(F783-VLOOKUP($L783,'[1]Tortugas liberadas DPNG'!$B$1:$O$552,7,FALSE))</f>
        <v>7.5</v>
      </c>
      <c r="AB783" s="45" t="str">
        <f t="shared" si="12"/>
        <v>Small</v>
      </c>
      <c r="AC783" s="9"/>
    </row>
    <row r="784" spans="1:29" x14ac:dyDescent="0.25">
      <c r="A784" s="42">
        <v>865</v>
      </c>
      <c r="B784" s="9" t="s">
        <v>28</v>
      </c>
      <c r="C784" s="9" t="s">
        <v>51</v>
      </c>
      <c r="D784" s="9">
        <v>7</v>
      </c>
      <c r="E784" s="9" t="s">
        <v>159</v>
      </c>
      <c r="F784" s="9">
        <v>2018</v>
      </c>
      <c r="G784" s="9">
        <v>6</v>
      </c>
      <c r="H784" s="9">
        <v>9</v>
      </c>
      <c r="I784" s="35">
        <v>-0.82097900000000001</v>
      </c>
      <c r="J784" s="35">
        <v>-90.061204000000004</v>
      </c>
      <c r="K784" s="26">
        <v>51835513</v>
      </c>
      <c r="L784" s="26">
        <v>51835513</v>
      </c>
      <c r="M784" s="26">
        <v>51835513</v>
      </c>
      <c r="N784" s="27">
        <v>2411</v>
      </c>
      <c r="O784" s="28">
        <v>30</v>
      </c>
      <c r="P784" s="28">
        <v>31.4</v>
      </c>
      <c r="Q784" s="28">
        <v>21.6</v>
      </c>
      <c r="R784" s="28">
        <v>6.3</v>
      </c>
      <c r="S784" s="28">
        <v>2.2000000000000002</v>
      </c>
      <c r="T784" s="28">
        <v>1</v>
      </c>
      <c r="U784" s="28">
        <v>1</v>
      </c>
      <c r="V784" s="44">
        <f>VLOOKUP($L784,'[1]Tortugas liberadas DPNG'!$B$1:$O$552,7,FALSE)</f>
        <v>2017</v>
      </c>
      <c r="W784" s="44">
        <f>VLOOKUP($L784,'[1]Tortugas liberadas DPNG'!$B$1:$O$552,11,FALSE)</f>
        <v>26.6</v>
      </c>
      <c r="X784" s="44">
        <f>VLOOKUP($L784,'[1]Tortugas liberadas DPNG'!$B$1:$O$552,14,FALSE)/1000</f>
        <v>1.744</v>
      </c>
      <c r="Y784" s="44">
        <f>VLOOKUP($L784,'[1]Tortugas liberadas DPNG'!$B$1:$O$552,5,FALSE) -0.5</f>
        <v>5.5</v>
      </c>
      <c r="Z784" s="44">
        <f>Y784+(F784-VLOOKUP($L784,'[1]Tortugas liberadas DPNG'!$B$1:$O$552,7,FALSE))</f>
        <v>6.5</v>
      </c>
      <c r="AB784" s="45" t="str">
        <f t="shared" si="12"/>
        <v>Small</v>
      </c>
      <c r="AC784" s="9"/>
    </row>
    <row r="785" spans="1:29" x14ac:dyDescent="0.25">
      <c r="A785" s="42">
        <v>867</v>
      </c>
      <c r="B785" s="9" t="s">
        <v>28</v>
      </c>
      <c r="C785" s="9" t="s">
        <v>51</v>
      </c>
      <c r="D785" s="9">
        <v>7</v>
      </c>
      <c r="E785" s="9" t="s">
        <v>160</v>
      </c>
      <c r="F785" s="9">
        <v>2018</v>
      </c>
      <c r="G785" s="9">
        <v>6</v>
      </c>
      <c r="H785" s="9">
        <v>9</v>
      </c>
      <c r="I785" s="35">
        <v>-0.82073799999999997</v>
      </c>
      <c r="J785" s="35">
        <v>-90.061268999999996</v>
      </c>
      <c r="K785" s="26">
        <v>48050829</v>
      </c>
      <c r="L785" s="26">
        <v>48050829</v>
      </c>
      <c r="M785" s="26">
        <v>48050829</v>
      </c>
      <c r="N785" s="27">
        <v>2154</v>
      </c>
      <c r="O785" s="28">
        <v>41.1</v>
      </c>
      <c r="P785" s="28">
        <v>42.3</v>
      </c>
      <c r="Q785" s="28">
        <v>31</v>
      </c>
      <c r="R785" s="28">
        <v>8.8000000000000007</v>
      </c>
      <c r="S785" s="28">
        <v>6.8</v>
      </c>
      <c r="T785" s="28">
        <v>1</v>
      </c>
      <c r="U785" s="28">
        <v>1</v>
      </c>
      <c r="V785" s="44">
        <f>VLOOKUP($L785,'[1]Tortugas liberadas DPNG'!$B$1:$O$552,7,FALSE)</f>
        <v>2015</v>
      </c>
      <c r="W785" s="44">
        <f>VLOOKUP($L785,'[1]Tortugas liberadas DPNG'!$B$1:$O$552,11,FALSE)</f>
        <v>27.8</v>
      </c>
      <c r="X785" s="44">
        <f>VLOOKUP($L785,'[1]Tortugas liberadas DPNG'!$B$1:$O$552,14,FALSE)/1000</f>
        <v>1.7</v>
      </c>
      <c r="Y785" s="44">
        <f>VLOOKUP($L785,'[1]Tortugas liberadas DPNG'!$B$1:$O$552,5,FALSE) -0.5</f>
        <v>7.5</v>
      </c>
      <c r="Z785" s="44">
        <f>Y785+(F785-VLOOKUP($L785,'[1]Tortugas liberadas DPNG'!$B$1:$O$552,7,FALSE))</f>
        <v>10.5</v>
      </c>
      <c r="AB785" s="45" t="str">
        <f t="shared" si="12"/>
        <v>Small</v>
      </c>
      <c r="AC785" s="9"/>
    </row>
    <row r="786" spans="1:29" x14ac:dyDescent="0.25">
      <c r="A786" s="42">
        <v>868</v>
      </c>
      <c r="B786" s="9" t="s">
        <v>28</v>
      </c>
      <c r="C786" s="9" t="s">
        <v>51</v>
      </c>
      <c r="D786" s="9">
        <v>7</v>
      </c>
      <c r="E786" s="9" t="s">
        <v>161</v>
      </c>
      <c r="F786" s="9">
        <v>2018</v>
      </c>
      <c r="G786" s="9">
        <v>6</v>
      </c>
      <c r="H786" s="9">
        <v>9</v>
      </c>
      <c r="I786" s="35">
        <v>-0.82138599999999995</v>
      </c>
      <c r="J786" s="35">
        <v>-90.061425999999997</v>
      </c>
      <c r="K786" s="26">
        <v>51624297</v>
      </c>
      <c r="L786" s="26">
        <v>51624297</v>
      </c>
      <c r="M786" s="26">
        <v>51624297</v>
      </c>
      <c r="N786" s="27">
        <v>2338</v>
      </c>
      <c r="O786" s="28">
        <v>30</v>
      </c>
      <c r="P786" s="28">
        <v>31</v>
      </c>
      <c r="Q786" s="28">
        <v>20.7</v>
      </c>
      <c r="R786" s="28">
        <v>5.8</v>
      </c>
      <c r="S786" s="28">
        <v>2.5</v>
      </c>
      <c r="T786" s="28">
        <v>1</v>
      </c>
      <c r="U786" s="28">
        <v>1</v>
      </c>
      <c r="V786" s="44">
        <f>VLOOKUP($L786,'[1]Tortugas liberadas DPNG'!$B$1:$O$552,7,FALSE)</f>
        <v>2017</v>
      </c>
      <c r="W786" s="44">
        <f>VLOOKUP($L786,'[1]Tortugas liberadas DPNG'!$B$1:$O$552,11,FALSE)</f>
        <v>27.1</v>
      </c>
      <c r="X786" s="44">
        <f>VLOOKUP($L786,'[1]Tortugas liberadas DPNG'!$B$1:$O$552,14,FALSE)/1000</f>
        <v>1.7</v>
      </c>
      <c r="Y786" s="44">
        <f>VLOOKUP($L786,'[1]Tortugas liberadas DPNG'!$B$1:$O$552,5,FALSE) -0.5</f>
        <v>6.5</v>
      </c>
      <c r="Z786" s="44">
        <f>Y786+(F786-VLOOKUP($L786,'[1]Tortugas liberadas DPNG'!$B$1:$O$552,7,FALSE))</f>
        <v>7.5</v>
      </c>
      <c r="AB786" s="45" t="str">
        <f t="shared" si="12"/>
        <v>Small</v>
      </c>
      <c r="AC786" s="9"/>
    </row>
    <row r="787" spans="1:29" x14ac:dyDescent="0.25">
      <c r="A787" s="42">
        <v>869</v>
      </c>
      <c r="B787" s="9" t="s">
        <v>28</v>
      </c>
      <c r="C787" s="9" t="s">
        <v>51</v>
      </c>
      <c r="D787" s="9">
        <v>7</v>
      </c>
      <c r="E787" s="9" t="s">
        <v>162</v>
      </c>
      <c r="F787" s="9">
        <v>2018</v>
      </c>
      <c r="G787" s="9">
        <v>6</v>
      </c>
      <c r="H787" s="9">
        <v>9</v>
      </c>
      <c r="I787" s="35">
        <v>-0.82173399999999996</v>
      </c>
      <c r="J787" s="35">
        <v>-90.061470999999997</v>
      </c>
      <c r="K787" s="26">
        <v>52359093</v>
      </c>
      <c r="L787" s="26">
        <v>52359093</v>
      </c>
      <c r="M787" s="26">
        <v>52359093</v>
      </c>
      <c r="N787" s="27">
        <v>2488</v>
      </c>
      <c r="O787" s="28">
        <v>28.9</v>
      </c>
      <c r="P787" s="28">
        <v>28.8</v>
      </c>
      <c r="Q787" s="28">
        <v>19.8</v>
      </c>
      <c r="R787" s="28">
        <v>5.4</v>
      </c>
      <c r="S787" s="28">
        <v>2.4</v>
      </c>
      <c r="T787" s="28">
        <v>1</v>
      </c>
      <c r="U787" s="28">
        <v>1</v>
      </c>
      <c r="V787" s="44">
        <f>VLOOKUP($L787,'[1]Tortugas liberadas DPNG'!$B$1:$O$552,7,FALSE)</f>
        <v>2017</v>
      </c>
      <c r="W787" s="44">
        <f>VLOOKUP($L787,'[1]Tortugas liberadas DPNG'!$B$1:$O$552,11,FALSE)</f>
        <v>25.9</v>
      </c>
      <c r="X787" s="44">
        <f>VLOOKUP($L787,'[1]Tortugas liberadas DPNG'!$B$1:$O$552,14,FALSE)/1000</f>
        <v>1.4</v>
      </c>
      <c r="Y787" s="44">
        <f>VLOOKUP($L787,'[1]Tortugas liberadas DPNG'!$B$1:$O$552,5,FALSE) -0.5</f>
        <v>4.5</v>
      </c>
      <c r="Z787" s="44">
        <f>Y787+(F787-VLOOKUP($L787,'[1]Tortugas liberadas DPNG'!$B$1:$O$552,7,FALSE))</f>
        <v>5.5</v>
      </c>
      <c r="AB787" s="45" t="str">
        <f t="shared" si="12"/>
        <v>Small</v>
      </c>
      <c r="AC787" s="9"/>
    </row>
    <row r="788" spans="1:29" x14ac:dyDescent="0.25">
      <c r="A788" s="42">
        <v>870</v>
      </c>
      <c r="B788" s="9" t="s">
        <v>28</v>
      </c>
      <c r="C788" s="9" t="s">
        <v>51</v>
      </c>
      <c r="D788" s="9">
        <v>7</v>
      </c>
      <c r="E788" s="9" t="s">
        <v>163</v>
      </c>
      <c r="F788" s="9">
        <v>2018</v>
      </c>
      <c r="G788" s="9">
        <v>6</v>
      </c>
      <c r="H788" s="9">
        <v>9</v>
      </c>
      <c r="I788" s="35">
        <v>-0.82318899999999995</v>
      </c>
      <c r="J788" s="35">
        <v>-90.061504999999997</v>
      </c>
      <c r="K788" s="26">
        <v>51586077</v>
      </c>
      <c r="L788" s="26">
        <v>51586077</v>
      </c>
      <c r="M788" s="26">
        <v>51586077</v>
      </c>
      <c r="N788" s="27">
        <v>2431</v>
      </c>
      <c r="O788" s="28">
        <v>27.5</v>
      </c>
      <c r="P788" s="28">
        <v>28.2</v>
      </c>
      <c r="Q788" s="28">
        <v>20.8</v>
      </c>
      <c r="R788" s="28">
        <v>5.3</v>
      </c>
      <c r="S788" s="28">
        <v>1.8</v>
      </c>
      <c r="T788" s="28">
        <v>1</v>
      </c>
      <c r="U788" s="28">
        <v>1</v>
      </c>
      <c r="V788" s="44">
        <f>VLOOKUP($L788,'[1]Tortugas liberadas DPNG'!$B$1:$O$552,7,FALSE)</f>
        <v>2017</v>
      </c>
      <c r="W788" s="44">
        <f>VLOOKUP($L788,'[1]Tortugas liberadas DPNG'!$B$1:$O$552,11,FALSE)</f>
        <v>24.7</v>
      </c>
      <c r="X788" s="44">
        <f>VLOOKUP($L788,'[1]Tortugas liberadas DPNG'!$B$1:$O$552,14,FALSE)/1000</f>
        <v>1.329</v>
      </c>
      <c r="Y788" s="44">
        <f>VLOOKUP($L788,'[1]Tortugas liberadas DPNG'!$B$1:$O$552,5,FALSE) -0.5</f>
        <v>5.5</v>
      </c>
      <c r="Z788" s="44">
        <f>Y788+(F788-VLOOKUP($L788,'[1]Tortugas liberadas DPNG'!$B$1:$O$552,7,FALSE))</f>
        <v>6.5</v>
      </c>
      <c r="AB788" s="45" t="str">
        <f t="shared" si="12"/>
        <v>Small</v>
      </c>
      <c r="AC788" s="9"/>
    </row>
    <row r="789" spans="1:29" x14ac:dyDescent="0.25">
      <c r="A789" s="42">
        <v>871</v>
      </c>
      <c r="B789" s="9" t="s">
        <v>28</v>
      </c>
      <c r="C789" s="9" t="s">
        <v>51</v>
      </c>
      <c r="D789" s="9">
        <v>7</v>
      </c>
      <c r="E789" s="9" t="s">
        <v>164</v>
      </c>
      <c r="F789" s="9">
        <v>2018</v>
      </c>
      <c r="G789" s="9">
        <v>6</v>
      </c>
      <c r="H789" s="9">
        <v>9</v>
      </c>
      <c r="I789" s="35">
        <v>-0.82222899999999999</v>
      </c>
      <c r="J789" s="35">
        <v>-90.061745999999999</v>
      </c>
      <c r="K789" s="26">
        <v>52579345</v>
      </c>
      <c r="L789" s="26">
        <v>52579345</v>
      </c>
      <c r="M789" s="26">
        <v>52579345</v>
      </c>
      <c r="N789" s="27">
        <v>2479</v>
      </c>
      <c r="O789" s="28">
        <v>28.6</v>
      </c>
      <c r="P789" s="28">
        <v>30</v>
      </c>
      <c r="Q789" s="28">
        <v>20.399999999999999</v>
      </c>
      <c r="R789" s="28">
        <v>5.4</v>
      </c>
      <c r="S789" s="28">
        <v>2</v>
      </c>
      <c r="T789" s="28">
        <v>1</v>
      </c>
      <c r="U789" s="28">
        <v>0</v>
      </c>
      <c r="V789" s="44">
        <f>VLOOKUP($L789,'[1]Tortugas liberadas DPNG'!$B$1:$O$552,7,FALSE)</f>
        <v>2017</v>
      </c>
      <c r="W789" s="44">
        <f>VLOOKUP($L789,'[1]Tortugas liberadas DPNG'!$B$1:$O$552,11,FALSE)</f>
        <v>25.3</v>
      </c>
      <c r="X789" s="44">
        <f>VLOOKUP($L789,'[1]Tortugas liberadas DPNG'!$B$1:$O$552,14,FALSE)/1000</f>
        <v>1.5</v>
      </c>
      <c r="Y789" s="44">
        <f>VLOOKUP($L789,'[1]Tortugas liberadas DPNG'!$B$1:$O$552,5,FALSE) -0.5</f>
        <v>4.5</v>
      </c>
      <c r="Z789" s="44">
        <f>Y789+(F789-VLOOKUP($L789,'[1]Tortugas liberadas DPNG'!$B$1:$O$552,7,FALSE))</f>
        <v>5.5</v>
      </c>
      <c r="AB789" s="45" t="str">
        <f t="shared" si="12"/>
        <v>Small</v>
      </c>
      <c r="AC789" s="9"/>
    </row>
    <row r="790" spans="1:29" x14ac:dyDescent="0.25">
      <c r="A790" s="42">
        <v>873</v>
      </c>
      <c r="B790" s="9" t="s">
        <v>28</v>
      </c>
      <c r="C790" s="9" t="s">
        <v>51</v>
      </c>
      <c r="D790" s="9">
        <v>7</v>
      </c>
      <c r="E790" s="9" t="s">
        <v>165</v>
      </c>
      <c r="F790" s="9">
        <v>2018</v>
      </c>
      <c r="G790" s="9">
        <v>6</v>
      </c>
      <c r="H790" s="9">
        <v>9</v>
      </c>
      <c r="I790" s="35">
        <v>-0.82075100000000001</v>
      </c>
      <c r="J790" s="35">
        <v>-90.062003000000004</v>
      </c>
      <c r="K790" s="26">
        <v>52018778</v>
      </c>
      <c r="L790" s="26">
        <v>52018778</v>
      </c>
      <c r="M790" s="26">
        <v>52018778</v>
      </c>
      <c r="N790" s="27">
        <v>2318</v>
      </c>
      <c r="O790" s="28">
        <v>27</v>
      </c>
      <c r="P790" s="28">
        <v>28</v>
      </c>
      <c r="Q790" s="28">
        <v>19.3</v>
      </c>
      <c r="R790" s="28">
        <v>5.2</v>
      </c>
      <c r="S790" s="28">
        <v>1.7</v>
      </c>
      <c r="T790" s="28">
        <v>1</v>
      </c>
      <c r="U790" s="28">
        <v>1</v>
      </c>
      <c r="V790" s="44">
        <f>VLOOKUP($L790,'[1]Tortugas liberadas DPNG'!$B$1:$O$552,7,FALSE)</f>
        <v>2017</v>
      </c>
      <c r="W790" s="44">
        <f>VLOOKUP($L790,'[1]Tortugas liberadas DPNG'!$B$1:$O$552,11,FALSE)</f>
        <v>24</v>
      </c>
      <c r="X790" s="44">
        <f>VLOOKUP($L790,'[1]Tortugas liberadas DPNG'!$B$1:$O$552,14,FALSE)/1000</f>
        <v>1.1619999999999999</v>
      </c>
      <c r="Y790" s="44">
        <f>VLOOKUP($L790,'[1]Tortugas liberadas DPNG'!$B$1:$O$552,5,FALSE) -0.5</f>
        <v>5.5</v>
      </c>
      <c r="Z790" s="44">
        <f>Y790+(F790-VLOOKUP($L790,'[1]Tortugas liberadas DPNG'!$B$1:$O$552,7,FALSE))</f>
        <v>6.5</v>
      </c>
      <c r="AB790" s="45" t="str">
        <f t="shared" si="12"/>
        <v>Small</v>
      </c>
      <c r="AC790" s="9" t="s">
        <v>166</v>
      </c>
    </row>
    <row r="791" spans="1:29" x14ac:dyDescent="0.25">
      <c r="A791" s="42">
        <v>874</v>
      </c>
      <c r="B791" s="9" t="s">
        <v>28</v>
      </c>
      <c r="C791" s="9" t="s">
        <v>51</v>
      </c>
      <c r="D791" s="9">
        <v>7</v>
      </c>
      <c r="E791" s="9" t="s">
        <v>167</v>
      </c>
      <c r="F791" s="9">
        <v>2018</v>
      </c>
      <c r="G791" s="9">
        <v>6</v>
      </c>
      <c r="H791" s="9">
        <v>9</v>
      </c>
      <c r="I791" s="35">
        <v>-0.82160699999999998</v>
      </c>
      <c r="J791" s="35">
        <v>-90.062791000000004</v>
      </c>
      <c r="K791" s="26">
        <v>51615530</v>
      </c>
      <c r="L791" s="26">
        <v>51615530</v>
      </c>
      <c r="M791" s="26">
        <v>51615530</v>
      </c>
      <c r="N791" s="27">
        <v>2323</v>
      </c>
      <c r="O791" s="28">
        <v>28.6</v>
      </c>
      <c r="P791" s="28">
        <v>30.6</v>
      </c>
      <c r="Q791" s="28">
        <v>20.5</v>
      </c>
      <c r="R791" s="28">
        <v>5.4</v>
      </c>
      <c r="S791" s="28">
        <v>2.1</v>
      </c>
      <c r="T791" s="28">
        <v>1</v>
      </c>
      <c r="U791" s="28">
        <v>0</v>
      </c>
      <c r="V791" s="44">
        <f>VLOOKUP($L791,'[1]Tortugas liberadas DPNG'!$B$1:$O$552,7,FALSE)</f>
        <v>2017</v>
      </c>
      <c r="W791" s="44">
        <f>VLOOKUP($L791,'[1]Tortugas liberadas DPNG'!$B$1:$O$552,11,FALSE)</f>
        <v>24.6</v>
      </c>
      <c r="X791" s="44">
        <f>VLOOKUP($L791,'[1]Tortugas liberadas DPNG'!$B$1:$O$552,14,FALSE)/1000</f>
        <v>1.4</v>
      </c>
      <c r="Y791" s="44">
        <f>VLOOKUP($L791,'[1]Tortugas liberadas DPNG'!$B$1:$O$552,5,FALSE) -0.5</f>
        <v>7.5</v>
      </c>
      <c r="Z791" s="44">
        <f>Y791+(F791-VLOOKUP($L791,'[1]Tortugas liberadas DPNG'!$B$1:$O$552,7,FALSE))</f>
        <v>8.5</v>
      </c>
      <c r="AB791" s="45" t="str">
        <f t="shared" si="12"/>
        <v>Small</v>
      </c>
      <c r="AC791" s="9" t="s">
        <v>168</v>
      </c>
    </row>
    <row r="792" spans="1:29" x14ac:dyDescent="0.25">
      <c r="A792" s="42">
        <v>875</v>
      </c>
      <c r="B792" s="9" t="s">
        <v>28</v>
      </c>
      <c r="C792" s="9" t="s">
        <v>51</v>
      </c>
      <c r="D792" s="9">
        <v>7</v>
      </c>
      <c r="E792" s="9" t="s">
        <v>169</v>
      </c>
      <c r="F792" s="9">
        <v>2018</v>
      </c>
      <c r="G792" s="9">
        <v>6</v>
      </c>
      <c r="H792" s="9">
        <v>9</v>
      </c>
      <c r="I792" s="35">
        <v>-0.82158399999999998</v>
      </c>
      <c r="J792" s="35">
        <v>-90.062809000000001</v>
      </c>
      <c r="K792" s="26">
        <v>52307639</v>
      </c>
      <c r="L792" s="26">
        <v>52307639</v>
      </c>
      <c r="M792" s="26">
        <v>52307639</v>
      </c>
      <c r="N792" s="27">
        <v>2342</v>
      </c>
      <c r="O792" s="28">
        <v>31.8</v>
      </c>
      <c r="P792" s="28">
        <v>33</v>
      </c>
      <c r="Q792" s="28">
        <v>23.1</v>
      </c>
      <c r="R792" s="28">
        <v>6</v>
      </c>
      <c r="S792" s="28">
        <v>2.9</v>
      </c>
      <c r="T792" s="28">
        <v>1</v>
      </c>
      <c r="U792" s="28">
        <v>1</v>
      </c>
      <c r="V792" s="44">
        <f>VLOOKUP($L792,'[1]Tortugas liberadas DPNG'!$B$1:$O$552,7,FALSE)</f>
        <v>2017</v>
      </c>
      <c r="W792" s="44">
        <f>VLOOKUP($L792,'[1]Tortugas liberadas DPNG'!$B$1:$O$552,11,FALSE)</f>
        <v>27.2</v>
      </c>
      <c r="X792" s="44">
        <f>VLOOKUP($L792,'[1]Tortugas liberadas DPNG'!$B$1:$O$552,14,FALSE)/1000</f>
        <v>2</v>
      </c>
      <c r="Y792" s="44">
        <f>VLOOKUP($L792,'[1]Tortugas liberadas DPNG'!$B$1:$O$552,5,FALSE) -0.5</f>
        <v>6.5</v>
      </c>
      <c r="Z792" s="44">
        <f>Y792+(F792-VLOOKUP($L792,'[1]Tortugas liberadas DPNG'!$B$1:$O$552,7,FALSE))</f>
        <v>7.5</v>
      </c>
      <c r="AB792" s="45" t="str">
        <f t="shared" si="12"/>
        <v>Small</v>
      </c>
      <c r="AC792" s="9"/>
    </row>
    <row r="793" spans="1:29" x14ac:dyDescent="0.25">
      <c r="A793" s="42">
        <v>876</v>
      </c>
      <c r="B793" s="9" t="s">
        <v>28</v>
      </c>
      <c r="C793" s="9" t="s">
        <v>51</v>
      </c>
      <c r="D793" s="9">
        <v>7</v>
      </c>
      <c r="E793" s="9" t="s">
        <v>170</v>
      </c>
      <c r="F793" s="9">
        <v>2018</v>
      </c>
      <c r="G793" s="9">
        <v>6</v>
      </c>
      <c r="H793" s="9">
        <v>9</v>
      </c>
      <c r="I793" s="35">
        <v>-0.82350800000000002</v>
      </c>
      <c r="J793" s="35">
        <v>-90.064520999999999</v>
      </c>
      <c r="K793" s="26">
        <v>48334822</v>
      </c>
      <c r="L793" s="26">
        <v>48334822</v>
      </c>
      <c r="M793" s="26">
        <v>48334822</v>
      </c>
      <c r="N793" s="27">
        <v>21.9</v>
      </c>
      <c r="O793" s="28">
        <v>32.700000000000003</v>
      </c>
      <c r="P793" s="28">
        <v>23</v>
      </c>
      <c r="Q793" s="28">
        <v>6.6</v>
      </c>
      <c r="R793" s="28">
        <v>3.2</v>
      </c>
      <c r="S793" s="28"/>
      <c r="T793" s="28">
        <v>1</v>
      </c>
      <c r="U793" s="28">
        <v>0</v>
      </c>
      <c r="V793" s="44">
        <f>VLOOKUP($L793,'[1]Tortugas liberadas DPNG'!$B$1:$O$552,7,FALSE)</f>
        <v>2015</v>
      </c>
      <c r="W793" s="44">
        <f>VLOOKUP($L793,'[1]Tortugas liberadas DPNG'!$B$1:$O$552,11,FALSE)</f>
        <v>23.2</v>
      </c>
      <c r="X793" s="44">
        <f>VLOOKUP($L793,'[1]Tortugas liberadas DPNG'!$B$1:$O$552,14,FALSE)/1000</f>
        <v>1.1000000000000001</v>
      </c>
      <c r="Y793" s="44">
        <f>VLOOKUP($L793,'[1]Tortugas liberadas DPNG'!$B$1:$O$552,5,FALSE) -0.5</f>
        <v>6.5</v>
      </c>
      <c r="Z793" s="44">
        <f>Y793+(F793-VLOOKUP($L793,'[1]Tortugas liberadas DPNG'!$B$1:$O$552,7,FALSE))</f>
        <v>9.5</v>
      </c>
      <c r="AB793" s="45" t="str">
        <f t="shared" si="12"/>
        <v>Small</v>
      </c>
      <c r="AC793" s="9" t="s">
        <v>171</v>
      </c>
    </row>
    <row r="794" spans="1:29" x14ac:dyDescent="0.25">
      <c r="A794" s="42">
        <v>877</v>
      </c>
      <c r="B794" s="9" t="s">
        <v>28</v>
      </c>
      <c r="C794" s="9" t="s">
        <v>51</v>
      </c>
      <c r="D794" s="9">
        <v>7</v>
      </c>
      <c r="E794" s="9" t="s">
        <v>172</v>
      </c>
      <c r="F794" s="9">
        <v>2018</v>
      </c>
      <c r="G794" s="9">
        <v>6</v>
      </c>
      <c r="H794" s="9">
        <v>9</v>
      </c>
      <c r="I794" s="35">
        <v>-0.82382299999999997</v>
      </c>
      <c r="J794" s="35">
        <v>-90.065737999999996</v>
      </c>
      <c r="K794" s="26">
        <v>48280264</v>
      </c>
      <c r="L794" s="26">
        <v>48280264</v>
      </c>
      <c r="M794" s="26">
        <v>48280264</v>
      </c>
      <c r="N794" s="27">
        <v>2127</v>
      </c>
      <c r="O794" s="28">
        <v>47.6</v>
      </c>
      <c r="P794" s="28">
        <v>50</v>
      </c>
      <c r="Q794" s="28">
        <v>37.6</v>
      </c>
      <c r="R794" s="28">
        <v>11.5</v>
      </c>
      <c r="S794" s="28">
        <v>11</v>
      </c>
      <c r="T794" s="28">
        <v>1</v>
      </c>
      <c r="U794" s="28">
        <v>0</v>
      </c>
      <c r="V794" s="44">
        <f>VLOOKUP($L794,'[1]Tortugas liberadas DPNG'!$B$1:$O$552,7,FALSE)</f>
        <v>2015</v>
      </c>
      <c r="W794" s="44">
        <f>VLOOKUP($L794,'[1]Tortugas liberadas DPNG'!$B$1:$O$552,11,FALSE)</f>
        <v>33.4</v>
      </c>
      <c r="X794" s="44">
        <f>VLOOKUP($L794,'[1]Tortugas liberadas DPNG'!$B$1:$O$552,14,FALSE)/1000</f>
        <v>3.3</v>
      </c>
      <c r="Y794" s="44">
        <f>VLOOKUP($L794,'[1]Tortugas liberadas DPNG'!$B$1:$O$552,5,FALSE) -0.5</f>
        <v>7.5</v>
      </c>
      <c r="Z794" s="44">
        <f>Y794+(F794-VLOOKUP($L794,'[1]Tortugas liberadas DPNG'!$B$1:$O$552,7,FALSE))</f>
        <v>10.5</v>
      </c>
      <c r="AB794" s="45" t="str">
        <f t="shared" si="12"/>
        <v/>
      </c>
      <c r="AC794" s="9">
        <v>5.8999999999999997E-2</v>
      </c>
    </row>
    <row r="795" spans="1:29" x14ac:dyDescent="0.25">
      <c r="A795" s="42">
        <v>878</v>
      </c>
      <c r="B795" s="9" t="s">
        <v>28</v>
      </c>
      <c r="C795" s="9" t="s">
        <v>51</v>
      </c>
      <c r="D795" s="9">
        <v>7</v>
      </c>
      <c r="E795" s="9" t="s">
        <v>173</v>
      </c>
      <c r="F795" s="9">
        <v>2018</v>
      </c>
      <c r="G795" s="9">
        <v>6</v>
      </c>
      <c r="H795" s="9">
        <v>9</v>
      </c>
      <c r="I795" s="35">
        <v>-0.82446600000000003</v>
      </c>
      <c r="J795" s="35">
        <v>-90.065727999999993</v>
      </c>
      <c r="K795" s="26">
        <v>48360800</v>
      </c>
      <c r="L795" s="26">
        <v>48360800</v>
      </c>
      <c r="M795" s="26">
        <v>48360800</v>
      </c>
      <c r="N795" s="27">
        <v>2171</v>
      </c>
      <c r="O795" s="28">
        <v>41.5</v>
      </c>
      <c r="P795" s="28">
        <v>44.2</v>
      </c>
      <c r="Q795" s="28">
        <v>31.3</v>
      </c>
      <c r="R795" s="28">
        <v>9</v>
      </c>
      <c r="S795" s="28">
        <v>6.8</v>
      </c>
      <c r="T795" s="28">
        <v>1</v>
      </c>
      <c r="U795" s="28">
        <v>1</v>
      </c>
      <c r="V795" s="44">
        <f>VLOOKUP($L795,'[1]Tortugas liberadas DPNG'!$B$1:$O$552,7,FALSE)</f>
        <v>2015</v>
      </c>
      <c r="W795" s="44">
        <f>VLOOKUP($L795,'[1]Tortugas liberadas DPNG'!$B$1:$O$552,11,FALSE)</f>
        <v>27.1</v>
      </c>
      <c r="X795" s="44">
        <f>VLOOKUP($L795,'[1]Tortugas liberadas DPNG'!$B$1:$O$552,14,FALSE)/1000</f>
        <v>1.95</v>
      </c>
      <c r="Y795" s="44">
        <f>VLOOKUP($L795,'[1]Tortugas liberadas DPNG'!$B$1:$O$552,5,FALSE) -0.5</f>
        <v>6.5</v>
      </c>
      <c r="Z795" s="44">
        <f>Y795+(F795-VLOOKUP($L795,'[1]Tortugas liberadas DPNG'!$B$1:$O$552,7,FALSE))</f>
        <v>9.5</v>
      </c>
      <c r="AB795" s="45" t="str">
        <f t="shared" si="12"/>
        <v>Small</v>
      </c>
      <c r="AC795" s="9" t="s">
        <v>174</v>
      </c>
    </row>
    <row r="796" spans="1:29" x14ac:dyDescent="0.25">
      <c r="A796" s="42">
        <v>879</v>
      </c>
      <c r="B796" s="9" t="s">
        <v>28</v>
      </c>
      <c r="C796" s="9" t="s">
        <v>51</v>
      </c>
      <c r="D796" s="9">
        <v>7</v>
      </c>
      <c r="E796" s="9" t="s">
        <v>175</v>
      </c>
      <c r="F796" s="9">
        <v>2018</v>
      </c>
      <c r="G796" s="9">
        <v>6</v>
      </c>
      <c r="H796" s="9">
        <v>9</v>
      </c>
      <c r="I796" s="35">
        <v>-0.82025300000000001</v>
      </c>
      <c r="J796" s="35">
        <v>-90.055099999999996</v>
      </c>
      <c r="K796" s="26">
        <v>48312382</v>
      </c>
      <c r="L796" s="26">
        <v>48312382</v>
      </c>
      <c r="M796" s="26">
        <v>48312382</v>
      </c>
      <c r="N796" s="27">
        <v>2177</v>
      </c>
      <c r="O796" s="28">
        <v>39.4</v>
      </c>
      <c r="P796" s="28">
        <v>40.5</v>
      </c>
      <c r="Q796" s="28">
        <v>29</v>
      </c>
      <c r="R796" s="28">
        <v>8.5</v>
      </c>
      <c r="S796" s="28">
        <v>6</v>
      </c>
      <c r="T796" s="28">
        <v>1</v>
      </c>
      <c r="U796" s="28">
        <v>1</v>
      </c>
      <c r="V796" s="44">
        <f>VLOOKUP($L796,'[1]Tortugas liberadas DPNG'!$B$1:$O$552,7,FALSE)</f>
        <v>2015</v>
      </c>
      <c r="W796" s="44">
        <f>VLOOKUP($L796,'[1]Tortugas liberadas DPNG'!$B$1:$O$552,11,FALSE)</f>
        <v>24.1</v>
      </c>
      <c r="X796" s="44">
        <f>VLOOKUP($L796,'[1]Tortugas liberadas DPNG'!$B$1:$O$552,14,FALSE)/1000</f>
        <v>1.2</v>
      </c>
      <c r="Y796" s="44">
        <f>VLOOKUP($L796,'[1]Tortugas liberadas DPNG'!$B$1:$O$552,5,FALSE) -0.5</f>
        <v>4.5</v>
      </c>
      <c r="Z796" s="44">
        <f>Y796+(F796-VLOOKUP($L796,'[1]Tortugas liberadas DPNG'!$B$1:$O$552,7,FALSE))</f>
        <v>7.5</v>
      </c>
      <c r="AB796" s="45" t="str">
        <f t="shared" si="12"/>
        <v>Small</v>
      </c>
      <c r="AC796" s="9" t="s">
        <v>79</v>
      </c>
    </row>
    <row r="797" spans="1:29" x14ac:dyDescent="0.25">
      <c r="A797" s="42">
        <v>880</v>
      </c>
      <c r="B797" s="9" t="s">
        <v>28</v>
      </c>
      <c r="C797" s="9" t="s">
        <v>51</v>
      </c>
      <c r="D797" s="9">
        <v>7</v>
      </c>
      <c r="E797" s="9" t="s">
        <v>176</v>
      </c>
      <c r="F797" s="9">
        <v>2018</v>
      </c>
      <c r="G797" s="9">
        <v>6</v>
      </c>
      <c r="H797" s="9">
        <v>10</v>
      </c>
      <c r="I797" s="35">
        <v>-0.81634700000000004</v>
      </c>
      <c r="J797" s="35">
        <v>-90.060306999999995</v>
      </c>
      <c r="K797" s="26">
        <v>48369550</v>
      </c>
      <c r="L797" s="26">
        <v>48369550</v>
      </c>
      <c r="M797" s="26">
        <v>48369550</v>
      </c>
      <c r="N797" s="27">
        <v>2300</v>
      </c>
      <c r="O797" s="28">
        <v>36.799999999999997</v>
      </c>
      <c r="P797" s="28">
        <v>39</v>
      </c>
      <c r="Q797" s="28">
        <v>27.6</v>
      </c>
      <c r="R797" s="28">
        <v>7.7</v>
      </c>
      <c r="S797" s="28">
        <v>4.9000000000000004</v>
      </c>
      <c r="T797" s="28">
        <v>1</v>
      </c>
      <c r="U797" s="28">
        <v>0</v>
      </c>
      <c r="V797" s="44">
        <f>VLOOKUP($L797,'[1]Tortugas liberadas DPNG'!$B$1:$O$552,7,FALSE)</f>
        <v>2015</v>
      </c>
      <c r="W797" s="44">
        <f>VLOOKUP($L797,'[1]Tortugas liberadas DPNG'!$B$1:$O$552,11,FALSE)</f>
        <v>24.2</v>
      </c>
      <c r="X797" s="44">
        <f>VLOOKUP($L797,'[1]Tortugas liberadas DPNG'!$B$1:$O$552,14,FALSE)/1000</f>
        <v>1.3</v>
      </c>
      <c r="Y797" s="44">
        <f>VLOOKUP($L797,'[1]Tortugas liberadas DPNG'!$B$1:$O$552,5,FALSE) -0.5</f>
        <v>4.5</v>
      </c>
      <c r="Z797" s="44">
        <f>Y797+(F797-VLOOKUP($L797,'[1]Tortugas liberadas DPNG'!$B$1:$O$552,7,FALSE))</f>
        <v>7.5</v>
      </c>
      <c r="AB797" s="45" t="str">
        <f t="shared" si="12"/>
        <v>Small</v>
      </c>
      <c r="AC797" s="9"/>
    </row>
    <row r="798" spans="1:29" x14ac:dyDescent="0.25">
      <c r="A798" s="42">
        <v>881</v>
      </c>
      <c r="B798" s="9" t="s">
        <v>28</v>
      </c>
      <c r="C798" s="9" t="s">
        <v>51</v>
      </c>
      <c r="D798" s="9">
        <v>7</v>
      </c>
      <c r="E798" s="9" t="s">
        <v>177</v>
      </c>
      <c r="F798" s="9">
        <v>2018</v>
      </c>
      <c r="G798" s="9">
        <v>6</v>
      </c>
      <c r="H798" s="9">
        <v>10</v>
      </c>
      <c r="I798" s="35">
        <v>-0.813334</v>
      </c>
      <c r="J798" s="35">
        <v>-90.062410999999997</v>
      </c>
      <c r="K798" s="26">
        <v>52272019</v>
      </c>
      <c r="L798" s="26">
        <v>52272019</v>
      </c>
      <c r="M798" s="26">
        <v>52272019</v>
      </c>
      <c r="N798" s="27">
        <v>2496</v>
      </c>
      <c r="O798" s="28">
        <v>29.8</v>
      </c>
      <c r="P798" s="28">
        <v>30.5</v>
      </c>
      <c r="Q798" s="28">
        <v>21.4</v>
      </c>
      <c r="R798" s="28">
        <v>5.8</v>
      </c>
      <c r="S798" s="28">
        <v>2.6</v>
      </c>
      <c r="T798" s="28">
        <v>1</v>
      </c>
      <c r="U798" s="28">
        <v>1</v>
      </c>
      <c r="V798" s="44">
        <f>VLOOKUP($L798,'[1]Tortugas liberadas DPNG'!$B$1:$O$552,7,FALSE)</f>
        <v>2017</v>
      </c>
      <c r="W798" s="44">
        <f>VLOOKUP($L798,'[1]Tortugas liberadas DPNG'!$B$1:$O$552,11,FALSE)</f>
        <v>25.2</v>
      </c>
      <c r="X798" s="44">
        <f>VLOOKUP($L798,'[1]Tortugas liberadas DPNG'!$B$1:$O$552,14,FALSE)/1000</f>
        <v>1.3</v>
      </c>
      <c r="Y798" s="44">
        <f>VLOOKUP($L798,'[1]Tortugas liberadas DPNG'!$B$1:$O$552,5,FALSE) -0.5</f>
        <v>4.5</v>
      </c>
      <c r="Z798" s="44">
        <f>Y798+(F798-VLOOKUP($L798,'[1]Tortugas liberadas DPNG'!$B$1:$O$552,7,FALSE))</f>
        <v>5.5</v>
      </c>
      <c r="AB798" s="45" t="str">
        <f t="shared" si="12"/>
        <v>Small</v>
      </c>
      <c r="AC798" s="9"/>
    </row>
    <row r="799" spans="1:29" x14ac:dyDescent="0.25">
      <c r="A799" s="42">
        <v>882</v>
      </c>
      <c r="B799" s="9" t="s">
        <v>28</v>
      </c>
      <c r="C799" s="9" t="s">
        <v>51</v>
      </c>
      <c r="D799" s="9">
        <v>7</v>
      </c>
      <c r="E799" s="9" t="s">
        <v>178</v>
      </c>
      <c r="F799" s="9">
        <v>2018</v>
      </c>
      <c r="G799" s="9">
        <v>6</v>
      </c>
      <c r="H799" s="9">
        <v>10</v>
      </c>
      <c r="I799" s="35">
        <v>-0.81558399999999998</v>
      </c>
      <c r="J799" s="35">
        <v>-90.066072000000005</v>
      </c>
      <c r="K799" s="26">
        <v>48319032</v>
      </c>
      <c r="L799" s="26">
        <v>48319032</v>
      </c>
      <c r="M799" s="26">
        <v>48319032</v>
      </c>
      <c r="N799" s="27">
        <v>2857</v>
      </c>
      <c r="O799" s="28">
        <v>42.6</v>
      </c>
      <c r="P799" s="28">
        <v>44.5</v>
      </c>
      <c r="Q799" s="28">
        <v>31.6</v>
      </c>
      <c r="R799" s="28">
        <v>9.5</v>
      </c>
      <c r="S799" s="28">
        <v>7.5</v>
      </c>
      <c r="T799" s="28">
        <v>1</v>
      </c>
      <c r="U799" s="28">
        <v>0</v>
      </c>
      <c r="V799" s="44">
        <f>VLOOKUP($L799,'[1]Tortugas liberadas DPNG'!$B$1:$O$552,7,FALSE)</f>
        <v>2015</v>
      </c>
      <c r="W799" s="44">
        <f>VLOOKUP($L799,'[1]Tortugas liberadas DPNG'!$B$1:$O$552,11,FALSE)</f>
        <v>28.1</v>
      </c>
      <c r="X799" s="44">
        <f>VLOOKUP($L799,'[1]Tortugas liberadas DPNG'!$B$1:$O$552,14,FALSE)/1000</f>
        <v>2.2000000000000002</v>
      </c>
      <c r="Y799" s="44">
        <f>VLOOKUP($L799,'[1]Tortugas liberadas DPNG'!$B$1:$O$552,5,FALSE) -0.5</f>
        <v>5.5</v>
      </c>
      <c r="Z799" s="44">
        <f>Y799+(F799-VLOOKUP($L799,'[1]Tortugas liberadas DPNG'!$B$1:$O$552,7,FALSE))</f>
        <v>8.5</v>
      </c>
      <c r="AB799" s="45" t="str">
        <f t="shared" si="12"/>
        <v>Small</v>
      </c>
      <c r="AC799" s="9"/>
    </row>
    <row r="800" spans="1:29" x14ac:dyDescent="0.25">
      <c r="A800" s="42">
        <v>883</v>
      </c>
      <c r="B800" s="9" t="s">
        <v>28</v>
      </c>
      <c r="C800" s="9" t="s">
        <v>51</v>
      </c>
      <c r="D800" s="9">
        <v>7</v>
      </c>
      <c r="E800" s="9" t="s">
        <v>179</v>
      </c>
      <c r="F800" s="9">
        <v>2018</v>
      </c>
      <c r="G800" s="9">
        <v>6</v>
      </c>
      <c r="H800" s="9">
        <v>10</v>
      </c>
      <c r="I800" s="35">
        <v>-0.81457900000000005</v>
      </c>
      <c r="J800" s="35">
        <v>-90.068749999999994</v>
      </c>
      <c r="K800" s="26">
        <v>51783790</v>
      </c>
      <c r="L800" s="30">
        <v>48095306</v>
      </c>
      <c r="M800" s="26" t="s">
        <v>46</v>
      </c>
      <c r="N800" s="27">
        <v>2115</v>
      </c>
      <c r="O800" s="28">
        <v>48.8</v>
      </c>
      <c r="P800" s="28">
        <v>50.3</v>
      </c>
      <c r="Q800" s="28">
        <v>36.4</v>
      </c>
      <c r="R800" s="28">
        <v>12.3</v>
      </c>
      <c r="S800" s="28">
        <v>12</v>
      </c>
      <c r="T800" s="28">
        <v>1</v>
      </c>
      <c r="U800" s="28">
        <v>0</v>
      </c>
      <c r="V800" s="44">
        <f>VLOOKUP($L800,'[1]Tortugas liberadas DPNG'!$B$1:$O$552,7,FALSE)</f>
        <v>2015</v>
      </c>
      <c r="W800" s="44">
        <f>VLOOKUP($L800,'[1]Tortugas liberadas DPNG'!$B$1:$O$552,11,FALSE)</f>
        <v>33.4</v>
      </c>
      <c r="X800" s="44">
        <f>VLOOKUP($L800,'[1]Tortugas liberadas DPNG'!$B$1:$O$552,14,FALSE)/1000</f>
        <v>3.2</v>
      </c>
      <c r="Y800" s="44">
        <f>VLOOKUP($L800,'[1]Tortugas liberadas DPNG'!$B$1:$O$552,5,FALSE) -0.5</f>
        <v>7.5</v>
      </c>
      <c r="Z800" s="44">
        <f>Y800+(F800-VLOOKUP($L800,'[1]Tortugas liberadas DPNG'!$B$1:$O$552,7,FALSE))</f>
        <v>10.5</v>
      </c>
      <c r="AB800" s="45" t="str">
        <f t="shared" si="12"/>
        <v/>
      </c>
      <c r="AC800" s="9" t="s">
        <v>133</v>
      </c>
    </row>
    <row r="801" spans="1:29" x14ac:dyDescent="0.25">
      <c r="A801" s="42">
        <v>884</v>
      </c>
      <c r="B801" s="9" t="s">
        <v>28</v>
      </c>
      <c r="C801" s="9" t="s">
        <v>51</v>
      </c>
      <c r="D801" s="9">
        <v>7</v>
      </c>
      <c r="E801" s="9" t="s">
        <v>180</v>
      </c>
      <c r="F801" s="9">
        <v>2018</v>
      </c>
      <c r="G801" s="9">
        <v>6</v>
      </c>
      <c r="H801" s="9">
        <v>10</v>
      </c>
      <c r="I801" s="35">
        <v>-0.81459099999999995</v>
      </c>
      <c r="J801" s="35">
        <v>-90.068724000000003</v>
      </c>
      <c r="K801" s="26">
        <v>48328355</v>
      </c>
      <c r="L801" s="26">
        <v>48328355</v>
      </c>
      <c r="M801" s="26">
        <v>48328355</v>
      </c>
      <c r="N801" s="27">
        <v>2266</v>
      </c>
      <c r="O801" s="28">
        <v>39.6</v>
      </c>
      <c r="P801" s="28">
        <v>41.1</v>
      </c>
      <c r="Q801" s="28">
        <v>29.6</v>
      </c>
      <c r="R801" s="28">
        <v>8.3000000000000007</v>
      </c>
      <c r="S801" s="28">
        <v>6.1</v>
      </c>
      <c r="T801" s="28">
        <v>1</v>
      </c>
      <c r="U801" s="28">
        <v>0</v>
      </c>
      <c r="V801" s="44">
        <f>VLOOKUP($L801,'[1]Tortugas liberadas DPNG'!$B$1:$O$552,7,FALSE)</f>
        <v>2015</v>
      </c>
      <c r="W801" s="44">
        <f>VLOOKUP($L801,'[1]Tortugas liberadas DPNG'!$B$1:$O$552,11,FALSE)</f>
        <v>24.9</v>
      </c>
      <c r="X801" s="44">
        <f>VLOOKUP($L801,'[1]Tortugas liberadas DPNG'!$B$1:$O$552,14,FALSE)/1000</f>
        <v>1.5</v>
      </c>
      <c r="Y801" s="44">
        <f>VLOOKUP($L801,'[1]Tortugas liberadas DPNG'!$B$1:$O$552,5,FALSE) -0.5</f>
        <v>4.5</v>
      </c>
      <c r="Z801" s="44">
        <f>Y801+(F801-VLOOKUP($L801,'[1]Tortugas liberadas DPNG'!$B$1:$O$552,7,FALSE))</f>
        <v>7.5</v>
      </c>
      <c r="AB801" s="45" t="str">
        <f t="shared" si="12"/>
        <v>Small</v>
      </c>
      <c r="AC801" s="9"/>
    </row>
    <row r="802" spans="1:29" x14ac:dyDescent="0.25">
      <c r="A802" s="42">
        <v>885</v>
      </c>
      <c r="B802" s="9" t="s">
        <v>28</v>
      </c>
      <c r="C802" s="9" t="s">
        <v>51</v>
      </c>
      <c r="D802" s="9">
        <v>7</v>
      </c>
      <c r="E802" s="9" t="s">
        <v>181</v>
      </c>
      <c r="F802" s="9">
        <v>2018</v>
      </c>
      <c r="G802" s="9">
        <v>6</v>
      </c>
      <c r="H802" s="9">
        <v>10</v>
      </c>
      <c r="I802" s="35">
        <v>-0.82916999999999996</v>
      </c>
      <c r="J802" s="35">
        <v>-90.06756</v>
      </c>
      <c r="K802" s="26">
        <v>48066586</v>
      </c>
      <c r="L802" s="26">
        <v>48066586</v>
      </c>
      <c r="M802" s="26">
        <v>48066586</v>
      </c>
      <c r="N802" s="27">
        <v>2169</v>
      </c>
      <c r="O802" s="28">
        <v>41.7</v>
      </c>
      <c r="P802" s="28">
        <v>44.5</v>
      </c>
      <c r="Q802" s="28">
        <v>31.6</v>
      </c>
      <c r="R802" s="28">
        <v>9.1999999999999993</v>
      </c>
      <c r="S802" s="28">
        <v>7.4</v>
      </c>
      <c r="T802" s="28">
        <v>1</v>
      </c>
      <c r="U802" s="28">
        <v>0</v>
      </c>
      <c r="V802" s="44">
        <f>VLOOKUP($L802,'[1]Tortugas liberadas DPNG'!$B$1:$O$552,7,FALSE)</f>
        <v>2015</v>
      </c>
      <c r="W802" s="44">
        <f>VLOOKUP($L802,'[1]Tortugas liberadas DPNG'!$B$1:$O$552,11,FALSE)</f>
        <v>27.5</v>
      </c>
      <c r="X802" s="44">
        <f>VLOOKUP($L802,'[1]Tortugas liberadas DPNG'!$B$1:$O$552,14,FALSE)/1000</f>
        <v>2.1</v>
      </c>
      <c r="Y802" s="44">
        <f>VLOOKUP($L802,'[1]Tortugas liberadas DPNG'!$B$1:$O$552,5,FALSE) -0.5</f>
        <v>6.5</v>
      </c>
      <c r="Z802" s="44">
        <f>Y802+(F802-VLOOKUP($L802,'[1]Tortugas liberadas DPNG'!$B$1:$O$552,7,FALSE))</f>
        <v>9.5</v>
      </c>
      <c r="AA802" s="44">
        <f t="shared" ref="AA802:AA865" si="13">LEN(M802)</f>
        <v>8</v>
      </c>
      <c r="AB802" s="45" t="str">
        <f t="shared" si="12"/>
        <v>Small</v>
      </c>
      <c r="AC802" s="9"/>
    </row>
    <row r="803" spans="1:29" x14ac:dyDescent="0.25">
      <c r="A803" s="42">
        <v>886</v>
      </c>
      <c r="B803" s="42" t="s">
        <v>28</v>
      </c>
      <c r="C803" s="9"/>
      <c r="D803" s="9"/>
      <c r="E803" s="42" t="s">
        <v>182</v>
      </c>
      <c r="F803" s="9">
        <v>2019</v>
      </c>
      <c r="G803" s="9">
        <v>4</v>
      </c>
      <c r="H803" s="9">
        <v>1</v>
      </c>
      <c r="I803" s="42">
        <v>-0.83418999999999999</v>
      </c>
      <c r="J803" s="42">
        <v>-90.059190000000001</v>
      </c>
      <c r="K803" s="26">
        <v>48317595</v>
      </c>
      <c r="L803" s="26">
        <f t="shared" ref="L803:L852" si="14">K803</f>
        <v>48317595</v>
      </c>
      <c r="M803" s="26">
        <v>48317595</v>
      </c>
      <c r="N803" s="47">
        <v>2174</v>
      </c>
      <c r="O803" s="48">
        <v>46.6</v>
      </c>
      <c r="P803" s="45">
        <v>47.7</v>
      </c>
      <c r="Q803" s="45">
        <v>35.200000000000003</v>
      </c>
      <c r="R803" s="45">
        <v>11.8</v>
      </c>
      <c r="S803" s="45">
        <v>11.8</v>
      </c>
      <c r="T803" s="45">
        <v>1</v>
      </c>
      <c r="U803" s="28" t="e">
        <v>#N/A</v>
      </c>
      <c r="V803" s="44">
        <f>VLOOKUP($L803,'[1]Tortugas liberadas DPNG'!$B$1:$O$552,7,FALSE)</f>
        <v>2015</v>
      </c>
      <c r="W803" s="44">
        <f>VLOOKUP($L803,'[1]Tortugas liberadas DPNG'!$B$1:$O$552,11,FALSE)</f>
        <v>29.4</v>
      </c>
      <c r="X803" s="44">
        <f>VLOOKUP($L803,'[1]Tortugas liberadas DPNG'!$B$1:$O$552,14,FALSE)/1000</f>
        <v>2.4</v>
      </c>
      <c r="Y803" s="44">
        <f>VLOOKUP($L803,'[1]Tortugas liberadas DPNG'!$B$1:$O$552,5,FALSE) -0.5</f>
        <v>6.5</v>
      </c>
      <c r="Z803" s="44">
        <f>Y803+(F803-VLOOKUP($L803,'[1]Tortugas liberadas DPNG'!$B$1:$O$552,7,FALSE))</f>
        <v>10.5</v>
      </c>
      <c r="AA803" s="44">
        <f t="shared" si="13"/>
        <v>8</v>
      </c>
    </row>
    <row r="804" spans="1:29" x14ac:dyDescent="0.25">
      <c r="A804" s="42">
        <v>887</v>
      </c>
      <c r="B804" s="42" t="s">
        <v>28</v>
      </c>
      <c r="C804" s="9"/>
      <c r="D804" s="9"/>
      <c r="E804" s="42" t="s">
        <v>183</v>
      </c>
      <c r="F804" s="9">
        <v>2019</v>
      </c>
      <c r="G804" s="9">
        <v>4</v>
      </c>
      <c r="H804" s="9">
        <v>1</v>
      </c>
      <c r="I804" s="42">
        <v>-0.83050000000000002</v>
      </c>
      <c r="J804" s="42">
        <v>-90.066540000000003</v>
      </c>
      <c r="K804" s="26">
        <v>48074325</v>
      </c>
      <c r="L804" s="26">
        <f t="shared" si="14"/>
        <v>48074325</v>
      </c>
      <c r="M804" s="26">
        <v>48074325</v>
      </c>
      <c r="N804" s="47">
        <v>2149</v>
      </c>
      <c r="O804" s="48">
        <v>50.1</v>
      </c>
      <c r="P804" s="45">
        <v>52.2</v>
      </c>
      <c r="Q804" s="45">
        <v>37.200000000000003</v>
      </c>
      <c r="R804" s="45">
        <v>12</v>
      </c>
      <c r="S804" s="45">
        <v>14</v>
      </c>
      <c r="T804" s="45">
        <v>1</v>
      </c>
      <c r="U804" s="28" t="e">
        <v>#N/A</v>
      </c>
      <c r="V804" s="44">
        <f>VLOOKUP($L804,'[1]Tortugas liberadas DPNG'!$B$1:$O$552,7,FALSE)</f>
        <v>2015</v>
      </c>
      <c r="W804" s="44">
        <f>VLOOKUP($L804,'[1]Tortugas liberadas DPNG'!$B$1:$O$552,11,FALSE)</f>
        <v>33.299999999999997</v>
      </c>
      <c r="X804" s="44">
        <f>VLOOKUP($L804,'[1]Tortugas liberadas DPNG'!$B$1:$O$552,14,FALSE)/1000</f>
        <v>3.3</v>
      </c>
      <c r="Y804" s="44">
        <f>VLOOKUP($L804,'[1]Tortugas liberadas DPNG'!$B$1:$O$552,5,FALSE) -0.5</f>
        <v>7.5</v>
      </c>
      <c r="Z804" s="44">
        <f>Y804+(F804-VLOOKUP($L804,'[1]Tortugas liberadas DPNG'!$B$1:$O$552,7,FALSE))</f>
        <v>11.5</v>
      </c>
      <c r="AA804" s="44">
        <f t="shared" si="13"/>
        <v>8</v>
      </c>
      <c r="AB804" s="36"/>
      <c r="AC804" s="9" t="s">
        <v>184</v>
      </c>
    </row>
    <row r="805" spans="1:29" x14ac:dyDescent="0.25">
      <c r="A805" s="42">
        <v>888</v>
      </c>
      <c r="B805" s="42" t="s">
        <v>28</v>
      </c>
      <c r="C805" s="9"/>
      <c r="D805" s="9"/>
      <c r="E805" s="42" t="s">
        <v>185</v>
      </c>
      <c r="F805" s="9">
        <v>2019</v>
      </c>
      <c r="G805" s="9">
        <v>4</v>
      </c>
      <c r="H805" s="9">
        <v>1</v>
      </c>
      <c r="I805" s="42">
        <v>-0.81847999999999999</v>
      </c>
      <c r="J805" s="42">
        <v>-90.055080000000004</v>
      </c>
      <c r="K805" s="26">
        <v>48118305</v>
      </c>
      <c r="L805" s="26">
        <f t="shared" si="14"/>
        <v>48118305</v>
      </c>
      <c r="M805" s="26">
        <v>48118305</v>
      </c>
      <c r="N805" s="47">
        <v>3246</v>
      </c>
      <c r="O805" s="48">
        <v>40.1</v>
      </c>
      <c r="P805" s="45">
        <v>46.5</v>
      </c>
      <c r="Q805" s="45">
        <v>34.200000000000003</v>
      </c>
      <c r="R805" s="45">
        <v>9.9</v>
      </c>
      <c r="S805" s="45">
        <v>9.3000000000000007</v>
      </c>
      <c r="T805" s="45">
        <v>1</v>
      </c>
      <c r="U805" s="28" t="e">
        <v>#N/A</v>
      </c>
      <c r="V805" s="44">
        <f>VLOOKUP($L805,'[1]Tortugas liberadas DPNG'!$B$1:$O$552,7,FALSE)</f>
        <v>2015</v>
      </c>
      <c r="W805" s="44">
        <f>VLOOKUP($L805,'[1]Tortugas liberadas DPNG'!$B$1:$O$552,11,FALSE)</f>
        <v>25.9</v>
      </c>
      <c r="X805" s="44">
        <f>VLOOKUP($L805,'[1]Tortugas liberadas DPNG'!$B$1:$O$552,14,FALSE)/1000</f>
        <v>1.65</v>
      </c>
      <c r="Y805" s="44">
        <f>VLOOKUP($L805,'[1]Tortugas liberadas DPNG'!$B$1:$O$552,5,FALSE) -0.5</f>
        <v>5.5</v>
      </c>
      <c r="Z805" s="44">
        <f>Y805+(F805-VLOOKUP($L805,'[1]Tortugas liberadas DPNG'!$B$1:$O$552,7,FALSE))</f>
        <v>9.5</v>
      </c>
      <c r="AA805" s="44">
        <f t="shared" si="13"/>
        <v>8</v>
      </c>
      <c r="AB805" s="36"/>
    </row>
    <row r="806" spans="1:29" x14ac:dyDescent="0.25">
      <c r="A806" s="42">
        <v>889</v>
      </c>
      <c r="B806" s="42" t="s">
        <v>28</v>
      </c>
      <c r="C806" s="9"/>
      <c r="D806" s="9"/>
      <c r="E806" s="42" t="s">
        <v>186</v>
      </c>
      <c r="F806" s="9">
        <v>2019</v>
      </c>
      <c r="G806" s="9">
        <v>4</v>
      </c>
      <c r="H806" s="9">
        <v>1</v>
      </c>
      <c r="I806" s="42">
        <v>-0.81872</v>
      </c>
      <c r="J806" s="42">
        <v>-90.060540000000003</v>
      </c>
      <c r="K806" s="26">
        <v>48074319</v>
      </c>
      <c r="L806" s="26">
        <f t="shared" si="14"/>
        <v>48074319</v>
      </c>
      <c r="M806" s="26">
        <v>48074319</v>
      </c>
      <c r="N806" s="47">
        <v>2133</v>
      </c>
      <c r="O806" s="48">
        <v>40.6</v>
      </c>
      <c r="P806" s="45">
        <v>42.8</v>
      </c>
      <c r="Q806" s="45">
        <v>31.4</v>
      </c>
      <c r="R806" s="45">
        <v>9.4</v>
      </c>
      <c r="S806" s="45">
        <v>7.6</v>
      </c>
      <c r="T806" s="45">
        <v>1</v>
      </c>
      <c r="U806" s="28" t="e">
        <v>#N/A</v>
      </c>
      <c r="V806" s="44">
        <f>VLOOKUP($L806,'[1]Tortugas liberadas DPNG'!$B$1:$O$552,7,FALSE)</f>
        <v>2015</v>
      </c>
      <c r="W806" s="44">
        <f>VLOOKUP($L806,'[1]Tortugas liberadas DPNG'!$B$1:$O$552,11,FALSE)</f>
        <v>30.1</v>
      </c>
      <c r="X806" s="44">
        <f>VLOOKUP($L806,'[1]Tortugas liberadas DPNG'!$B$1:$O$552,14,FALSE)/1000</f>
        <v>2.2999999999999998</v>
      </c>
      <c r="Y806" s="44">
        <f>VLOOKUP($L806,'[1]Tortugas liberadas DPNG'!$B$1:$O$552,5,FALSE) -0.5</f>
        <v>7.5</v>
      </c>
      <c r="Z806" s="44">
        <f>Y806+(F806-VLOOKUP($L806,'[1]Tortugas liberadas DPNG'!$B$1:$O$552,7,FALSE))</f>
        <v>11.5</v>
      </c>
      <c r="AA806" s="44">
        <f t="shared" si="13"/>
        <v>8</v>
      </c>
      <c r="AB806" s="36"/>
    </row>
    <row r="807" spans="1:29" x14ac:dyDescent="0.25">
      <c r="A807" s="42">
        <v>890</v>
      </c>
      <c r="B807" s="42" t="s">
        <v>28</v>
      </c>
      <c r="C807" s="9"/>
      <c r="D807" s="9"/>
      <c r="E807" s="42" t="s">
        <v>187</v>
      </c>
      <c r="F807" s="9">
        <v>2019</v>
      </c>
      <c r="G807" s="9">
        <v>4</v>
      </c>
      <c r="H807" s="9">
        <v>1</v>
      </c>
      <c r="I807" s="42">
        <v>-0.81920000000000004</v>
      </c>
      <c r="J807" s="42">
        <v>-90.065010000000001</v>
      </c>
      <c r="K807" s="26">
        <v>48080117</v>
      </c>
      <c r="L807" s="26">
        <f t="shared" si="14"/>
        <v>48080117</v>
      </c>
      <c r="M807" s="26">
        <v>48080117</v>
      </c>
      <c r="N807" s="47">
        <v>2169</v>
      </c>
      <c r="O807" s="48">
        <v>49.6</v>
      </c>
      <c r="P807" s="45">
        <v>52.4</v>
      </c>
      <c r="Q807" s="45">
        <v>37</v>
      </c>
      <c r="R807" s="45">
        <v>11.6</v>
      </c>
      <c r="S807" s="45">
        <v>13.5</v>
      </c>
      <c r="T807" s="45">
        <v>1</v>
      </c>
      <c r="U807" s="28" t="e">
        <v>#N/A</v>
      </c>
      <c r="V807" s="44">
        <f>VLOOKUP($L807,'[1]Tortugas liberadas DPNG'!$B$1:$O$552,7,FALSE)</f>
        <v>2015</v>
      </c>
      <c r="W807" s="44">
        <f>VLOOKUP($L807,'[1]Tortugas liberadas DPNG'!$B$1:$O$552,11,FALSE)</f>
        <v>32</v>
      </c>
      <c r="X807" s="44">
        <f>VLOOKUP($L807,'[1]Tortugas liberadas DPNG'!$B$1:$O$552,14,FALSE)/1000</f>
        <v>3.05</v>
      </c>
      <c r="Y807" s="44">
        <f>VLOOKUP($L807,'[1]Tortugas liberadas DPNG'!$B$1:$O$552,5,FALSE) -0.5</f>
        <v>6.5</v>
      </c>
      <c r="Z807" s="44">
        <f>Y807+(F807-VLOOKUP($L807,'[1]Tortugas liberadas DPNG'!$B$1:$O$552,7,FALSE))</f>
        <v>10.5</v>
      </c>
      <c r="AA807" s="44">
        <f t="shared" si="13"/>
        <v>8</v>
      </c>
    </row>
    <row r="808" spans="1:29" x14ac:dyDescent="0.25">
      <c r="A808" s="42">
        <v>891</v>
      </c>
      <c r="B808" s="42" t="s">
        <v>28</v>
      </c>
      <c r="C808" s="9"/>
      <c r="D808" s="9"/>
      <c r="E808" s="42" t="s">
        <v>188</v>
      </c>
      <c r="F808" s="9">
        <v>2019</v>
      </c>
      <c r="G808" s="9">
        <v>4</v>
      </c>
      <c r="H808" s="9">
        <v>1</v>
      </c>
      <c r="I808" s="42">
        <v>-0.82076000000000005</v>
      </c>
      <c r="J808" s="42">
        <v>-90.052340000000001</v>
      </c>
      <c r="K808" s="26">
        <v>52306545</v>
      </c>
      <c r="L808" s="26">
        <f t="shared" si="14"/>
        <v>52306545</v>
      </c>
      <c r="M808" s="26">
        <v>52306545</v>
      </c>
      <c r="N808" s="47">
        <v>2354</v>
      </c>
      <c r="O808" s="48">
        <v>32.4</v>
      </c>
      <c r="P808" s="45">
        <v>35.5</v>
      </c>
      <c r="Q808" s="45">
        <v>24.1</v>
      </c>
      <c r="R808" s="45">
        <v>7.6</v>
      </c>
      <c r="S808" s="45">
        <v>3.6</v>
      </c>
      <c r="T808" s="45">
        <v>1</v>
      </c>
      <c r="U808" s="28" t="e">
        <v>#N/A</v>
      </c>
      <c r="V808" s="44">
        <f>VLOOKUP($L808,'[1]Tortugas liberadas DPNG'!$B$1:$O$552,7,FALSE)</f>
        <v>2017</v>
      </c>
      <c r="W808" s="44">
        <f>VLOOKUP($L808,'[1]Tortugas liberadas DPNG'!$B$1:$O$552,11,FALSE)</f>
        <v>27.1</v>
      </c>
      <c r="X808" s="44">
        <f>VLOOKUP($L808,'[1]Tortugas liberadas DPNG'!$B$1:$O$552,14,FALSE)/1000</f>
        <v>1.3</v>
      </c>
      <c r="Y808" s="44">
        <f>VLOOKUP($L808,'[1]Tortugas liberadas DPNG'!$B$1:$O$552,5,FALSE) -0.5</f>
        <v>6.5</v>
      </c>
      <c r="Z808" s="44">
        <f>Y808+(F808-VLOOKUP($L808,'[1]Tortugas liberadas DPNG'!$B$1:$O$552,7,FALSE))</f>
        <v>8.5</v>
      </c>
      <c r="AA808" s="44">
        <f t="shared" si="13"/>
        <v>8</v>
      </c>
    </row>
    <row r="809" spans="1:29" x14ac:dyDescent="0.25">
      <c r="A809" s="42">
        <v>892</v>
      </c>
      <c r="B809" s="42" t="s">
        <v>28</v>
      </c>
      <c r="C809" s="9"/>
      <c r="D809" s="9"/>
      <c r="E809" s="42" t="s">
        <v>189</v>
      </c>
      <c r="F809" s="9">
        <v>2019</v>
      </c>
      <c r="G809" s="9">
        <v>4</v>
      </c>
      <c r="H809" s="9">
        <v>1</v>
      </c>
      <c r="I809" s="42">
        <v>-0.81962000000000002</v>
      </c>
      <c r="J809" s="42">
        <v>-90.049580000000006</v>
      </c>
      <c r="K809" s="26">
        <v>48367888</v>
      </c>
      <c r="L809" s="26">
        <f t="shared" si="14"/>
        <v>48367888</v>
      </c>
      <c r="M809" s="26">
        <v>48367888</v>
      </c>
      <c r="N809" s="47">
        <v>2204</v>
      </c>
      <c r="O809" s="48">
        <v>44.9</v>
      </c>
      <c r="P809" s="45">
        <v>47.3</v>
      </c>
      <c r="Q809" s="45">
        <v>32.1</v>
      </c>
      <c r="R809" s="45">
        <v>10.4</v>
      </c>
      <c r="S809" s="45">
        <v>8.5</v>
      </c>
      <c r="T809" s="45">
        <v>1</v>
      </c>
      <c r="U809" s="28" t="e">
        <v>#N/A</v>
      </c>
      <c r="V809" s="44">
        <f>VLOOKUP($L809,'[1]Tortugas liberadas DPNG'!$B$1:$O$552,7,FALSE)</f>
        <v>2015</v>
      </c>
      <c r="W809" s="44">
        <f>VLOOKUP($L809,'[1]Tortugas liberadas DPNG'!$B$1:$O$552,11,FALSE)</f>
        <v>29.6</v>
      </c>
      <c r="X809" s="44">
        <f>VLOOKUP($L809,'[1]Tortugas liberadas DPNG'!$B$1:$O$552,14,FALSE)/1000</f>
        <v>2.25</v>
      </c>
      <c r="Y809" s="44">
        <f>VLOOKUP($L809,'[1]Tortugas liberadas DPNG'!$B$1:$O$552,5,FALSE) -0.5</f>
        <v>5.5</v>
      </c>
      <c r="Z809" s="44">
        <f>Y809+(F809-VLOOKUP($L809,'[1]Tortugas liberadas DPNG'!$B$1:$O$552,7,FALSE))</f>
        <v>9.5</v>
      </c>
      <c r="AA809" s="44">
        <f t="shared" si="13"/>
        <v>8</v>
      </c>
    </row>
    <row r="810" spans="1:29" x14ac:dyDescent="0.25">
      <c r="A810" s="42">
        <v>893</v>
      </c>
      <c r="B810" s="42" t="s">
        <v>28</v>
      </c>
      <c r="C810" s="9"/>
      <c r="D810" s="9"/>
      <c r="E810" s="42" t="s">
        <v>190</v>
      </c>
      <c r="F810" s="9">
        <v>2019</v>
      </c>
      <c r="G810" s="9">
        <v>4</v>
      </c>
      <c r="H810" s="9">
        <v>1</v>
      </c>
      <c r="I810" s="42">
        <v>-0.81791000000000003</v>
      </c>
      <c r="J810" s="42">
        <v>-90.053889999999996</v>
      </c>
      <c r="K810" s="26">
        <v>48066082</v>
      </c>
      <c r="L810" s="26">
        <f t="shared" si="14"/>
        <v>48066082</v>
      </c>
      <c r="M810" s="26">
        <v>48066082</v>
      </c>
      <c r="N810" s="47" t="s">
        <v>191</v>
      </c>
      <c r="O810" s="48">
        <v>46.3</v>
      </c>
      <c r="P810" s="45">
        <v>48.3</v>
      </c>
      <c r="Q810" s="45">
        <v>33.799999999999997</v>
      </c>
      <c r="R810" s="45">
        <v>10.5</v>
      </c>
      <c r="S810" s="45">
        <v>10.7</v>
      </c>
      <c r="T810" s="45">
        <v>1</v>
      </c>
      <c r="U810" s="28" t="e">
        <v>#N/A</v>
      </c>
      <c r="V810" s="44">
        <f>VLOOKUP($L810,'[1]Tortugas liberadas DPNG'!$B$1:$O$552,7,FALSE)</f>
        <v>2015</v>
      </c>
      <c r="W810" s="44">
        <f>VLOOKUP($L810,'[1]Tortugas liberadas DPNG'!$B$1:$O$552,11,FALSE)</f>
        <v>31.5</v>
      </c>
      <c r="X810" s="44">
        <f>VLOOKUP($L810,'[1]Tortugas liberadas DPNG'!$B$1:$O$552,14,FALSE)/1000</f>
        <v>2.5</v>
      </c>
      <c r="Y810" s="44">
        <f>VLOOKUP($L810,'[1]Tortugas liberadas DPNG'!$B$1:$O$552,5,FALSE) -0.5</f>
        <v>7.5</v>
      </c>
      <c r="Z810" s="44">
        <f>Y810+(F810-VLOOKUP($L810,'[1]Tortugas liberadas DPNG'!$B$1:$O$552,7,FALSE))</f>
        <v>11.5</v>
      </c>
      <c r="AA810" s="44">
        <f t="shared" si="13"/>
        <v>8</v>
      </c>
    </row>
    <row r="811" spans="1:29" x14ac:dyDescent="0.25">
      <c r="A811" s="42">
        <v>894</v>
      </c>
      <c r="B811" s="42" t="s">
        <v>28</v>
      </c>
      <c r="C811" s="9"/>
      <c r="D811" s="9"/>
      <c r="E811" s="42" t="s">
        <v>192</v>
      </c>
      <c r="F811" s="9">
        <v>2019</v>
      </c>
      <c r="G811" s="9">
        <v>4</v>
      </c>
      <c r="H811" s="9">
        <v>1</v>
      </c>
      <c r="I811" s="42">
        <v>-0.82135000000000002</v>
      </c>
      <c r="J811" s="42">
        <v>-90.055539999999993</v>
      </c>
      <c r="K811" s="26">
        <v>52524005</v>
      </c>
      <c r="L811" s="26">
        <f t="shared" si="14"/>
        <v>52524005</v>
      </c>
      <c r="M811" s="26">
        <v>52524005</v>
      </c>
      <c r="N811" s="47">
        <v>2219</v>
      </c>
      <c r="O811" s="48">
        <v>43.8</v>
      </c>
      <c r="P811" s="45">
        <v>45.8</v>
      </c>
      <c r="Q811" s="45">
        <v>32.700000000000003</v>
      </c>
      <c r="R811" s="45">
        <v>10.5</v>
      </c>
      <c r="S811" s="45">
        <v>7.6</v>
      </c>
      <c r="T811" s="45">
        <v>1</v>
      </c>
      <c r="U811" s="28" t="e">
        <v>#N/A</v>
      </c>
      <c r="V811" s="44" t="e">
        <f>VLOOKUP($L811,'[1]Tortugas liberadas DPNG'!$B$1:$O$552,7,FALSE)</f>
        <v>#N/A</v>
      </c>
      <c r="W811" s="44" t="e">
        <f>VLOOKUP($L811,'[1]Tortugas liberadas DPNG'!$B$1:$O$552,11,FALSE)</f>
        <v>#N/A</v>
      </c>
      <c r="X811" s="44" t="e">
        <f>VLOOKUP($L811,'[1]Tortugas liberadas DPNG'!$B$1:$O$552,14,FALSE)/1000</f>
        <v>#N/A</v>
      </c>
      <c r="Y811" s="44" t="e">
        <f>VLOOKUP($L811,'[1]Tortugas liberadas DPNG'!$B$1:$O$552,5,FALSE) -0.5</f>
        <v>#N/A</v>
      </c>
      <c r="Z811" s="44" t="e">
        <f>Y811+(F811-VLOOKUP($L811,'[1]Tortugas liberadas DPNG'!$B$1:$O$552,7,FALSE))</f>
        <v>#N/A</v>
      </c>
      <c r="AA811" s="44">
        <f t="shared" si="13"/>
        <v>8</v>
      </c>
    </row>
    <row r="812" spans="1:29" x14ac:dyDescent="0.25">
      <c r="A812" s="42">
        <v>895</v>
      </c>
      <c r="B812" s="42" t="s">
        <v>28</v>
      </c>
      <c r="C812" s="9"/>
      <c r="D812" s="9"/>
      <c r="E812" s="42" t="s">
        <v>193</v>
      </c>
      <c r="F812" s="9">
        <v>2019</v>
      </c>
      <c r="G812" s="9">
        <v>4</v>
      </c>
      <c r="H812" s="9">
        <v>1</v>
      </c>
      <c r="I812" s="42">
        <v>-0.82055999999999996</v>
      </c>
      <c r="J812" s="42">
        <v>-90.055480000000003</v>
      </c>
      <c r="K812" s="26">
        <v>48345639</v>
      </c>
      <c r="L812" s="26">
        <f t="shared" si="14"/>
        <v>48345639</v>
      </c>
      <c r="M812" s="26">
        <v>48345639</v>
      </c>
      <c r="N812" s="47">
        <v>130</v>
      </c>
      <c r="O812" s="48">
        <v>51.6</v>
      </c>
      <c r="P812" s="45">
        <v>52.9</v>
      </c>
      <c r="Q812" s="45">
        <v>39.4</v>
      </c>
      <c r="R812" s="45">
        <v>13.54</v>
      </c>
      <c r="S812" s="45">
        <v>12.7</v>
      </c>
      <c r="T812" s="45">
        <v>1</v>
      </c>
      <c r="U812" s="28" t="e">
        <v>#N/A</v>
      </c>
      <c r="V812" s="44">
        <f>VLOOKUP($L812,'[1]Tortugas liberadas DPNG'!$B$1:$O$552,7,FALSE)</f>
        <v>2015</v>
      </c>
      <c r="W812" s="44">
        <f>VLOOKUP($L812,'[1]Tortugas liberadas DPNG'!$B$1:$O$552,11,FALSE)</f>
        <v>34.6</v>
      </c>
      <c r="X812" s="44">
        <f>VLOOKUP($L812,'[1]Tortugas liberadas DPNG'!$B$1:$O$552,14,FALSE)/1000</f>
        <v>3.6</v>
      </c>
      <c r="Y812" s="44">
        <f>VLOOKUP($L812,'[1]Tortugas liberadas DPNG'!$B$1:$O$552,5,FALSE) -0.5</f>
        <v>7.5</v>
      </c>
      <c r="Z812" s="44">
        <f>Y812+(F812-VLOOKUP($L812,'[1]Tortugas liberadas DPNG'!$B$1:$O$552,7,FALSE))</f>
        <v>11.5</v>
      </c>
      <c r="AA812" s="44">
        <f t="shared" si="13"/>
        <v>8</v>
      </c>
    </row>
    <row r="813" spans="1:29" x14ac:dyDescent="0.25">
      <c r="A813" s="42">
        <v>896</v>
      </c>
      <c r="B813" s="42" t="s">
        <v>28</v>
      </c>
      <c r="C813" s="9"/>
      <c r="D813" s="9"/>
      <c r="E813" s="42" t="s">
        <v>194</v>
      </c>
      <c r="F813" s="9">
        <v>2019</v>
      </c>
      <c r="G813" s="9">
        <v>4</v>
      </c>
      <c r="H813" s="9">
        <v>1</v>
      </c>
      <c r="I813" s="42">
        <v>-0.82120000000000004</v>
      </c>
      <c r="J813" s="42">
        <v>-90.05753</v>
      </c>
      <c r="K813" s="26">
        <v>48116325</v>
      </c>
      <c r="L813" s="26">
        <f t="shared" si="14"/>
        <v>48116325</v>
      </c>
      <c r="M813" s="26">
        <v>48116325</v>
      </c>
      <c r="N813" s="47">
        <v>2465</v>
      </c>
      <c r="O813" s="48">
        <v>41.3</v>
      </c>
      <c r="P813" s="45">
        <v>43.4</v>
      </c>
      <c r="Q813" s="45">
        <v>33.299999999999997</v>
      </c>
      <c r="R813" s="45">
        <v>9.4</v>
      </c>
      <c r="S813" s="45">
        <v>7.7</v>
      </c>
      <c r="T813" s="45">
        <v>1</v>
      </c>
      <c r="U813" s="28" t="e">
        <v>#N/A</v>
      </c>
      <c r="V813" s="44">
        <f>VLOOKUP($L813,'[1]Tortugas liberadas DPNG'!$B$1:$O$552,7,FALSE)</f>
        <v>2015</v>
      </c>
      <c r="W813" s="44">
        <f>VLOOKUP($L813,'[1]Tortugas liberadas DPNG'!$B$1:$O$552,11,FALSE)</f>
        <v>25</v>
      </c>
      <c r="X813" s="44">
        <f>VLOOKUP($L813,'[1]Tortugas liberadas DPNG'!$B$1:$O$552,14,FALSE)/1000</f>
        <v>1.2</v>
      </c>
      <c r="Y813" s="44">
        <f>VLOOKUP($L813,'[1]Tortugas liberadas DPNG'!$B$1:$O$552,5,FALSE) -0.5</f>
        <v>4.5</v>
      </c>
      <c r="Z813" s="44">
        <f>Y813+(F813-VLOOKUP($L813,'[1]Tortugas liberadas DPNG'!$B$1:$O$552,7,FALSE))</f>
        <v>8.5</v>
      </c>
      <c r="AA813" s="44">
        <f t="shared" si="13"/>
        <v>8</v>
      </c>
    </row>
    <row r="814" spans="1:29" x14ac:dyDescent="0.25">
      <c r="A814" s="42">
        <v>897</v>
      </c>
      <c r="B814" s="42" t="s">
        <v>28</v>
      </c>
      <c r="C814" s="9"/>
      <c r="D814" s="9"/>
      <c r="E814" s="42" t="s">
        <v>195</v>
      </c>
      <c r="F814" s="9">
        <v>2019</v>
      </c>
      <c r="G814" s="9">
        <v>4</v>
      </c>
      <c r="H814" s="9">
        <v>1</v>
      </c>
      <c r="I814" s="42">
        <v>-0.82216</v>
      </c>
      <c r="J814" s="42">
        <v>-90.056669999999997</v>
      </c>
      <c r="K814" s="26">
        <v>48367080</v>
      </c>
      <c r="L814" s="26">
        <f t="shared" si="14"/>
        <v>48367080</v>
      </c>
      <c r="M814" s="26">
        <v>48367080</v>
      </c>
      <c r="N814" s="47">
        <v>2142</v>
      </c>
      <c r="O814" s="48">
        <v>40.4</v>
      </c>
      <c r="P814" s="45">
        <v>41.5</v>
      </c>
      <c r="Q814" s="45">
        <v>29.4</v>
      </c>
      <c r="R814" s="45">
        <v>9.6</v>
      </c>
      <c r="S814" s="45">
        <v>5.6</v>
      </c>
      <c r="T814" s="45">
        <v>1</v>
      </c>
      <c r="U814" s="28" t="e">
        <v>#N/A</v>
      </c>
      <c r="V814" s="44">
        <f>VLOOKUP($L814,'[1]Tortugas liberadas DPNG'!$B$1:$O$552,7,FALSE)</f>
        <v>2015</v>
      </c>
      <c r="W814" s="44">
        <f>VLOOKUP($L814,'[1]Tortugas liberadas DPNG'!$B$1:$O$552,11,FALSE)</f>
        <v>25.8</v>
      </c>
      <c r="X814" s="44">
        <f>VLOOKUP($L814,'[1]Tortugas liberadas DPNG'!$B$1:$O$552,14,FALSE)/1000</f>
        <v>1.5</v>
      </c>
      <c r="Y814" s="44">
        <f>VLOOKUP($L814,'[1]Tortugas liberadas DPNG'!$B$1:$O$552,5,FALSE) -0.5</f>
        <v>7.5</v>
      </c>
      <c r="Z814" s="44">
        <f>Y814+(F814-VLOOKUP($L814,'[1]Tortugas liberadas DPNG'!$B$1:$O$552,7,FALSE))</f>
        <v>11.5</v>
      </c>
      <c r="AA814" s="44">
        <f t="shared" si="13"/>
        <v>8</v>
      </c>
    </row>
    <row r="815" spans="1:29" x14ac:dyDescent="0.25">
      <c r="A815" s="42">
        <v>898</v>
      </c>
      <c r="B815" s="42" t="s">
        <v>28</v>
      </c>
      <c r="C815" s="9"/>
      <c r="D815" s="9"/>
      <c r="E815" s="42" t="s">
        <v>196</v>
      </c>
      <c r="F815" s="9">
        <v>2019</v>
      </c>
      <c r="G815" s="9">
        <v>4</v>
      </c>
      <c r="H815" s="9">
        <v>1</v>
      </c>
      <c r="I815" s="42">
        <v>-0.82160999999999995</v>
      </c>
      <c r="J815" s="42">
        <v>-90.058359999999993</v>
      </c>
      <c r="K815" s="26">
        <v>51323061</v>
      </c>
      <c r="L815" s="26">
        <f t="shared" si="14"/>
        <v>51323061</v>
      </c>
      <c r="M815" s="26">
        <v>51323061</v>
      </c>
      <c r="N815" s="47" t="s">
        <v>197</v>
      </c>
      <c r="O815" s="48">
        <v>32.299999999999997</v>
      </c>
      <c r="P815" s="45">
        <v>32.6</v>
      </c>
      <c r="Q815" s="45">
        <v>23</v>
      </c>
      <c r="R815" s="45">
        <v>7.7</v>
      </c>
      <c r="S815" s="45">
        <v>2.7</v>
      </c>
      <c r="T815" s="45">
        <v>1</v>
      </c>
      <c r="U815" s="28" t="e">
        <v>#N/A</v>
      </c>
      <c r="V815" s="44" t="e">
        <f>VLOOKUP($L815,'[1]Tortugas liberadas DPNG'!$B$1:$O$552,7,FALSE)</f>
        <v>#N/A</v>
      </c>
      <c r="W815" s="44" t="e">
        <f>VLOOKUP($L815,'[1]Tortugas liberadas DPNG'!$B$1:$O$552,11,FALSE)</f>
        <v>#N/A</v>
      </c>
      <c r="X815" s="44" t="e">
        <f>VLOOKUP($L815,'[1]Tortugas liberadas DPNG'!$B$1:$O$552,14,FALSE)/1000</f>
        <v>#N/A</v>
      </c>
      <c r="Y815" s="44" t="e">
        <f>VLOOKUP($L815,'[1]Tortugas liberadas DPNG'!$B$1:$O$552,5,FALSE) -0.5</f>
        <v>#N/A</v>
      </c>
      <c r="Z815" s="44" t="e">
        <f>Y815+(F815-VLOOKUP($L815,'[1]Tortugas liberadas DPNG'!$B$1:$O$552,7,FALSE))</f>
        <v>#N/A</v>
      </c>
      <c r="AA815" s="44">
        <f t="shared" si="13"/>
        <v>8</v>
      </c>
    </row>
    <row r="816" spans="1:29" x14ac:dyDescent="0.25">
      <c r="A816" s="42">
        <v>899</v>
      </c>
      <c r="B816" s="42" t="s">
        <v>28</v>
      </c>
      <c r="C816" s="9"/>
      <c r="D816" s="9"/>
      <c r="E816" s="42" t="s">
        <v>198</v>
      </c>
      <c r="F816" s="9">
        <v>2019</v>
      </c>
      <c r="G816" s="9">
        <v>4</v>
      </c>
      <c r="H816" s="9">
        <v>1</v>
      </c>
      <c r="I816" s="42">
        <v>-0.82118999999999998</v>
      </c>
      <c r="J816" s="42">
        <v>-90.059600000000003</v>
      </c>
      <c r="K816" s="26">
        <v>982126055990564</v>
      </c>
      <c r="L816" s="26">
        <f t="shared" si="14"/>
        <v>982126055990564</v>
      </c>
      <c r="M816" s="26">
        <v>982126055990564</v>
      </c>
      <c r="N816" s="47">
        <v>0</v>
      </c>
      <c r="O816" s="48">
        <v>29.3</v>
      </c>
      <c r="P816" s="45">
        <v>30.7</v>
      </c>
      <c r="Q816" s="45">
        <v>21.4</v>
      </c>
      <c r="R816" s="45">
        <v>6.2</v>
      </c>
      <c r="S816" s="45">
        <v>1.7</v>
      </c>
      <c r="T816" s="45">
        <v>1</v>
      </c>
      <c r="U816" s="28" t="e">
        <v>#N/A</v>
      </c>
      <c r="V816" s="44">
        <f>VLOOKUP($L816,'[1]Tortugas liberadas DPNG'!$B$1:$O$552,7,FALSE)</f>
        <v>2019</v>
      </c>
      <c r="W816" s="44">
        <f>VLOOKUP($L816,'[1]Tortugas liberadas DPNG'!$B$1:$O$552,11,FALSE)</f>
        <v>29.2</v>
      </c>
      <c r="X816" s="44">
        <f>VLOOKUP($L816,'[1]Tortugas liberadas DPNG'!$B$1:$O$552,14,FALSE)/1000</f>
        <v>2.0459999999999998</v>
      </c>
      <c r="Y816" s="44">
        <f>VLOOKUP($L816,'[1]Tortugas liberadas DPNG'!$B$1:$O$552,5,FALSE) -0.5</f>
        <v>5.5</v>
      </c>
      <c r="Z816" s="44">
        <f>Y816+(F816-VLOOKUP($L816,'[1]Tortugas liberadas DPNG'!$B$1:$O$552,7,FALSE))</f>
        <v>5.5</v>
      </c>
      <c r="AA816" s="44">
        <f t="shared" si="13"/>
        <v>15</v>
      </c>
    </row>
    <row r="817" spans="1:27" x14ac:dyDescent="0.25">
      <c r="A817" s="42">
        <v>900</v>
      </c>
      <c r="B817" s="42" t="s">
        <v>28</v>
      </c>
      <c r="C817" s="9"/>
      <c r="D817" s="9"/>
      <c r="E817" s="42" t="s">
        <v>199</v>
      </c>
      <c r="F817" s="9">
        <v>2019</v>
      </c>
      <c r="G817" s="9">
        <v>4</v>
      </c>
      <c r="H817" s="9">
        <v>1</v>
      </c>
      <c r="I817" s="42">
        <v>-0.82111999999999996</v>
      </c>
      <c r="J817" s="42">
        <v>-90.059629999999999</v>
      </c>
      <c r="K817" s="26">
        <v>982126055990439</v>
      </c>
      <c r="L817" s="26">
        <f t="shared" si="14"/>
        <v>982126055990439</v>
      </c>
      <c r="M817" s="26">
        <v>982126055990439</v>
      </c>
      <c r="N817" s="47">
        <v>0</v>
      </c>
      <c r="O817" s="48">
        <v>30.8</v>
      </c>
      <c r="P817" s="45">
        <v>32.799999999999997</v>
      </c>
      <c r="Q817" s="45">
        <v>21.9</v>
      </c>
      <c r="R817" s="45">
        <v>6.8</v>
      </c>
      <c r="S817" s="45">
        <v>2.4</v>
      </c>
      <c r="T817" s="45">
        <v>1</v>
      </c>
      <c r="U817" s="28" t="e">
        <v>#N/A</v>
      </c>
      <c r="V817" s="44">
        <f>VLOOKUP($L817,'[1]Tortugas liberadas DPNG'!$B$1:$O$552,7,FALSE)</f>
        <v>2019</v>
      </c>
      <c r="W817" s="44">
        <f>VLOOKUP($L817,'[1]Tortugas liberadas DPNG'!$B$1:$O$552,11,FALSE)</f>
        <v>27.5</v>
      </c>
      <c r="X817" s="44">
        <f>VLOOKUP($L817,'[1]Tortugas liberadas DPNG'!$B$1:$O$552,14,FALSE)/1000</f>
        <v>1.835</v>
      </c>
      <c r="Y817" s="44">
        <f>VLOOKUP($L817,'[1]Tortugas liberadas DPNG'!$B$1:$O$552,5,FALSE) -0.5</f>
        <v>6.5</v>
      </c>
      <c r="Z817" s="44">
        <f>Y817+(F817-VLOOKUP($L817,'[1]Tortugas liberadas DPNG'!$B$1:$O$552,7,FALSE))</f>
        <v>6.5</v>
      </c>
      <c r="AA817" s="44">
        <f t="shared" si="13"/>
        <v>15</v>
      </c>
    </row>
    <row r="818" spans="1:27" x14ac:dyDescent="0.25">
      <c r="A818" s="42">
        <v>901</v>
      </c>
      <c r="B818" s="42" t="s">
        <v>28</v>
      </c>
      <c r="C818" s="9"/>
      <c r="D818" s="9"/>
      <c r="E818" s="42" t="s">
        <v>200</v>
      </c>
      <c r="F818" s="9">
        <v>2019</v>
      </c>
      <c r="G818" s="9">
        <v>4</v>
      </c>
      <c r="H818" s="9">
        <v>1</v>
      </c>
      <c r="I818" s="42">
        <v>-0.82113000000000003</v>
      </c>
      <c r="J818" s="42">
        <v>-90.059700000000007</v>
      </c>
      <c r="K818" s="26">
        <v>982126055990532</v>
      </c>
      <c r="L818" s="26">
        <f t="shared" si="14"/>
        <v>982126055990532</v>
      </c>
      <c r="M818" s="26">
        <v>982126055990532</v>
      </c>
      <c r="N818" s="47">
        <v>0</v>
      </c>
      <c r="O818" s="48">
        <v>30.6</v>
      </c>
      <c r="P818" s="45">
        <v>32.9</v>
      </c>
      <c r="Q818" s="45">
        <v>21.9</v>
      </c>
      <c r="R818" s="45">
        <v>6.1</v>
      </c>
      <c r="S818" s="45">
        <v>1.7</v>
      </c>
      <c r="T818" s="45">
        <v>1</v>
      </c>
      <c r="U818" s="28" t="e">
        <v>#N/A</v>
      </c>
      <c r="V818" s="44">
        <f>VLOOKUP($L818,'[1]Tortugas liberadas DPNG'!$B$1:$O$552,7,FALSE)</f>
        <v>2019</v>
      </c>
      <c r="W818" s="44">
        <f>VLOOKUP($L818,'[1]Tortugas liberadas DPNG'!$B$1:$O$552,11,FALSE)</f>
        <v>29.8</v>
      </c>
      <c r="X818" s="44">
        <f>VLOOKUP($L818,'[1]Tortugas liberadas DPNG'!$B$1:$O$552,14,FALSE)/1000</f>
        <v>2.2890000000000001</v>
      </c>
      <c r="Y818" s="44">
        <f>VLOOKUP($L818,'[1]Tortugas liberadas DPNG'!$B$1:$O$552,5,FALSE) -0.5</f>
        <v>6.5</v>
      </c>
      <c r="Z818" s="44">
        <f>Y818+(F818-VLOOKUP($L818,'[1]Tortugas liberadas DPNG'!$B$1:$O$552,7,FALSE))</f>
        <v>6.5</v>
      </c>
      <c r="AA818" s="44">
        <f t="shared" si="13"/>
        <v>15</v>
      </c>
    </row>
    <row r="819" spans="1:27" x14ac:dyDescent="0.25">
      <c r="A819" s="42">
        <v>902</v>
      </c>
      <c r="B819" s="42" t="s">
        <v>28</v>
      </c>
      <c r="C819" s="9"/>
      <c r="D819" s="9"/>
      <c r="E819" s="42" t="s">
        <v>201</v>
      </c>
      <c r="F819" s="9">
        <v>2019</v>
      </c>
      <c r="G819" s="9">
        <v>4</v>
      </c>
      <c r="H819" s="9">
        <v>1</v>
      </c>
      <c r="I819" s="42">
        <v>-0.82101999999999997</v>
      </c>
      <c r="J819" s="42">
        <v>-90.059640000000002</v>
      </c>
      <c r="K819" s="26">
        <v>48066219</v>
      </c>
      <c r="L819" s="26">
        <f t="shared" si="14"/>
        <v>48066219</v>
      </c>
      <c r="M819" s="26">
        <v>48066219</v>
      </c>
      <c r="N819" s="47" t="s">
        <v>202</v>
      </c>
      <c r="O819" s="48">
        <v>39.4</v>
      </c>
      <c r="P819" s="45">
        <v>40.799999999999997</v>
      </c>
      <c r="Q819" s="45">
        <v>29.6</v>
      </c>
      <c r="R819" s="45">
        <v>9.1</v>
      </c>
      <c r="S819" s="45">
        <v>5.7</v>
      </c>
      <c r="T819" s="45">
        <v>1</v>
      </c>
      <c r="U819" s="28" t="e">
        <v>#N/A</v>
      </c>
      <c r="V819" s="44" t="e">
        <f>VLOOKUP($L819,'[1]Tortugas liberadas DPNG'!$B$1:$O$552,7,FALSE)</f>
        <v>#N/A</v>
      </c>
      <c r="W819" s="44" t="e">
        <f>VLOOKUP($L819,'[1]Tortugas liberadas DPNG'!$B$1:$O$552,11,FALSE)</f>
        <v>#N/A</v>
      </c>
      <c r="X819" s="44" t="e">
        <f>VLOOKUP($L819,'[1]Tortugas liberadas DPNG'!$B$1:$O$552,14,FALSE)/1000</f>
        <v>#N/A</v>
      </c>
      <c r="Y819" s="44" t="e">
        <f>VLOOKUP($L819,'[1]Tortugas liberadas DPNG'!$B$1:$O$552,5,FALSE) -0.5</f>
        <v>#N/A</v>
      </c>
      <c r="Z819" s="44" t="e">
        <f>Y819+(F819-VLOOKUP($L819,'[1]Tortugas liberadas DPNG'!$B$1:$O$552,7,FALSE))</f>
        <v>#N/A</v>
      </c>
      <c r="AA819" s="44">
        <f t="shared" si="13"/>
        <v>8</v>
      </c>
    </row>
    <row r="820" spans="1:27" x14ac:dyDescent="0.25">
      <c r="A820" s="42">
        <v>903</v>
      </c>
      <c r="B820" s="42" t="s">
        <v>28</v>
      </c>
      <c r="C820" s="9"/>
      <c r="D820" s="9"/>
      <c r="E820" s="42" t="s">
        <v>203</v>
      </c>
      <c r="F820" s="9">
        <v>2019</v>
      </c>
      <c r="G820" s="9">
        <v>4</v>
      </c>
      <c r="H820" s="9">
        <v>1</v>
      </c>
      <c r="I820" s="42">
        <v>-0.82108000000000003</v>
      </c>
      <c r="J820" s="42">
        <v>-90.059640000000002</v>
      </c>
      <c r="K820" s="26">
        <v>982126055990568</v>
      </c>
      <c r="L820" s="26">
        <f t="shared" si="14"/>
        <v>982126055990568</v>
      </c>
      <c r="M820" s="26">
        <v>982126055990568</v>
      </c>
      <c r="N820" s="47">
        <v>0</v>
      </c>
      <c r="O820" s="48">
        <v>28.4</v>
      </c>
      <c r="P820" s="45">
        <v>30</v>
      </c>
      <c r="Q820" s="45">
        <v>20.399999999999999</v>
      </c>
      <c r="R820" s="45">
        <v>5.6</v>
      </c>
      <c r="S820" s="45">
        <v>2</v>
      </c>
      <c r="T820" s="45">
        <v>1</v>
      </c>
      <c r="U820" s="28" t="e">
        <v>#N/A</v>
      </c>
      <c r="V820" s="44">
        <f>VLOOKUP($L820,'[1]Tortugas liberadas DPNG'!$B$1:$O$552,7,FALSE)</f>
        <v>2019</v>
      </c>
      <c r="W820" s="44">
        <f>VLOOKUP($L820,'[1]Tortugas liberadas DPNG'!$B$1:$O$552,11,FALSE)</f>
        <v>27.9</v>
      </c>
      <c r="X820" s="44">
        <f>VLOOKUP($L820,'[1]Tortugas liberadas DPNG'!$B$1:$O$552,14,FALSE)/1000</f>
        <v>1.865</v>
      </c>
      <c r="Y820" s="44">
        <f>VLOOKUP($L820,'[1]Tortugas liberadas DPNG'!$B$1:$O$552,5,FALSE) -0.5</f>
        <v>5.5</v>
      </c>
      <c r="Z820" s="44">
        <f>Y820+(F820-VLOOKUP($L820,'[1]Tortugas liberadas DPNG'!$B$1:$O$552,7,FALSE))</f>
        <v>5.5</v>
      </c>
      <c r="AA820" s="44">
        <f t="shared" si="13"/>
        <v>15</v>
      </c>
    </row>
    <row r="821" spans="1:27" x14ac:dyDescent="0.25">
      <c r="A821" s="42">
        <v>904</v>
      </c>
      <c r="B821" s="42" t="s">
        <v>28</v>
      </c>
      <c r="C821" s="9"/>
      <c r="D821" s="9"/>
      <c r="E821" s="42" t="s">
        <v>204</v>
      </c>
      <c r="F821" s="9">
        <v>2019</v>
      </c>
      <c r="G821" s="9">
        <v>4</v>
      </c>
      <c r="H821" s="9">
        <v>1</v>
      </c>
      <c r="I821" s="42">
        <v>-0.82111000000000001</v>
      </c>
      <c r="J821" s="42">
        <v>-90.059629999999999</v>
      </c>
      <c r="K821" s="26">
        <v>982126055990450</v>
      </c>
      <c r="L821" s="26">
        <f t="shared" si="14"/>
        <v>982126055990450</v>
      </c>
      <c r="M821" s="26">
        <v>982126055990450</v>
      </c>
      <c r="N821" s="47">
        <v>0</v>
      </c>
      <c r="O821" s="48">
        <v>30.7</v>
      </c>
      <c r="P821" s="45">
        <v>32</v>
      </c>
      <c r="Q821" s="45">
        <v>22.1</v>
      </c>
      <c r="R821" s="45">
        <v>6.4</v>
      </c>
      <c r="S821" s="45">
        <v>2.5</v>
      </c>
      <c r="T821" s="45">
        <v>1</v>
      </c>
      <c r="U821" s="28" t="e">
        <v>#N/A</v>
      </c>
      <c r="V821" s="44">
        <f>VLOOKUP($L821,'[1]Tortugas liberadas DPNG'!$B$1:$O$552,7,FALSE)</f>
        <v>2019</v>
      </c>
      <c r="W821" s="44">
        <f>VLOOKUP($L821,'[1]Tortugas liberadas DPNG'!$B$1:$O$552,11,FALSE)</f>
        <v>30.2</v>
      </c>
      <c r="X821" s="44">
        <f>VLOOKUP($L821,'[1]Tortugas liberadas DPNG'!$B$1:$O$552,14,FALSE)/1000</f>
        <v>2.5910000000000002</v>
      </c>
      <c r="Y821" s="44">
        <f>VLOOKUP($L821,'[1]Tortugas liberadas DPNG'!$B$1:$O$552,5,FALSE) -0.5</f>
        <v>6.5</v>
      </c>
      <c r="Z821" s="44">
        <f>Y821+(F821-VLOOKUP($L821,'[1]Tortugas liberadas DPNG'!$B$1:$O$552,7,FALSE))</f>
        <v>6.5</v>
      </c>
      <c r="AA821" s="44">
        <f t="shared" si="13"/>
        <v>15</v>
      </c>
    </row>
    <row r="822" spans="1:27" x14ac:dyDescent="0.25">
      <c r="A822" s="42">
        <v>905</v>
      </c>
      <c r="B822" s="42" t="s">
        <v>28</v>
      </c>
      <c r="C822" s="9"/>
      <c r="D822" s="9"/>
      <c r="E822" s="42" t="s">
        <v>205</v>
      </c>
      <c r="F822" s="9">
        <v>2019</v>
      </c>
      <c r="G822" s="9">
        <v>4</v>
      </c>
      <c r="H822" s="9">
        <v>1</v>
      </c>
      <c r="I822" s="42">
        <v>-0.82108999999999999</v>
      </c>
      <c r="J822" s="42">
        <v>-90.059719999999999</v>
      </c>
      <c r="K822" s="26">
        <v>982126055990513</v>
      </c>
      <c r="L822" s="26">
        <f t="shared" si="14"/>
        <v>982126055990513</v>
      </c>
      <c r="M822" s="26">
        <v>982126055990513</v>
      </c>
      <c r="N822" s="47">
        <v>0</v>
      </c>
      <c r="O822" s="48">
        <v>29.7</v>
      </c>
      <c r="P822" s="45">
        <v>28.7</v>
      </c>
      <c r="Q822" s="45">
        <v>19.3</v>
      </c>
      <c r="R822" s="45">
        <v>5.5</v>
      </c>
      <c r="S822" s="45">
        <v>1.7</v>
      </c>
      <c r="T822" s="45">
        <v>1</v>
      </c>
      <c r="U822" s="28" t="e">
        <v>#N/A</v>
      </c>
      <c r="V822" s="44">
        <f>VLOOKUP($L822,'[1]Tortugas liberadas DPNG'!$B$1:$O$552,7,FALSE)</f>
        <v>2019</v>
      </c>
      <c r="W822" s="44">
        <f>VLOOKUP($L822,'[1]Tortugas liberadas DPNG'!$B$1:$O$552,11,FALSE)</f>
        <v>26.6</v>
      </c>
      <c r="X822" s="44">
        <f>VLOOKUP($L822,'[1]Tortugas liberadas DPNG'!$B$1:$O$552,14,FALSE)/1000</f>
        <v>1.6020000000000001</v>
      </c>
      <c r="Y822" s="44">
        <f>VLOOKUP($L822,'[1]Tortugas liberadas DPNG'!$B$1:$O$552,5,FALSE) -0.5</f>
        <v>6.5</v>
      </c>
      <c r="Z822" s="44">
        <f>Y822+(F822-VLOOKUP($L822,'[1]Tortugas liberadas DPNG'!$B$1:$O$552,7,FALSE))</f>
        <v>6.5</v>
      </c>
      <c r="AA822" s="44">
        <f t="shared" si="13"/>
        <v>15</v>
      </c>
    </row>
    <row r="823" spans="1:27" x14ac:dyDescent="0.25">
      <c r="A823" s="42">
        <v>906</v>
      </c>
      <c r="B823" s="42" t="s">
        <v>28</v>
      </c>
      <c r="C823" s="9"/>
      <c r="D823" s="9"/>
      <c r="E823" s="42" t="s">
        <v>206</v>
      </c>
      <c r="F823" s="9">
        <v>2019</v>
      </c>
      <c r="G823" s="9">
        <v>4</v>
      </c>
      <c r="H823" s="9">
        <v>1</v>
      </c>
      <c r="I823" s="42">
        <v>-0.82123000000000002</v>
      </c>
      <c r="J823" s="42">
        <v>-90.059780000000003</v>
      </c>
      <c r="K823" s="26">
        <v>982126055990528</v>
      </c>
      <c r="L823" s="26">
        <f t="shared" si="14"/>
        <v>982126055990528</v>
      </c>
      <c r="M823" s="26">
        <v>982126055990528</v>
      </c>
      <c r="N823" s="47">
        <v>0</v>
      </c>
      <c r="O823" s="48">
        <v>27.6</v>
      </c>
      <c r="P823" s="45">
        <v>28.5</v>
      </c>
      <c r="Q823" s="45">
        <v>19.7</v>
      </c>
      <c r="R823" s="45">
        <v>4.9000000000000004</v>
      </c>
      <c r="S823" s="45">
        <v>1.7</v>
      </c>
      <c r="T823" s="45">
        <v>1</v>
      </c>
      <c r="U823" s="28" t="e">
        <v>#N/A</v>
      </c>
      <c r="V823" s="44">
        <f>VLOOKUP($L823,'[1]Tortugas liberadas DPNG'!$B$1:$O$552,7,FALSE)</f>
        <v>2019</v>
      </c>
      <c r="W823" s="44">
        <f>VLOOKUP($L823,'[1]Tortugas liberadas DPNG'!$B$1:$O$552,11,FALSE)</f>
        <v>26.8</v>
      </c>
      <c r="X823" s="44">
        <f>VLOOKUP($L823,'[1]Tortugas liberadas DPNG'!$B$1:$O$552,14,FALSE)/1000</f>
        <v>1.649</v>
      </c>
      <c r="Y823" s="44">
        <f>VLOOKUP($L823,'[1]Tortugas liberadas DPNG'!$B$1:$O$552,5,FALSE) -0.5</f>
        <v>5.5</v>
      </c>
      <c r="Z823" s="44">
        <f>Y823+(F823-VLOOKUP($L823,'[1]Tortugas liberadas DPNG'!$B$1:$O$552,7,FALSE))</f>
        <v>5.5</v>
      </c>
      <c r="AA823" s="44">
        <f t="shared" si="13"/>
        <v>15</v>
      </c>
    </row>
    <row r="824" spans="1:27" x14ac:dyDescent="0.25">
      <c r="A824" s="42">
        <v>907</v>
      </c>
      <c r="B824" s="42" t="s">
        <v>28</v>
      </c>
      <c r="C824" s="9"/>
      <c r="D824" s="9"/>
      <c r="E824" s="42" t="s">
        <v>207</v>
      </c>
      <c r="F824" s="9">
        <v>2019</v>
      </c>
      <c r="G824" s="9">
        <v>4</v>
      </c>
      <c r="H824" s="9">
        <v>1</v>
      </c>
      <c r="I824" s="42">
        <v>-0.82108999999999999</v>
      </c>
      <c r="J824" s="42">
        <v>-90.059870000000004</v>
      </c>
      <c r="K824" s="26">
        <v>982126055990487</v>
      </c>
      <c r="L824" s="26">
        <f t="shared" si="14"/>
        <v>982126055990487</v>
      </c>
      <c r="M824" s="26">
        <v>982126055990487</v>
      </c>
      <c r="N824" s="47">
        <v>17</v>
      </c>
      <c r="O824" s="48">
        <v>29.2</v>
      </c>
      <c r="P824" s="45">
        <v>29.7</v>
      </c>
      <c r="Q824" s="45">
        <v>20.6</v>
      </c>
      <c r="R824" s="45">
        <v>6.2</v>
      </c>
      <c r="S824" s="45">
        <v>1.9</v>
      </c>
      <c r="T824" s="45">
        <v>1</v>
      </c>
      <c r="U824" s="28" t="e">
        <v>#N/A</v>
      </c>
      <c r="V824" s="44">
        <f>VLOOKUP($L824,'[1]Tortugas liberadas DPNG'!$B$1:$O$552,7,FALSE)</f>
        <v>2019</v>
      </c>
      <c r="W824" s="44">
        <f>VLOOKUP($L824,'[1]Tortugas liberadas DPNG'!$B$1:$O$552,11,FALSE)</f>
        <v>28.4</v>
      </c>
      <c r="X824" s="44">
        <f>VLOOKUP($L824,'[1]Tortugas liberadas DPNG'!$B$1:$O$552,14,FALSE)/1000</f>
        <v>1.8720000000000001</v>
      </c>
      <c r="Y824" s="44">
        <f>VLOOKUP($L824,'[1]Tortugas liberadas DPNG'!$B$1:$O$552,5,FALSE) -0.5</f>
        <v>5.5</v>
      </c>
      <c r="Z824" s="44">
        <f>Y824+(F824-VLOOKUP($L824,'[1]Tortugas liberadas DPNG'!$B$1:$O$552,7,FALSE))</f>
        <v>5.5</v>
      </c>
      <c r="AA824" s="44">
        <f t="shared" si="13"/>
        <v>15</v>
      </c>
    </row>
    <row r="825" spans="1:27" x14ac:dyDescent="0.25">
      <c r="A825" s="42">
        <v>908</v>
      </c>
      <c r="B825" s="42" t="s">
        <v>28</v>
      </c>
      <c r="C825" s="9"/>
      <c r="D825" s="9"/>
      <c r="E825" s="42" t="s">
        <v>208</v>
      </c>
      <c r="F825" s="9">
        <v>2019</v>
      </c>
      <c r="G825" s="9">
        <v>4</v>
      </c>
      <c r="H825" s="9">
        <v>1</v>
      </c>
      <c r="I825" s="42">
        <v>-0.82108999999999999</v>
      </c>
      <c r="J825" s="42">
        <v>-90.059960000000004</v>
      </c>
      <c r="K825" s="26">
        <v>982126055990459</v>
      </c>
      <c r="L825" s="26">
        <f t="shared" si="14"/>
        <v>982126055990459</v>
      </c>
      <c r="M825" s="26">
        <v>982126055990459</v>
      </c>
      <c r="N825" s="47">
        <v>0</v>
      </c>
      <c r="O825" s="48">
        <v>28.2</v>
      </c>
      <c r="P825" s="45">
        <v>28.6</v>
      </c>
      <c r="Q825" s="45">
        <v>19.3</v>
      </c>
      <c r="R825" s="45">
        <v>5.6</v>
      </c>
      <c r="S825" s="45">
        <v>1.7</v>
      </c>
      <c r="T825" s="45">
        <v>1</v>
      </c>
      <c r="U825" s="28" t="e">
        <v>#N/A</v>
      </c>
      <c r="V825" s="44">
        <f>VLOOKUP($L825,'[1]Tortugas liberadas DPNG'!$B$1:$O$552,7,FALSE)</f>
        <v>2019</v>
      </c>
      <c r="W825" s="44">
        <f>VLOOKUP($L825,'[1]Tortugas liberadas DPNG'!$B$1:$O$552,11,FALSE)</f>
        <v>27</v>
      </c>
      <c r="X825" s="44">
        <f>VLOOKUP($L825,'[1]Tortugas liberadas DPNG'!$B$1:$O$552,14,FALSE)/1000</f>
        <v>1.5369999999999999</v>
      </c>
      <c r="Y825" s="44">
        <f>VLOOKUP($L825,'[1]Tortugas liberadas DPNG'!$B$1:$O$552,5,FALSE) -0.5</f>
        <v>5.5</v>
      </c>
      <c r="Z825" s="44">
        <f>Y825+(F825-VLOOKUP($L825,'[1]Tortugas liberadas DPNG'!$B$1:$O$552,7,FALSE))</f>
        <v>5.5</v>
      </c>
      <c r="AA825" s="44">
        <f t="shared" si="13"/>
        <v>15</v>
      </c>
    </row>
    <row r="826" spans="1:27" x14ac:dyDescent="0.25">
      <c r="A826" s="42">
        <v>909</v>
      </c>
      <c r="B826" s="42" t="s">
        <v>28</v>
      </c>
      <c r="C826" s="9"/>
      <c r="D826" s="9"/>
      <c r="E826" s="42" t="s">
        <v>209</v>
      </c>
      <c r="F826" s="9">
        <v>2019</v>
      </c>
      <c r="G826" s="9">
        <v>4</v>
      </c>
      <c r="H826" s="9">
        <v>1</v>
      </c>
      <c r="I826" s="42">
        <v>-0.82125999999999999</v>
      </c>
      <c r="J826" s="42">
        <v>-90.059929999999994</v>
      </c>
      <c r="K826" s="26">
        <v>982126055990530</v>
      </c>
      <c r="L826" s="26">
        <f t="shared" si="14"/>
        <v>982126055990530</v>
      </c>
      <c r="M826" s="26">
        <v>982126055990530</v>
      </c>
      <c r="N826" s="47">
        <v>0</v>
      </c>
      <c r="O826" s="48">
        <v>29.9</v>
      </c>
      <c r="P826" s="45">
        <v>31.7</v>
      </c>
      <c r="Q826" s="45">
        <v>21.7</v>
      </c>
      <c r="R826" s="45">
        <v>5.8</v>
      </c>
      <c r="S826" s="45">
        <v>2.6</v>
      </c>
      <c r="T826" s="45">
        <v>1</v>
      </c>
      <c r="U826" s="28" t="e">
        <v>#N/A</v>
      </c>
      <c r="V826" s="44">
        <f>VLOOKUP($L826,'[1]Tortugas liberadas DPNG'!$B$1:$O$552,7,FALSE)</f>
        <v>2019</v>
      </c>
      <c r="W826" s="44">
        <f>VLOOKUP($L826,'[1]Tortugas liberadas DPNG'!$B$1:$O$552,11,FALSE)</f>
        <v>29.5</v>
      </c>
      <c r="X826" s="44">
        <f>VLOOKUP($L826,'[1]Tortugas liberadas DPNG'!$B$1:$O$552,14,FALSE)/1000</f>
        <v>2.2090000000000001</v>
      </c>
      <c r="Y826" s="44">
        <f>VLOOKUP($L826,'[1]Tortugas liberadas DPNG'!$B$1:$O$552,5,FALSE) -0.5</f>
        <v>5.5</v>
      </c>
      <c r="Z826" s="44">
        <f>Y826+(F826-VLOOKUP($L826,'[1]Tortugas liberadas DPNG'!$B$1:$O$552,7,FALSE))</f>
        <v>5.5</v>
      </c>
      <c r="AA826" s="44">
        <f t="shared" si="13"/>
        <v>15</v>
      </c>
    </row>
    <row r="827" spans="1:27" x14ac:dyDescent="0.25">
      <c r="A827" s="42">
        <v>910</v>
      </c>
      <c r="B827" s="42" t="s">
        <v>28</v>
      </c>
      <c r="C827" s="9"/>
      <c r="D827" s="9"/>
      <c r="E827" s="42" t="s">
        <v>210</v>
      </c>
      <c r="F827" s="9">
        <v>2019</v>
      </c>
      <c r="G827" s="9">
        <v>4</v>
      </c>
      <c r="H827" s="9">
        <v>1</v>
      </c>
      <c r="I827" s="42">
        <v>-0.82125999999999999</v>
      </c>
      <c r="J827" s="42">
        <v>-90.059939999999997</v>
      </c>
      <c r="K827" s="26">
        <v>982126055990426</v>
      </c>
      <c r="L827" s="26">
        <f t="shared" si="14"/>
        <v>982126055990426</v>
      </c>
      <c r="M827" s="26">
        <v>982126055990426</v>
      </c>
      <c r="N827" s="47">
        <v>0</v>
      </c>
      <c r="O827" s="48">
        <v>27.7</v>
      </c>
      <c r="P827" s="45">
        <v>29.9</v>
      </c>
      <c r="Q827" s="45">
        <v>20.399999999999999</v>
      </c>
      <c r="R827" s="45">
        <v>6.3</v>
      </c>
      <c r="S827" s="45">
        <v>1.7</v>
      </c>
      <c r="T827" s="45">
        <v>1</v>
      </c>
      <c r="U827" s="28" t="e">
        <v>#N/A</v>
      </c>
      <c r="V827" s="44">
        <f>VLOOKUP($L827,'[1]Tortugas liberadas DPNG'!$B$1:$O$552,7,FALSE)</f>
        <v>2019</v>
      </c>
      <c r="W827" s="44">
        <f>VLOOKUP($L827,'[1]Tortugas liberadas DPNG'!$B$1:$O$552,11,FALSE)</f>
        <v>27.2</v>
      </c>
      <c r="X827" s="44">
        <f>VLOOKUP($L827,'[1]Tortugas liberadas DPNG'!$B$1:$O$552,14,FALSE)/1000</f>
        <v>1.7150000000000001</v>
      </c>
      <c r="Y827" s="44">
        <f>VLOOKUP($L827,'[1]Tortugas liberadas DPNG'!$B$1:$O$552,5,FALSE) -0.5</f>
        <v>7.5</v>
      </c>
      <c r="Z827" s="44">
        <f>Y827+(F827-VLOOKUP($L827,'[1]Tortugas liberadas DPNG'!$B$1:$O$552,7,FALSE))</f>
        <v>7.5</v>
      </c>
      <c r="AA827" s="44">
        <f t="shared" si="13"/>
        <v>15</v>
      </c>
    </row>
    <row r="828" spans="1:27" x14ac:dyDescent="0.25">
      <c r="A828" s="42">
        <v>911</v>
      </c>
      <c r="B828" s="42" t="s">
        <v>28</v>
      </c>
      <c r="C828" s="9"/>
      <c r="D828" s="9"/>
      <c r="E828" s="42" t="s">
        <v>211</v>
      </c>
      <c r="F828" s="9">
        <v>2019</v>
      </c>
      <c r="G828" s="9">
        <v>4</v>
      </c>
      <c r="H828" s="9">
        <v>1</v>
      </c>
      <c r="I828" s="42">
        <v>-0.82121999999999995</v>
      </c>
      <c r="J828" s="42">
        <v>-90.059989999999999</v>
      </c>
      <c r="K828" s="26">
        <v>982126055990438</v>
      </c>
      <c r="L828" s="26">
        <f t="shared" si="14"/>
        <v>982126055990438</v>
      </c>
      <c r="M828" s="26">
        <v>982126055990438</v>
      </c>
      <c r="N828" s="47">
        <v>0</v>
      </c>
      <c r="O828" s="48">
        <v>26.1</v>
      </c>
      <c r="P828" s="45">
        <v>26.6</v>
      </c>
      <c r="Q828" s="45">
        <v>17.8</v>
      </c>
      <c r="R828" s="45">
        <v>4.9000000000000004</v>
      </c>
      <c r="S828" s="45">
        <v>1.1000000000000001</v>
      </c>
      <c r="T828" s="45">
        <v>1</v>
      </c>
      <c r="U828" s="28" t="e">
        <v>#N/A</v>
      </c>
      <c r="V828" s="44">
        <f>VLOOKUP($L828,'[1]Tortugas liberadas DPNG'!$B$1:$O$552,7,FALSE)</f>
        <v>2019</v>
      </c>
      <c r="W828" s="44">
        <f>VLOOKUP($L828,'[1]Tortugas liberadas DPNG'!$B$1:$O$552,11,FALSE)</f>
        <v>25.3</v>
      </c>
      <c r="X828" s="44">
        <f>VLOOKUP($L828,'[1]Tortugas liberadas DPNG'!$B$1:$O$552,14,FALSE)/1000</f>
        <v>1.3280000000000001</v>
      </c>
      <c r="Y828" s="44">
        <f>VLOOKUP($L828,'[1]Tortugas liberadas DPNG'!$B$1:$O$552,5,FALSE) -0.5</f>
        <v>8.5</v>
      </c>
      <c r="Z828" s="44">
        <f>Y828+(F828-VLOOKUP($L828,'[1]Tortugas liberadas DPNG'!$B$1:$O$552,7,FALSE))</f>
        <v>8.5</v>
      </c>
      <c r="AA828" s="44">
        <f t="shared" si="13"/>
        <v>15</v>
      </c>
    </row>
    <row r="829" spans="1:27" x14ac:dyDescent="0.25">
      <c r="A829" s="42">
        <v>912</v>
      </c>
      <c r="B829" s="42" t="s">
        <v>28</v>
      </c>
      <c r="C829" s="9"/>
      <c r="D829" s="9"/>
      <c r="E829" s="42" t="s">
        <v>212</v>
      </c>
      <c r="F829" s="9">
        <v>2019</v>
      </c>
      <c r="G829" s="9">
        <v>4</v>
      </c>
      <c r="H829" s="9">
        <v>1</v>
      </c>
      <c r="I829" s="42">
        <v>-0.82121999999999995</v>
      </c>
      <c r="J829" s="42">
        <v>-90.060050000000004</v>
      </c>
      <c r="K829" s="26">
        <v>982126055990548</v>
      </c>
      <c r="L829" s="26">
        <f t="shared" si="14"/>
        <v>982126055990548</v>
      </c>
      <c r="M829" s="26">
        <v>982126055990548</v>
      </c>
      <c r="N829" s="47">
        <v>0</v>
      </c>
      <c r="O829" s="48">
        <v>28.4</v>
      </c>
      <c r="P829" s="45">
        <v>30</v>
      </c>
      <c r="Q829" s="45">
        <v>20.100000000000001</v>
      </c>
      <c r="R829" s="45">
        <v>5.6</v>
      </c>
      <c r="S829" s="45">
        <v>2.2999999999999998</v>
      </c>
      <c r="T829" s="45">
        <v>1</v>
      </c>
      <c r="U829" s="28" t="e">
        <v>#N/A</v>
      </c>
      <c r="V829" s="44">
        <f>VLOOKUP($L829,'[1]Tortugas liberadas DPNG'!$B$1:$O$552,7,FALSE)</f>
        <v>2019</v>
      </c>
      <c r="W829" s="44">
        <f>VLOOKUP($L829,'[1]Tortugas liberadas DPNG'!$B$1:$O$552,11,FALSE)</f>
        <v>27.9</v>
      </c>
      <c r="X829" s="44">
        <f>VLOOKUP($L829,'[1]Tortugas liberadas DPNG'!$B$1:$O$552,14,FALSE)/1000</f>
        <v>1.966</v>
      </c>
      <c r="Y829" s="44">
        <f>VLOOKUP($L829,'[1]Tortugas liberadas DPNG'!$B$1:$O$552,5,FALSE) -0.5</f>
        <v>5.5</v>
      </c>
      <c r="Z829" s="44">
        <f>Y829+(F829-VLOOKUP($L829,'[1]Tortugas liberadas DPNG'!$B$1:$O$552,7,FALSE))</f>
        <v>5.5</v>
      </c>
      <c r="AA829" s="44">
        <f t="shared" si="13"/>
        <v>15</v>
      </c>
    </row>
    <row r="830" spans="1:27" x14ac:dyDescent="0.25">
      <c r="A830" s="42">
        <v>913</v>
      </c>
      <c r="B830" s="42" t="s">
        <v>28</v>
      </c>
      <c r="C830" s="9"/>
      <c r="D830" s="9"/>
      <c r="E830" s="42" t="s">
        <v>213</v>
      </c>
      <c r="F830" s="9">
        <v>2019</v>
      </c>
      <c r="G830" s="9">
        <v>4</v>
      </c>
      <c r="H830" s="9">
        <v>1</v>
      </c>
      <c r="I830" s="42">
        <v>-0.82137000000000004</v>
      </c>
      <c r="J830" s="42">
        <v>-90.059939999999997</v>
      </c>
      <c r="K830" s="26">
        <v>52360855</v>
      </c>
      <c r="L830" s="26">
        <f t="shared" si="14"/>
        <v>52360855</v>
      </c>
      <c r="M830" s="26">
        <v>52360855</v>
      </c>
      <c r="N830" s="47">
        <v>1406</v>
      </c>
      <c r="O830" s="48">
        <v>30.2</v>
      </c>
      <c r="P830" s="45">
        <v>31.1</v>
      </c>
      <c r="Q830" s="45">
        <v>20.7</v>
      </c>
      <c r="R830" s="45">
        <v>5.9</v>
      </c>
      <c r="S830" s="45">
        <v>2.8</v>
      </c>
      <c r="T830" s="45">
        <v>1</v>
      </c>
      <c r="U830" s="28" t="e">
        <v>#N/A</v>
      </c>
      <c r="V830" s="44">
        <f>VLOOKUP($L830,'[1]Tortugas liberadas DPNG'!$B$1:$O$552,7,FALSE)</f>
        <v>2017</v>
      </c>
      <c r="W830" s="44">
        <f>VLOOKUP($L830,'[1]Tortugas liberadas DPNG'!$B$1:$O$552,11,FALSE)</f>
        <v>24.9</v>
      </c>
      <c r="X830" s="44">
        <f>VLOOKUP($L830,'[1]Tortugas liberadas DPNG'!$B$1:$O$552,14,FALSE)/1000</f>
        <v>1.139</v>
      </c>
      <c r="Y830" s="44">
        <f>VLOOKUP($L830,'[1]Tortugas liberadas DPNG'!$B$1:$O$552,5,FALSE) -0.5</f>
        <v>5.5</v>
      </c>
      <c r="Z830" s="44">
        <f>Y830+(F830-VLOOKUP($L830,'[1]Tortugas liberadas DPNG'!$B$1:$O$552,7,FALSE))</f>
        <v>7.5</v>
      </c>
      <c r="AA830" s="44">
        <f t="shared" si="13"/>
        <v>8</v>
      </c>
    </row>
    <row r="831" spans="1:27" x14ac:dyDescent="0.25">
      <c r="A831" s="42">
        <v>914</v>
      </c>
      <c r="B831" s="42" t="s">
        <v>28</v>
      </c>
      <c r="C831" s="9"/>
      <c r="D831" s="9"/>
      <c r="E831" s="42" t="s">
        <v>214</v>
      </c>
      <c r="F831" s="9">
        <v>2019</v>
      </c>
      <c r="G831" s="9">
        <v>4</v>
      </c>
      <c r="H831" s="9">
        <v>1</v>
      </c>
      <c r="I831" s="42">
        <v>-0.82137000000000004</v>
      </c>
      <c r="J831" s="42">
        <v>-90.050079999999994</v>
      </c>
      <c r="K831" s="26">
        <v>982126055990493</v>
      </c>
      <c r="L831" s="26">
        <f t="shared" si="14"/>
        <v>982126055990493</v>
      </c>
      <c r="M831" s="26">
        <v>982126055990493</v>
      </c>
      <c r="N831" s="47">
        <v>0</v>
      </c>
      <c r="O831" s="48">
        <v>29.8</v>
      </c>
      <c r="P831" s="45">
        <v>30.6</v>
      </c>
      <c r="Q831" s="45">
        <v>19.8</v>
      </c>
      <c r="R831" s="45">
        <v>5.6</v>
      </c>
      <c r="S831" s="45">
        <v>1.9</v>
      </c>
      <c r="T831" s="45">
        <v>1</v>
      </c>
      <c r="U831" s="28" t="e">
        <v>#N/A</v>
      </c>
      <c r="V831" s="44">
        <f>VLOOKUP($L831,'[1]Tortugas liberadas DPNG'!$B$1:$O$552,7,FALSE)</f>
        <v>2019</v>
      </c>
      <c r="W831" s="44">
        <f>VLOOKUP($L831,'[1]Tortugas liberadas DPNG'!$B$1:$O$552,11,FALSE)</f>
        <v>28.9</v>
      </c>
      <c r="X831" s="44">
        <f>VLOOKUP($L831,'[1]Tortugas liberadas DPNG'!$B$1:$O$552,14,FALSE)/1000</f>
        <v>2.0019999999999998</v>
      </c>
      <c r="Y831" s="44">
        <f>VLOOKUP($L831,'[1]Tortugas liberadas DPNG'!$B$1:$O$552,5,FALSE) -0.5</f>
        <v>6.5</v>
      </c>
      <c r="Z831" s="44">
        <f>Y831+(F831-VLOOKUP($L831,'[1]Tortugas liberadas DPNG'!$B$1:$O$552,7,FALSE))</f>
        <v>6.5</v>
      </c>
      <c r="AA831" s="44">
        <f t="shared" si="13"/>
        <v>15</v>
      </c>
    </row>
    <row r="832" spans="1:27" x14ac:dyDescent="0.25">
      <c r="A832" s="42">
        <v>915</v>
      </c>
      <c r="B832" s="42" t="s">
        <v>28</v>
      </c>
      <c r="C832" s="9"/>
      <c r="D832" s="9"/>
      <c r="E832" s="42" t="s">
        <v>215</v>
      </c>
      <c r="F832" s="9">
        <v>2019</v>
      </c>
      <c r="G832" s="9">
        <v>4</v>
      </c>
      <c r="H832" s="9">
        <v>1</v>
      </c>
      <c r="I832" s="42">
        <v>-0.82138999999999995</v>
      </c>
      <c r="J832" s="42">
        <v>-90.060079999999999</v>
      </c>
      <c r="K832" s="26">
        <v>52312355</v>
      </c>
      <c r="L832" s="26">
        <f t="shared" si="14"/>
        <v>52312355</v>
      </c>
      <c r="M832" s="26">
        <v>52312355</v>
      </c>
      <c r="N832" s="47">
        <v>2347</v>
      </c>
      <c r="O832" s="48">
        <v>33.5</v>
      </c>
      <c r="P832" s="45">
        <v>34.799999999999997</v>
      </c>
      <c r="Q832" s="45">
        <v>23.9</v>
      </c>
      <c r="R832" s="45">
        <v>7.1</v>
      </c>
      <c r="S832" s="45">
        <v>3.4</v>
      </c>
      <c r="T832" s="45">
        <v>1</v>
      </c>
      <c r="U832" s="28" t="e">
        <v>#N/A</v>
      </c>
      <c r="V832" s="44">
        <f>VLOOKUP($L832,'[1]Tortugas liberadas DPNG'!$B$1:$O$552,7,FALSE)</f>
        <v>2017</v>
      </c>
      <c r="W832" s="44">
        <f>VLOOKUP($L832,'[1]Tortugas liberadas DPNG'!$B$1:$O$552,11,FALSE)</f>
        <v>27.3</v>
      </c>
      <c r="X832" s="44">
        <f>VLOOKUP($L832,'[1]Tortugas liberadas DPNG'!$B$1:$O$552,14,FALSE)/1000</f>
        <v>2</v>
      </c>
      <c r="Y832" s="44">
        <f>VLOOKUP($L832,'[1]Tortugas liberadas DPNG'!$B$1:$O$552,5,FALSE) -0.5</f>
        <v>6.5</v>
      </c>
      <c r="Z832" s="44">
        <f>Y832+(F832-VLOOKUP($L832,'[1]Tortugas liberadas DPNG'!$B$1:$O$552,7,FALSE))</f>
        <v>8.5</v>
      </c>
      <c r="AA832" s="44">
        <f t="shared" si="13"/>
        <v>8</v>
      </c>
    </row>
    <row r="833" spans="1:27" x14ac:dyDescent="0.25">
      <c r="A833" s="42">
        <v>916</v>
      </c>
      <c r="B833" s="42" t="s">
        <v>28</v>
      </c>
      <c r="C833" s="9"/>
      <c r="D833" s="9"/>
      <c r="E833" s="42" t="s">
        <v>216</v>
      </c>
      <c r="F833" s="9">
        <v>2019</v>
      </c>
      <c r="G833" s="9">
        <v>4</v>
      </c>
      <c r="H833" s="9">
        <v>1</v>
      </c>
      <c r="I833" s="42">
        <v>-0.82128000000000001</v>
      </c>
      <c r="J833" s="42">
        <v>-90.059920000000005</v>
      </c>
      <c r="K833" s="26">
        <v>982126055990557</v>
      </c>
      <c r="L833" s="26">
        <f t="shared" si="14"/>
        <v>982126055990557</v>
      </c>
      <c r="M833" s="26">
        <v>982126055990557</v>
      </c>
      <c r="N833" s="47">
        <v>0</v>
      </c>
      <c r="O833" s="48">
        <v>26.1</v>
      </c>
      <c r="P833" s="45">
        <v>26.7</v>
      </c>
      <c r="Q833" s="45">
        <v>18.2</v>
      </c>
      <c r="R833" s="45">
        <v>4.7</v>
      </c>
      <c r="S833" s="45">
        <v>1.5</v>
      </c>
      <c r="T833" s="45">
        <v>1</v>
      </c>
      <c r="U833" s="28" t="e">
        <v>#N/A</v>
      </c>
      <c r="V833" s="44">
        <f>VLOOKUP($L833,'[1]Tortugas liberadas DPNG'!$B$1:$O$552,7,FALSE)</f>
        <v>2019</v>
      </c>
      <c r="W833" s="44">
        <f>VLOOKUP($L833,'[1]Tortugas liberadas DPNG'!$B$1:$O$552,11,FALSE)</f>
        <v>25.5</v>
      </c>
      <c r="X833" s="44">
        <f>VLOOKUP($L833,'[1]Tortugas liberadas DPNG'!$B$1:$O$552,14,FALSE)/1000</f>
        <v>1.3959999999999999</v>
      </c>
      <c r="Y833" s="44">
        <f>VLOOKUP($L833,'[1]Tortugas liberadas DPNG'!$B$1:$O$552,5,FALSE) -0.5</f>
        <v>5.5</v>
      </c>
      <c r="Z833" s="44">
        <f>Y833+(F833-VLOOKUP($L833,'[1]Tortugas liberadas DPNG'!$B$1:$O$552,7,FALSE))</f>
        <v>5.5</v>
      </c>
      <c r="AA833" s="44">
        <f t="shared" si="13"/>
        <v>15</v>
      </c>
    </row>
    <row r="834" spans="1:27" x14ac:dyDescent="0.25">
      <c r="A834" s="42">
        <v>917</v>
      </c>
      <c r="B834" s="42" t="s">
        <v>28</v>
      </c>
      <c r="C834" s="9"/>
      <c r="D834" s="9"/>
      <c r="E834" s="42" t="s">
        <v>217</v>
      </c>
      <c r="F834" s="9">
        <v>2019</v>
      </c>
      <c r="G834" s="9">
        <v>4</v>
      </c>
      <c r="H834" s="9">
        <v>1</v>
      </c>
      <c r="I834" s="42">
        <v>-0.82123000000000002</v>
      </c>
      <c r="J834" s="42">
        <v>-90.059839999999994</v>
      </c>
      <c r="K834" s="26">
        <v>982126055990499</v>
      </c>
      <c r="L834" s="26">
        <f t="shared" si="14"/>
        <v>982126055990499</v>
      </c>
      <c r="M834" s="26">
        <v>982126055990499</v>
      </c>
      <c r="N834" s="47">
        <v>0</v>
      </c>
      <c r="O834" s="48">
        <v>29.3</v>
      </c>
      <c r="P834" s="45">
        <v>30.7</v>
      </c>
      <c r="Q834" s="45">
        <v>20.8</v>
      </c>
      <c r="R834" s="45">
        <v>5.0999999999999996</v>
      </c>
      <c r="S834" s="45">
        <v>1.8</v>
      </c>
      <c r="T834" s="45">
        <v>1</v>
      </c>
      <c r="U834" s="28" t="e">
        <v>#N/A</v>
      </c>
      <c r="V834" s="44">
        <f>VLOOKUP($L834,'[1]Tortugas liberadas DPNG'!$B$1:$O$552,7,FALSE)</f>
        <v>2019</v>
      </c>
      <c r="W834" s="44">
        <f>VLOOKUP($L834,'[1]Tortugas liberadas DPNG'!$B$1:$O$552,11,FALSE)</f>
        <v>29.1</v>
      </c>
      <c r="X834" s="44">
        <f>VLOOKUP($L834,'[1]Tortugas liberadas DPNG'!$B$1:$O$552,14,FALSE)/1000</f>
        <v>1.9670000000000001</v>
      </c>
      <c r="Y834" s="44">
        <f>VLOOKUP($L834,'[1]Tortugas liberadas DPNG'!$B$1:$O$552,5,FALSE) -0.5</f>
        <v>5.5</v>
      </c>
      <c r="Z834" s="44">
        <f>Y834+(F834-VLOOKUP($L834,'[1]Tortugas liberadas DPNG'!$B$1:$O$552,7,FALSE))</f>
        <v>5.5</v>
      </c>
      <c r="AA834" s="44">
        <f t="shared" si="13"/>
        <v>15</v>
      </c>
    </row>
    <row r="835" spans="1:27" x14ac:dyDescent="0.25">
      <c r="A835" s="42">
        <v>918</v>
      </c>
      <c r="B835" s="42" t="s">
        <v>28</v>
      </c>
      <c r="C835" s="9"/>
      <c r="D835" s="9"/>
      <c r="E835" s="42" t="s">
        <v>218</v>
      </c>
      <c r="F835" s="9">
        <v>2019</v>
      </c>
      <c r="G835" s="9">
        <v>4</v>
      </c>
      <c r="H835" s="9">
        <v>1</v>
      </c>
      <c r="I835" s="42">
        <v>-0.82121999999999995</v>
      </c>
      <c r="J835" s="42">
        <v>-90.059830000000005</v>
      </c>
      <c r="K835" s="26">
        <v>982126055990430</v>
      </c>
      <c r="L835" s="26">
        <f t="shared" si="14"/>
        <v>982126055990430</v>
      </c>
      <c r="M835" s="26">
        <v>982126055990430</v>
      </c>
      <c r="N835" s="47">
        <v>0</v>
      </c>
      <c r="O835" s="48">
        <v>30.8</v>
      </c>
      <c r="P835" s="45">
        <v>32.1</v>
      </c>
      <c r="Q835" s="45">
        <v>21.8</v>
      </c>
      <c r="R835" s="45">
        <v>6.2</v>
      </c>
      <c r="S835" s="45">
        <v>2.2999999999999998</v>
      </c>
      <c r="T835" s="45">
        <v>1</v>
      </c>
      <c r="U835" s="28" t="e">
        <v>#N/A</v>
      </c>
      <c r="V835" s="44">
        <f>VLOOKUP($L835,'[1]Tortugas liberadas DPNG'!$B$1:$O$552,7,FALSE)</f>
        <v>2019</v>
      </c>
      <c r="W835" s="44">
        <f>VLOOKUP($L835,'[1]Tortugas liberadas DPNG'!$B$1:$O$552,11,FALSE)</f>
        <v>30.1</v>
      </c>
      <c r="X835" s="44">
        <f>VLOOKUP($L835,'[1]Tortugas liberadas DPNG'!$B$1:$O$552,14,FALSE)/1000</f>
        <v>2.5369999999999999</v>
      </c>
      <c r="Y835" s="44">
        <f>VLOOKUP($L835,'[1]Tortugas liberadas DPNG'!$B$1:$O$552,5,FALSE) -0.5</f>
        <v>6.5</v>
      </c>
      <c r="Z835" s="44">
        <f>Y835+(F835-VLOOKUP($L835,'[1]Tortugas liberadas DPNG'!$B$1:$O$552,7,FALSE))</f>
        <v>6.5</v>
      </c>
      <c r="AA835" s="44">
        <f t="shared" si="13"/>
        <v>15</v>
      </c>
    </row>
    <row r="836" spans="1:27" x14ac:dyDescent="0.25">
      <c r="A836" s="42">
        <v>919</v>
      </c>
      <c r="B836" s="42" t="s">
        <v>28</v>
      </c>
      <c r="C836" s="9"/>
      <c r="D836" s="9"/>
      <c r="E836" s="42" t="s">
        <v>219</v>
      </c>
      <c r="F836" s="9">
        <v>2019</v>
      </c>
      <c r="G836" s="9">
        <v>4</v>
      </c>
      <c r="H836" s="9">
        <v>1</v>
      </c>
      <c r="I836" s="42">
        <v>-0.82121</v>
      </c>
      <c r="J836" s="42">
        <v>-90.059839999999994</v>
      </c>
      <c r="K836" s="26">
        <v>982126055990526</v>
      </c>
      <c r="L836" s="26">
        <f t="shared" si="14"/>
        <v>982126055990526</v>
      </c>
      <c r="M836" s="26">
        <v>982126055990526</v>
      </c>
      <c r="N836" s="47">
        <v>0</v>
      </c>
      <c r="O836" s="48">
        <v>30.2</v>
      </c>
      <c r="P836" s="45">
        <v>30.3</v>
      </c>
      <c r="Q836" s="45">
        <v>21.3</v>
      </c>
      <c r="R836" s="45">
        <v>6.1</v>
      </c>
      <c r="S836" s="45">
        <v>2.5</v>
      </c>
      <c r="T836" s="45">
        <v>1</v>
      </c>
      <c r="U836" s="28" t="e">
        <v>#N/A</v>
      </c>
      <c r="V836" s="44">
        <f>VLOOKUP($L836,'[1]Tortugas liberadas DPNG'!$B$1:$O$552,7,FALSE)</f>
        <v>2019</v>
      </c>
      <c r="W836" s="44">
        <f>VLOOKUP($L836,'[1]Tortugas liberadas DPNG'!$B$1:$O$552,11,FALSE)</f>
        <v>28.5</v>
      </c>
      <c r="X836" s="44">
        <f>VLOOKUP($L836,'[1]Tortugas liberadas DPNG'!$B$1:$O$552,14,FALSE)/1000</f>
        <v>2.1379999999999999</v>
      </c>
      <c r="Y836" s="44">
        <f>VLOOKUP($L836,'[1]Tortugas liberadas DPNG'!$B$1:$O$552,5,FALSE) -0.5</f>
        <v>6.5</v>
      </c>
      <c r="Z836" s="44">
        <f>Y836+(F836-VLOOKUP($L836,'[1]Tortugas liberadas DPNG'!$B$1:$O$552,7,FALSE))</f>
        <v>6.5</v>
      </c>
      <c r="AA836" s="44">
        <f t="shared" si="13"/>
        <v>15</v>
      </c>
    </row>
    <row r="837" spans="1:27" x14ac:dyDescent="0.25">
      <c r="A837" s="42">
        <v>920</v>
      </c>
      <c r="B837" s="42" t="s">
        <v>28</v>
      </c>
      <c r="C837" s="9"/>
      <c r="D837" s="9"/>
      <c r="E837" s="42" t="s">
        <v>220</v>
      </c>
      <c r="F837" s="9">
        <v>2019</v>
      </c>
      <c r="G837" s="9">
        <v>4</v>
      </c>
      <c r="H837" s="9">
        <v>1</v>
      </c>
      <c r="I837" s="42">
        <v>-0.82121</v>
      </c>
      <c r="J837" s="42">
        <v>-90.059839999999994</v>
      </c>
      <c r="K837" s="26">
        <v>982126055990460</v>
      </c>
      <c r="L837" s="26">
        <f t="shared" si="14"/>
        <v>982126055990460</v>
      </c>
      <c r="M837" s="26">
        <v>982126055990460</v>
      </c>
      <c r="N837" s="47">
        <v>0</v>
      </c>
      <c r="O837" s="48">
        <v>26.9</v>
      </c>
      <c r="P837" s="45">
        <v>28.4</v>
      </c>
      <c r="Q837" s="45">
        <v>18.5</v>
      </c>
      <c r="R837" s="45">
        <v>5.4</v>
      </c>
      <c r="S837" s="45">
        <v>1.7</v>
      </c>
      <c r="T837" s="45">
        <v>1</v>
      </c>
      <c r="U837" s="28" t="e">
        <v>#N/A</v>
      </c>
      <c r="V837" s="44">
        <f>VLOOKUP($L837,'[1]Tortugas liberadas DPNG'!$B$1:$O$552,7,FALSE)</f>
        <v>2019</v>
      </c>
      <c r="W837" s="44">
        <f>VLOOKUP($L837,'[1]Tortugas liberadas DPNG'!$B$1:$O$552,11,FALSE)</f>
        <v>26.5</v>
      </c>
      <c r="X837" s="44">
        <f>VLOOKUP($L837,'[1]Tortugas liberadas DPNG'!$B$1:$O$552,14,FALSE)/1000</f>
        <v>1.48</v>
      </c>
      <c r="Y837" s="44">
        <f>VLOOKUP($L837,'[1]Tortugas liberadas DPNG'!$B$1:$O$552,5,FALSE) -0.5</f>
        <v>5.5</v>
      </c>
      <c r="Z837" s="44">
        <f>Y837+(F837-VLOOKUP($L837,'[1]Tortugas liberadas DPNG'!$B$1:$O$552,7,FALSE))</f>
        <v>5.5</v>
      </c>
      <c r="AA837" s="44">
        <f t="shared" si="13"/>
        <v>15</v>
      </c>
    </row>
    <row r="838" spans="1:27" x14ac:dyDescent="0.25">
      <c r="A838" s="42">
        <v>921</v>
      </c>
      <c r="B838" s="42" t="s">
        <v>28</v>
      </c>
      <c r="C838" s="9"/>
      <c r="D838" s="9"/>
      <c r="E838" s="42" t="s">
        <v>221</v>
      </c>
      <c r="F838" s="9">
        <v>2019</v>
      </c>
      <c r="G838" s="9">
        <v>4</v>
      </c>
      <c r="H838" s="9">
        <v>1</v>
      </c>
      <c r="I838" s="42">
        <v>-0.82108999999999999</v>
      </c>
      <c r="J838" s="42">
        <v>-90.060050000000004</v>
      </c>
      <c r="K838" s="26">
        <v>982126055990560</v>
      </c>
      <c r="L838" s="26">
        <f t="shared" si="14"/>
        <v>982126055990560</v>
      </c>
      <c r="M838" s="26">
        <v>982126055990560</v>
      </c>
      <c r="N838" s="47">
        <v>0</v>
      </c>
      <c r="O838" s="48">
        <v>30.1</v>
      </c>
      <c r="P838" s="45">
        <v>30.7</v>
      </c>
      <c r="Q838" s="45">
        <v>21.4</v>
      </c>
      <c r="R838" s="45">
        <v>6.2</v>
      </c>
      <c r="S838" s="45">
        <v>2.1</v>
      </c>
      <c r="T838" s="45">
        <v>1</v>
      </c>
      <c r="U838" s="28" t="e">
        <v>#N/A</v>
      </c>
      <c r="V838" s="44">
        <f>VLOOKUP($L838,'[1]Tortugas liberadas DPNG'!$B$1:$O$552,7,FALSE)</f>
        <v>2019</v>
      </c>
      <c r="W838" s="44">
        <f>VLOOKUP($L838,'[1]Tortugas liberadas DPNG'!$B$1:$O$552,11,FALSE)</f>
        <v>29.2</v>
      </c>
      <c r="X838" s="44">
        <f>VLOOKUP($L838,'[1]Tortugas liberadas DPNG'!$B$1:$O$552,14,FALSE)/1000</f>
        <v>2.2029999999999998</v>
      </c>
      <c r="Y838" s="44">
        <f>VLOOKUP($L838,'[1]Tortugas liberadas DPNG'!$B$1:$O$552,5,FALSE) -0.5</f>
        <v>6.5</v>
      </c>
      <c r="Z838" s="44">
        <f>Y838+(F838-VLOOKUP($L838,'[1]Tortugas liberadas DPNG'!$B$1:$O$552,7,FALSE))</f>
        <v>6.5</v>
      </c>
      <c r="AA838" s="44">
        <f t="shared" si="13"/>
        <v>15</v>
      </c>
    </row>
    <row r="839" spans="1:27" x14ac:dyDescent="0.25">
      <c r="A839" s="42">
        <v>922</v>
      </c>
      <c r="B839" s="42" t="s">
        <v>28</v>
      </c>
      <c r="C839" s="9"/>
      <c r="D839" s="9"/>
      <c r="E839" s="42" t="s">
        <v>222</v>
      </c>
      <c r="F839" s="9">
        <v>2019</v>
      </c>
      <c r="G839" s="9">
        <v>4</v>
      </c>
      <c r="H839" s="9">
        <v>1</v>
      </c>
      <c r="I839" s="42">
        <v>-0.82099999999999995</v>
      </c>
      <c r="J839" s="42">
        <v>-90.059939999999997</v>
      </c>
      <c r="K839" s="26">
        <v>52370590</v>
      </c>
      <c r="L839" s="26">
        <f t="shared" si="14"/>
        <v>52370590</v>
      </c>
      <c r="M839" s="26">
        <v>52370590</v>
      </c>
      <c r="N839" s="47">
        <v>2414</v>
      </c>
      <c r="O839" s="48">
        <v>32.1</v>
      </c>
      <c r="P839" s="45">
        <v>34.1</v>
      </c>
      <c r="Q839" s="45">
        <v>23.8</v>
      </c>
      <c r="R839" s="45">
        <v>6.6</v>
      </c>
      <c r="S839" s="45">
        <v>3</v>
      </c>
      <c r="T839" s="45">
        <v>1</v>
      </c>
      <c r="U839" s="28" t="e">
        <v>#N/A</v>
      </c>
      <c r="V839" s="44">
        <f>VLOOKUP($L839,'[1]Tortugas liberadas DPNG'!$B$1:$O$552,7,FALSE)</f>
        <v>2017</v>
      </c>
      <c r="W839" s="44">
        <f>VLOOKUP($L839,'[1]Tortugas liberadas DPNG'!$B$1:$O$552,11,FALSE)</f>
        <v>25.6</v>
      </c>
      <c r="X839" s="44">
        <f>VLOOKUP($L839,'[1]Tortugas liberadas DPNG'!$B$1:$O$552,14,FALSE)/1000</f>
        <v>1.377</v>
      </c>
      <c r="Y839" s="44">
        <f>VLOOKUP($L839,'[1]Tortugas liberadas DPNG'!$B$1:$O$552,5,FALSE) -0.5</f>
        <v>5.5</v>
      </c>
      <c r="Z839" s="44">
        <f>Y839+(F839-VLOOKUP($L839,'[1]Tortugas liberadas DPNG'!$B$1:$O$552,7,FALSE))</f>
        <v>7.5</v>
      </c>
      <c r="AA839" s="44">
        <f t="shared" si="13"/>
        <v>8</v>
      </c>
    </row>
    <row r="840" spans="1:27" x14ac:dyDescent="0.25">
      <c r="A840" s="42">
        <v>923</v>
      </c>
      <c r="B840" s="42" t="s">
        <v>28</v>
      </c>
      <c r="C840" s="9"/>
      <c r="D840" s="9"/>
      <c r="E840" s="42" t="s">
        <v>223</v>
      </c>
      <c r="F840" s="9">
        <v>2019</v>
      </c>
      <c r="G840" s="9">
        <v>4</v>
      </c>
      <c r="H840" s="9">
        <v>1</v>
      </c>
      <c r="I840" s="42">
        <v>-0.82081000000000004</v>
      </c>
      <c r="J840" s="42">
        <v>-90.060389999999998</v>
      </c>
      <c r="K840" s="26">
        <v>982126055990535</v>
      </c>
      <c r="L840" s="26">
        <f t="shared" si="14"/>
        <v>982126055990535</v>
      </c>
      <c r="M840" s="26">
        <v>982126055990535</v>
      </c>
      <c r="N840" s="47">
        <v>38</v>
      </c>
      <c r="O840" s="48">
        <v>27.7</v>
      </c>
      <c r="P840" s="45">
        <v>29.9</v>
      </c>
      <c r="Q840" s="45">
        <v>19.399999999999999</v>
      </c>
      <c r="R840" s="45">
        <v>5.6</v>
      </c>
      <c r="S840" s="45">
        <v>1.9</v>
      </c>
      <c r="T840" s="45">
        <v>1</v>
      </c>
      <c r="U840" s="28" t="e">
        <v>#N/A</v>
      </c>
      <c r="V840" s="44">
        <f>VLOOKUP($L840,'[1]Tortugas liberadas DPNG'!$B$1:$O$552,7,FALSE)</f>
        <v>2019</v>
      </c>
      <c r="W840" s="44">
        <f>VLOOKUP($L840,'[1]Tortugas liberadas DPNG'!$B$1:$O$552,11,FALSE)</f>
        <v>25.9</v>
      </c>
      <c r="X840" s="44">
        <f>VLOOKUP($L840,'[1]Tortugas liberadas DPNG'!$B$1:$O$552,14,FALSE)/1000</f>
        <v>1.5429999999999999</v>
      </c>
      <c r="Y840" s="44">
        <f>VLOOKUP($L840,'[1]Tortugas liberadas DPNG'!$B$1:$O$552,5,FALSE) -0.5</f>
        <v>5.5</v>
      </c>
      <c r="Z840" s="44">
        <f>Y840+(F840-VLOOKUP($L840,'[1]Tortugas liberadas DPNG'!$B$1:$O$552,7,FALSE))</f>
        <v>5.5</v>
      </c>
      <c r="AA840" s="44">
        <f t="shared" si="13"/>
        <v>15</v>
      </c>
    </row>
    <row r="841" spans="1:27" x14ac:dyDescent="0.25">
      <c r="A841" s="42">
        <v>924</v>
      </c>
      <c r="B841" s="42" t="s">
        <v>28</v>
      </c>
      <c r="C841" s="9"/>
      <c r="D841" s="9"/>
      <c r="E841" s="42" t="s">
        <v>224</v>
      </c>
      <c r="F841" s="9">
        <v>2019</v>
      </c>
      <c r="G841" s="9">
        <v>4</v>
      </c>
      <c r="H841" s="9">
        <v>1</v>
      </c>
      <c r="I841" s="42">
        <v>-0.82064999999999999</v>
      </c>
      <c r="J841" s="42">
        <v>-90.060450000000003</v>
      </c>
      <c r="K841" s="26">
        <v>48110864</v>
      </c>
      <c r="L841" s="26">
        <f t="shared" si="14"/>
        <v>48110864</v>
      </c>
      <c r="M841" s="26">
        <v>48110864</v>
      </c>
      <c r="N841" s="47">
        <v>0</v>
      </c>
      <c r="O841" s="48">
        <v>39.700000000000003</v>
      </c>
      <c r="P841" s="45">
        <v>42.3</v>
      </c>
      <c r="Q841" s="45">
        <v>29.7</v>
      </c>
      <c r="R841" s="45">
        <v>8.9</v>
      </c>
      <c r="S841" s="45">
        <v>6.4</v>
      </c>
      <c r="T841" s="45">
        <v>1</v>
      </c>
      <c r="U841" s="28" t="e">
        <v>#N/A</v>
      </c>
      <c r="V841" s="44">
        <f>VLOOKUP($L841,'[1]Tortugas liberadas DPNG'!$B$1:$O$552,7,FALSE)</f>
        <v>2015</v>
      </c>
      <c r="W841" s="44">
        <f>VLOOKUP($L841,'[1]Tortugas liberadas DPNG'!$B$1:$O$552,11,FALSE)</f>
        <v>36.299999999999997</v>
      </c>
      <c r="X841" s="44">
        <f>VLOOKUP($L841,'[1]Tortugas liberadas DPNG'!$B$1:$O$552,14,FALSE)/1000</f>
        <v>1.2</v>
      </c>
      <c r="Y841" s="44">
        <f>VLOOKUP($L841,'[1]Tortugas liberadas DPNG'!$B$1:$O$552,5,FALSE) -0.5</f>
        <v>7.5</v>
      </c>
      <c r="Z841" s="44">
        <f>Y841+(F841-VLOOKUP($L841,'[1]Tortugas liberadas DPNG'!$B$1:$O$552,7,FALSE))</f>
        <v>11.5</v>
      </c>
      <c r="AA841" s="44">
        <f t="shared" si="13"/>
        <v>8</v>
      </c>
    </row>
    <row r="842" spans="1:27" x14ac:dyDescent="0.25">
      <c r="A842" s="42">
        <v>925</v>
      </c>
      <c r="B842" s="42" t="s">
        <v>28</v>
      </c>
      <c r="C842" s="9"/>
      <c r="D842" s="9"/>
      <c r="E842" s="42" t="s">
        <v>225</v>
      </c>
      <c r="F842" s="9">
        <v>2019</v>
      </c>
      <c r="G842" s="9">
        <v>4</v>
      </c>
      <c r="H842" s="9">
        <v>1</v>
      </c>
      <c r="I842" s="42">
        <v>-0.82006999999999997</v>
      </c>
      <c r="J842" s="42">
        <v>-90.061070000000001</v>
      </c>
      <c r="K842" s="26">
        <v>91353834</v>
      </c>
      <c r="L842" s="26">
        <f t="shared" si="14"/>
        <v>91353834</v>
      </c>
      <c r="M842" s="26">
        <v>91353834</v>
      </c>
      <c r="N842" s="47">
        <v>24200</v>
      </c>
      <c r="O842" s="48">
        <v>30.9</v>
      </c>
      <c r="P842" s="45">
        <v>33.1</v>
      </c>
      <c r="Q842" s="45">
        <v>21.1</v>
      </c>
      <c r="R842" s="45">
        <v>6.8</v>
      </c>
      <c r="S842" s="45">
        <v>2.2999999999999998</v>
      </c>
      <c r="T842" s="45">
        <v>1</v>
      </c>
      <c r="U842" s="28" t="e">
        <v>#N/A</v>
      </c>
      <c r="V842" s="44">
        <f>VLOOKUP($L842,'[1]Tortugas liberadas DPNG'!$B$1:$O$552,7,FALSE)</f>
        <v>2017</v>
      </c>
      <c r="W842" s="44">
        <f>VLOOKUP($L842,'[1]Tortugas liberadas DPNG'!$B$1:$O$552,11,FALSE)</f>
        <v>26</v>
      </c>
      <c r="X842" s="44">
        <f>VLOOKUP($L842,'[1]Tortugas liberadas DPNG'!$B$1:$O$552,14,FALSE)/1000</f>
        <v>1.587</v>
      </c>
      <c r="Y842" s="44">
        <f>VLOOKUP($L842,'[1]Tortugas liberadas DPNG'!$B$1:$O$552,5,FALSE) -0.5</f>
        <v>5.5</v>
      </c>
      <c r="Z842" s="44">
        <f>Y842+(F842-VLOOKUP($L842,'[1]Tortugas liberadas DPNG'!$B$1:$O$552,7,FALSE))</f>
        <v>7.5</v>
      </c>
      <c r="AA842" s="44">
        <f t="shared" si="13"/>
        <v>8</v>
      </c>
    </row>
    <row r="843" spans="1:27" x14ac:dyDescent="0.25">
      <c r="A843" s="42">
        <v>926</v>
      </c>
      <c r="B843" s="42" t="s">
        <v>28</v>
      </c>
      <c r="C843" s="9"/>
      <c r="D843" s="9"/>
      <c r="E843" s="42" t="s">
        <v>226</v>
      </c>
      <c r="F843" s="9">
        <v>2019</v>
      </c>
      <c r="G843" s="9">
        <v>4</v>
      </c>
      <c r="H843" s="9">
        <v>1</v>
      </c>
      <c r="I843" s="42">
        <v>-0.82972000000000001</v>
      </c>
      <c r="J843" s="42">
        <v>-90.058059999999998</v>
      </c>
      <c r="K843" s="26">
        <v>48074329</v>
      </c>
      <c r="L843" s="26">
        <f t="shared" si="14"/>
        <v>48074329</v>
      </c>
      <c r="M843" s="26">
        <v>48074329</v>
      </c>
      <c r="N843" s="47">
        <v>2179</v>
      </c>
      <c r="O843" s="48">
        <v>50.7</v>
      </c>
      <c r="P843" s="45">
        <v>52.2</v>
      </c>
      <c r="Q843" s="45">
        <v>36.9</v>
      </c>
      <c r="R843" s="45">
        <v>12.6</v>
      </c>
      <c r="S843" s="45">
        <v>13.5</v>
      </c>
      <c r="T843" s="45">
        <v>1</v>
      </c>
      <c r="U843" s="28" t="e">
        <v>#N/A</v>
      </c>
      <c r="V843" s="44">
        <f>VLOOKUP($L843,'[1]Tortugas liberadas DPNG'!$B$1:$O$552,7,FALSE)</f>
        <v>2015</v>
      </c>
      <c r="W843" s="44">
        <f>VLOOKUP($L843,'[1]Tortugas liberadas DPNG'!$B$1:$O$552,11,FALSE)</f>
        <v>30.3</v>
      </c>
      <c r="X843" s="44">
        <f>VLOOKUP($L843,'[1]Tortugas liberadas DPNG'!$B$1:$O$552,14,FALSE)/1000</f>
        <v>2.6</v>
      </c>
      <c r="Y843" s="44">
        <f>VLOOKUP($L843,'[1]Tortugas liberadas DPNG'!$B$1:$O$552,5,FALSE) -0.5</f>
        <v>6.5</v>
      </c>
      <c r="Z843" s="44">
        <f>Y843+(F843-VLOOKUP($L843,'[1]Tortugas liberadas DPNG'!$B$1:$O$552,7,FALSE))</f>
        <v>10.5</v>
      </c>
      <c r="AA843" s="44">
        <f t="shared" si="13"/>
        <v>8</v>
      </c>
    </row>
    <row r="844" spans="1:27" x14ac:dyDescent="0.25">
      <c r="A844" s="42">
        <v>927</v>
      </c>
      <c r="B844" s="42" t="s">
        <v>28</v>
      </c>
      <c r="C844" s="9"/>
      <c r="D844" s="9"/>
      <c r="E844" s="42" t="s">
        <v>227</v>
      </c>
      <c r="F844" s="9">
        <v>2019</v>
      </c>
      <c r="G844" s="9">
        <v>4</v>
      </c>
      <c r="H844" s="9">
        <v>1</v>
      </c>
      <c r="I844" s="42">
        <v>-0.82987</v>
      </c>
      <c r="J844" s="42">
        <v>-90.058000000000007</v>
      </c>
      <c r="K844" s="26">
        <v>48319523</v>
      </c>
      <c r="L844" s="26">
        <f t="shared" si="14"/>
        <v>48319523</v>
      </c>
      <c r="M844" s="26">
        <v>48319523</v>
      </c>
      <c r="N844" s="47" t="s">
        <v>228</v>
      </c>
      <c r="O844" s="48">
        <v>38.200000000000003</v>
      </c>
      <c r="P844" s="45">
        <v>40.299999999999997</v>
      </c>
      <c r="Q844" s="45">
        <v>28</v>
      </c>
      <c r="R844" s="45">
        <v>9.1999999999999993</v>
      </c>
      <c r="S844" s="45">
        <v>5.8</v>
      </c>
      <c r="T844" s="45">
        <v>1</v>
      </c>
      <c r="U844" s="28" t="e">
        <v>#N/A</v>
      </c>
      <c r="V844" s="44">
        <f>VLOOKUP($L844,'[1]Tortugas liberadas DPNG'!$B$1:$O$552,7,FALSE)</f>
        <v>2015</v>
      </c>
      <c r="W844" s="44">
        <f>VLOOKUP($L844,'[1]Tortugas liberadas DPNG'!$B$1:$O$552,11,FALSE)</f>
        <v>29.9</v>
      </c>
      <c r="X844" s="44">
        <f>VLOOKUP($L844,'[1]Tortugas liberadas DPNG'!$B$1:$O$552,14,FALSE)/1000</f>
        <v>0.9</v>
      </c>
      <c r="Y844" s="44">
        <f>VLOOKUP($L844,'[1]Tortugas liberadas DPNG'!$B$1:$O$552,5,FALSE) -0.5</f>
        <v>5.5</v>
      </c>
      <c r="Z844" s="44">
        <f>Y844+(F844-VLOOKUP($L844,'[1]Tortugas liberadas DPNG'!$B$1:$O$552,7,FALSE))</f>
        <v>9.5</v>
      </c>
      <c r="AA844" s="44">
        <f t="shared" si="13"/>
        <v>8</v>
      </c>
    </row>
    <row r="845" spans="1:27" x14ac:dyDescent="0.25">
      <c r="A845" s="42">
        <v>928</v>
      </c>
      <c r="B845" s="42" t="s">
        <v>28</v>
      </c>
      <c r="C845" s="9"/>
      <c r="D845" s="9"/>
      <c r="E845" s="42" t="s">
        <v>229</v>
      </c>
      <c r="F845" s="9">
        <v>2019</v>
      </c>
      <c r="G845" s="9">
        <v>4</v>
      </c>
      <c r="H845" s="9">
        <v>1</v>
      </c>
      <c r="I845" s="42">
        <v>-0.82079999999999997</v>
      </c>
      <c r="J845" s="42">
        <v>-90.057950000000005</v>
      </c>
      <c r="K845" s="26">
        <v>48369530</v>
      </c>
      <c r="L845" s="26">
        <f t="shared" si="14"/>
        <v>48369530</v>
      </c>
      <c r="M845" s="26">
        <v>48369530</v>
      </c>
      <c r="N845" s="47" t="s">
        <v>230</v>
      </c>
      <c r="O845" s="48">
        <v>35.6</v>
      </c>
      <c r="P845" s="45">
        <v>36.700000000000003</v>
      </c>
      <c r="Q845" s="45">
        <v>26</v>
      </c>
      <c r="R845" s="45">
        <v>8</v>
      </c>
      <c r="S845" s="45">
        <v>4.5999999999999996</v>
      </c>
      <c r="T845" s="45">
        <v>1</v>
      </c>
      <c r="U845" s="28" t="e">
        <v>#N/A</v>
      </c>
      <c r="V845" s="44">
        <f>VLOOKUP($L845,'[1]Tortugas liberadas DPNG'!$B$1:$O$552,7,FALSE)</f>
        <v>2015</v>
      </c>
      <c r="W845" s="44">
        <f>VLOOKUP($L845,'[1]Tortugas liberadas DPNG'!$B$1:$O$552,11,FALSE)</f>
        <v>19.3</v>
      </c>
      <c r="X845" s="44">
        <f>VLOOKUP($L845,'[1]Tortugas liberadas DPNG'!$B$1:$O$552,14,FALSE)/1000</f>
        <v>0.6</v>
      </c>
      <c r="Y845" s="44">
        <f>VLOOKUP($L845,'[1]Tortugas liberadas DPNG'!$B$1:$O$552,5,FALSE) -0.5</f>
        <v>9.5</v>
      </c>
      <c r="Z845" s="44">
        <f>Y845+(F845-VLOOKUP($L845,'[1]Tortugas liberadas DPNG'!$B$1:$O$552,7,FALSE))</f>
        <v>13.5</v>
      </c>
      <c r="AA845" s="44">
        <f t="shared" si="13"/>
        <v>8</v>
      </c>
    </row>
    <row r="846" spans="1:27" x14ac:dyDescent="0.25">
      <c r="A846" s="42">
        <v>929</v>
      </c>
      <c r="B846" s="42" t="s">
        <v>28</v>
      </c>
      <c r="C846" s="9"/>
      <c r="D846" s="9"/>
      <c r="E846" s="42" t="s">
        <v>231</v>
      </c>
      <c r="F846" s="9">
        <v>2019</v>
      </c>
      <c r="G846" s="9">
        <v>4</v>
      </c>
      <c r="H846" s="9">
        <v>1</v>
      </c>
      <c r="I846" s="42">
        <v>-0.82143999999999995</v>
      </c>
      <c r="J846" s="42">
        <v>-90.062740000000005</v>
      </c>
      <c r="K846" s="26">
        <v>48312051</v>
      </c>
      <c r="L846" s="26">
        <f t="shared" si="14"/>
        <v>48312051</v>
      </c>
      <c r="M846" s="26">
        <v>48312051</v>
      </c>
      <c r="N846" s="47">
        <v>2162</v>
      </c>
      <c r="O846" s="48">
        <v>30</v>
      </c>
      <c r="P846" s="45">
        <v>31</v>
      </c>
      <c r="Q846" s="45">
        <v>21</v>
      </c>
      <c r="R846" s="45">
        <v>6.9</v>
      </c>
      <c r="S846" s="45">
        <v>2.7</v>
      </c>
      <c r="T846" s="45">
        <v>1</v>
      </c>
      <c r="U846" s="28" t="e">
        <v>#N/A</v>
      </c>
      <c r="V846" s="44">
        <f>VLOOKUP($L846,'[1]Tortugas liberadas DPNG'!$B$1:$O$552,7,FALSE)</f>
        <v>2015</v>
      </c>
      <c r="W846" s="44">
        <f>VLOOKUP($L846,'[1]Tortugas liberadas DPNG'!$B$1:$O$552,11,FALSE)</f>
        <v>22.5</v>
      </c>
      <c r="X846" s="44">
        <f>VLOOKUP($L846,'[1]Tortugas liberadas DPNG'!$B$1:$O$552,14,FALSE)/1000</f>
        <v>0.95</v>
      </c>
      <c r="Y846" s="44">
        <f>VLOOKUP($L846,'[1]Tortugas liberadas DPNG'!$B$1:$O$552,5,FALSE) -0.5</f>
        <v>9.5</v>
      </c>
      <c r="Z846" s="44">
        <f>Y846+(F846-VLOOKUP($L846,'[1]Tortugas liberadas DPNG'!$B$1:$O$552,7,FALSE))</f>
        <v>13.5</v>
      </c>
      <c r="AA846" s="44">
        <f t="shared" si="13"/>
        <v>8</v>
      </c>
    </row>
    <row r="847" spans="1:27" x14ac:dyDescent="0.25">
      <c r="A847" s="42">
        <v>930</v>
      </c>
      <c r="B847" s="42" t="s">
        <v>28</v>
      </c>
      <c r="C847" s="9"/>
      <c r="D847" s="9"/>
      <c r="E847" s="42" t="s">
        <v>232</v>
      </c>
      <c r="F847" s="9">
        <v>2019</v>
      </c>
      <c r="G847" s="9">
        <v>4</v>
      </c>
      <c r="H847" s="9">
        <v>1</v>
      </c>
      <c r="I847" s="42">
        <v>-0.82155</v>
      </c>
      <c r="J847" s="42">
        <v>-90.064700000000002</v>
      </c>
      <c r="K847" s="26">
        <v>51799354</v>
      </c>
      <c r="L847" s="26">
        <f t="shared" si="14"/>
        <v>51799354</v>
      </c>
      <c r="M847" s="26">
        <v>51799354</v>
      </c>
      <c r="N847" s="47">
        <v>2313</v>
      </c>
      <c r="O847" s="48">
        <v>33.5</v>
      </c>
      <c r="P847" s="45">
        <v>35</v>
      </c>
      <c r="Q847" s="45">
        <v>23.7</v>
      </c>
      <c r="R847" s="45">
        <v>8.1999999999999993</v>
      </c>
      <c r="S847" s="45">
        <v>3.6</v>
      </c>
      <c r="T847" s="45">
        <v>1</v>
      </c>
      <c r="U847" s="28" t="e">
        <v>#N/A</v>
      </c>
      <c r="V847" s="44">
        <f>VLOOKUP($L847,'[1]Tortugas liberadas DPNG'!$B$1:$O$552,7,FALSE)</f>
        <v>2017</v>
      </c>
      <c r="W847" s="44">
        <f>VLOOKUP($L847,'[1]Tortugas liberadas DPNG'!$B$1:$O$552,11,FALSE)</f>
        <v>28.1</v>
      </c>
      <c r="X847" s="44">
        <f>VLOOKUP($L847,'[1]Tortugas liberadas DPNG'!$B$1:$O$552,14,FALSE)/1000</f>
        <v>2.1</v>
      </c>
      <c r="Y847" s="44">
        <f>VLOOKUP($L847,'[1]Tortugas liberadas DPNG'!$B$1:$O$552,5,FALSE) -0.5</f>
        <v>7.5</v>
      </c>
      <c r="Z847" s="44">
        <f>Y847+(F847-VLOOKUP($L847,'[1]Tortugas liberadas DPNG'!$B$1:$O$552,7,FALSE))</f>
        <v>9.5</v>
      </c>
      <c r="AA847" s="44">
        <f t="shared" si="13"/>
        <v>8</v>
      </c>
    </row>
    <row r="848" spans="1:27" x14ac:dyDescent="0.25">
      <c r="A848" s="42">
        <v>931</v>
      </c>
      <c r="B848" s="42" t="s">
        <v>28</v>
      </c>
      <c r="C848" s="9"/>
      <c r="D848" s="9"/>
      <c r="E848" s="42" t="s">
        <v>233</v>
      </c>
      <c r="F848" s="9">
        <v>2019</v>
      </c>
      <c r="G848" s="9">
        <v>4</v>
      </c>
      <c r="H848" s="9">
        <v>1</v>
      </c>
      <c r="I848" s="42">
        <v>-0.82125000000000004</v>
      </c>
      <c r="J848" s="42">
        <v>-90.050939999999997</v>
      </c>
      <c r="K848" s="26">
        <v>982126055990467</v>
      </c>
      <c r="L848" s="26">
        <f t="shared" si="14"/>
        <v>982126055990467</v>
      </c>
      <c r="M848" s="26">
        <v>982126055990467</v>
      </c>
      <c r="N848" s="47">
        <v>81</v>
      </c>
      <c r="O848" s="48">
        <v>26.5</v>
      </c>
      <c r="P848" s="45">
        <v>27</v>
      </c>
      <c r="Q848" s="45">
        <v>18.7</v>
      </c>
      <c r="R848" s="45">
        <v>5.5</v>
      </c>
      <c r="S848" s="45">
        <v>1.3</v>
      </c>
      <c r="T848" s="45">
        <v>1</v>
      </c>
      <c r="U848" s="28" t="e">
        <v>#N/A</v>
      </c>
      <c r="V848" s="44">
        <f>VLOOKUP($L848,'[1]Tortugas liberadas DPNG'!$B$1:$O$552,7,FALSE)</f>
        <v>2019</v>
      </c>
      <c r="W848" s="44">
        <f>VLOOKUP($L848,'[1]Tortugas liberadas DPNG'!$B$1:$O$552,11,FALSE)</f>
        <v>25.8</v>
      </c>
      <c r="X848" s="44">
        <f>VLOOKUP($L848,'[1]Tortugas liberadas DPNG'!$B$1:$O$552,14,FALSE)/1000</f>
        <v>1.466</v>
      </c>
      <c r="Y848" s="44">
        <f>VLOOKUP($L848,'[1]Tortugas liberadas DPNG'!$B$1:$O$552,5,FALSE) -0.5</f>
        <v>7.5</v>
      </c>
      <c r="Z848" s="44">
        <f>Y848+(F848-VLOOKUP($L848,'[1]Tortugas liberadas DPNG'!$B$1:$O$552,7,FALSE))</f>
        <v>7.5</v>
      </c>
      <c r="AA848" s="44">
        <f t="shared" si="13"/>
        <v>15</v>
      </c>
    </row>
    <row r="849" spans="1:27" x14ac:dyDescent="0.25">
      <c r="A849" s="42">
        <v>932</v>
      </c>
      <c r="B849" s="42" t="s">
        <v>28</v>
      </c>
      <c r="C849" s="9"/>
      <c r="D849" s="9"/>
      <c r="E849" s="42" t="s">
        <v>234</v>
      </c>
      <c r="F849" s="9">
        <v>2019</v>
      </c>
      <c r="G849" s="9">
        <v>4</v>
      </c>
      <c r="H849" s="9">
        <v>1</v>
      </c>
      <c r="I849" s="42">
        <v>-0.82140999999999997</v>
      </c>
      <c r="J849" s="42">
        <v>-90.059780000000003</v>
      </c>
      <c r="K849" s="26">
        <v>52307883</v>
      </c>
      <c r="L849" s="26">
        <f t="shared" si="14"/>
        <v>52307883</v>
      </c>
      <c r="M849" s="26">
        <v>52307883</v>
      </c>
      <c r="N849" s="47">
        <v>2222</v>
      </c>
      <c r="O849" s="48">
        <v>30.6</v>
      </c>
      <c r="P849" s="45">
        <v>33.6</v>
      </c>
      <c r="Q849" s="45">
        <v>21.3</v>
      </c>
      <c r="R849" s="45">
        <v>6.7</v>
      </c>
      <c r="S849" s="45">
        <v>2.7</v>
      </c>
      <c r="T849" s="45">
        <v>1</v>
      </c>
      <c r="U849" s="28" t="e">
        <v>#N/A</v>
      </c>
      <c r="V849" s="44">
        <f>VLOOKUP($L849,'[1]Tortugas liberadas DPNG'!$B$1:$O$552,7,FALSE)</f>
        <v>2017</v>
      </c>
      <c r="W849" s="44">
        <f>VLOOKUP($L849,'[1]Tortugas liberadas DPNG'!$B$1:$O$552,11,FALSE)</f>
        <v>25</v>
      </c>
      <c r="X849" s="44">
        <f>VLOOKUP($L849,'[1]Tortugas liberadas DPNG'!$B$1:$O$552,14,FALSE)/1000</f>
        <v>1.5</v>
      </c>
      <c r="Y849" s="44">
        <f>VLOOKUP($L849,'[1]Tortugas liberadas DPNG'!$B$1:$O$552,5,FALSE) -0.5</f>
        <v>7.5</v>
      </c>
      <c r="Z849" s="44">
        <f>Y849+(F849-VLOOKUP($L849,'[1]Tortugas liberadas DPNG'!$B$1:$O$552,7,FALSE))</f>
        <v>9.5</v>
      </c>
      <c r="AA849" s="44">
        <f t="shared" si="13"/>
        <v>8</v>
      </c>
    </row>
    <row r="850" spans="1:27" x14ac:dyDescent="0.25">
      <c r="A850" s="42">
        <v>933</v>
      </c>
      <c r="B850" s="42" t="s">
        <v>28</v>
      </c>
      <c r="C850" s="9"/>
      <c r="D850" s="9"/>
      <c r="E850" s="42" t="s">
        <v>235</v>
      </c>
      <c r="F850" s="9">
        <v>2019</v>
      </c>
      <c r="G850" s="9">
        <v>4</v>
      </c>
      <c r="H850" s="9">
        <v>1</v>
      </c>
      <c r="I850" s="42">
        <v>-0.82103000000000004</v>
      </c>
      <c r="J850" s="42">
        <v>-90.05283</v>
      </c>
      <c r="K850" s="26">
        <v>48369798</v>
      </c>
      <c r="L850" s="26">
        <f t="shared" si="14"/>
        <v>48369798</v>
      </c>
      <c r="M850" s="26">
        <v>48369798</v>
      </c>
      <c r="N850" s="47">
        <v>2176</v>
      </c>
      <c r="O850" s="48">
        <v>43</v>
      </c>
      <c r="P850" s="45">
        <v>43.9</v>
      </c>
      <c r="Q850" s="45">
        <v>31.5</v>
      </c>
      <c r="R850" s="45">
        <v>9.5</v>
      </c>
      <c r="S850" s="45">
        <v>7.2</v>
      </c>
      <c r="T850" s="45">
        <v>1</v>
      </c>
      <c r="U850" s="28" t="e">
        <v>#N/A</v>
      </c>
      <c r="V850" s="44">
        <f>VLOOKUP($L850,'[1]Tortugas liberadas DPNG'!$B$1:$O$552,7,FALSE)</f>
        <v>2015</v>
      </c>
      <c r="W850" s="44">
        <f>VLOOKUP($L850,'[1]Tortugas liberadas DPNG'!$B$1:$O$552,11,FALSE)</f>
        <v>27.2</v>
      </c>
      <c r="X850" s="44">
        <f>VLOOKUP($L850,'[1]Tortugas liberadas DPNG'!$B$1:$O$552,14,FALSE)/1000</f>
        <v>1.7</v>
      </c>
      <c r="Y850" s="44">
        <f>VLOOKUP($L850,'[1]Tortugas liberadas DPNG'!$B$1:$O$552,5,FALSE) -0.5</f>
        <v>6.5</v>
      </c>
      <c r="Z850" s="44">
        <f>Y850+(F850-VLOOKUP($L850,'[1]Tortugas liberadas DPNG'!$B$1:$O$552,7,FALSE))</f>
        <v>10.5</v>
      </c>
      <c r="AA850" s="44">
        <f t="shared" si="13"/>
        <v>8</v>
      </c>
    </row>
    <row r="851" spans="1:27" x14ac:dyDescent="0.25">
      <c r="A851" s="42">
        <v>934</v>
      </c>
      <c r="B851" s="42" t="s">
        <v>28</v>
      </c>
      <c r="C851" s="9"/>
      <c r="D851" s="9"/>
      <c r="E851" s="42" t="s">
        <v>236</v>
      </c>
      <c r="F851" s="9">
        <v>2019</v>
      </c>
      <c r="G851" s="9">
        <v>4</v>
      </c>
      <c r="H851" s="9">
        <v>1</v>
      </c>
      <c r="I851" s="42">
        <v>-0.82184999999999997</v>
      </c>
      <c r="J851" s="42">
        <v>-90.053759999999997</v>
      </c>
      <c r="K851" s="26">
        <v>48050007</v>
      </c>
      <c r="L851" s="26">
        <f t="shared" si="14"/>
        <v>48050007</v>
      </c>
      <c r="M851" s="26">
        <v>48050007</v>
      </c>
      <c r="N851" s="47">
        <v>2231</v>
      </c>
      <c r="O851" s="48">
        <v>38.700000000000003</v>
      </c>
      <c r="P851" s="45">
        <v>42.5</v>
      </c>
      <c r="Q851" s="45">
        <v>29.2</v>
      </c>
      <c r="R851" s="45">
        <v>9.3000000000000007</v>
      </c>
      <c r="S851" s="45">
        <v>5.7</v>
      </c>
      <c r="T851" s="45">
        <v>1</v>
      </c>
      <c r="U851" s="28" t="e">
        <v>#N/A</v>
      </c>
      <c r="V851" s="44">
        <f>VLOOKUP($L851,'[1]Tortugas liberadas DPNG'!$B$1:$O$552,7,FALSE)</f>
        <v>2015</v>
      </c>
      <c r="W851" s="44">
        <f>VLOOKUP($L851,'[1]Tortugas liberadas DPNG'!$B$1:$O$552,11,FALSE)</f>
        <v>24</v>
      </c>
      <c r="X851" s="44">
        <f>VLOOKUP($L851,'[1]Tortugas liberadas DPNG'!$B$1:$O$552,14,FALSE)/1000</f>
        <v>1.25</v>
      </c>
      <c r="Y851" s="44">
        <f>VLOOKUP($L851,'[1]Tortugas liberadas DPNG'!$B$1:$O$552,5,FALSE) -0.5</f>
        <v>4.5</v>
      </c>
      <c r="Z851" s="44">
        <f>Y851+(F851-VLOOKUP($L851,'[1]Tortugas liberadas DPNG'!$B$1:$O$552,7,FALSE))</f>
        <v>8.5</v>
      </c>
      <c r="AA851" s="44">
        <f t="shared" si="13"/>
        <v>8</v>
      </c>
    </row>
    <row r="852" spans="1:27" x14ac:dyDescent="0.25">
      <c r="A852" s="42">
        <v>935</v>
      </c>
      <c r="B852" s="42" t="s">
        <v>28</v>
      </c>
      <c r="C852" s="9"/>
      <c r="D852" s="9"/>
      <c r="E852" s="42" t="s">
        <v>237</v>
      </c>
      <c r="F852" s="9">
        <v>2019</v>
      </c>
      <c r="G852" s="9">
        <v>4</v>
      </c>
      <c r="H852" s="9">
        <v>1</v>
      </c>
      <c r="I852" s="42">
        <v>-0.82113000000000003</v>
      </c>
      <c r="J852" s="42">
        <v>-90.057929999999999</v>
      </c>
      <c r="K852" s="26">
        <v>48073351</v>
      </c>
      <c r="L852" s="26">
        <f t="shared" si="14"/>
        <v>48073351</v>
      </c>
      <c r="M852" s="26">
        <v>48073351</v>
      </c>
      <c r="N852" s="47">
        <v>2399</v>
      </c>
      <c r="O852" s="48">
        <v>34</v>
      </c>
      <c r="P852" s="45">
        <v>36</v>
      </c>
      <c r="Q852" s="45">
        <v>29.5</v>
      </c>
      <c r="R852" s="45">
        <v>7.6</v>
      </c>
      <c r="S852" s="45">
        <v>3.5</v>
      </c>
      <c r="T852" s="45">
        <v>1</v>
      </c>
      <c r="U852" s="28" t="e">
        <v>#N/A</v>
      </c>
      <c r="V852" s="44">
        <f>VLOOKUP($L852,'[1]Tortugas liberadas DPNG'!$B$1:$O$552,7,FALSE)</f>
        <v>2017</v>
      </c>
      <c r="W852" s="44">
        <f>VLOOKUP($L852,'[1]Tortugas liberadas DPNG'!$B$1:$O$552,11,FALSE)</f>
        <v>26.5</v>
      </c>
      <c r="X852" s="44">
        <f>VLOOKUP($L852,'[1]Tortugas liberadas DPNG'!$B$1:$O$552,14,FALSE)/1000</f>
        <v>1.75</v>
      </c>
      <c r="Y852" s="44">
        <f>VLOOKUP($L852,'[1]Tortugas liberadas DPNG'!$B$1:$O$552,5,FALSE) -0.5</f>
        <v>5.5</v>
      </c>
      <c r="Z852" s="44">
        <f>Y852+(F852-VLOOKUP($L852,'[1]Tortugas liberadas DPNG'!$B$1:$O$552,7,FALSE))</f>
        <v>7.5</v>
      </c>
      <c r="AA852" s="44">
        <f t="shared" si="13"/>
        <v>8</v>
      </c>
    </row>
    <row r="853" spans="1:27" x14ac:dyDescent="0.25">
      <c r="A853" s="42">
        <v>936</v>
      </c>
      <c r="B853" s="42" t="s">
        <v>28</v>
      </c>
      <c r="C853" s="9"/>
      <c r="D853" s="9"/>
      <c r="E853" s="42" t="s">
        <v>238</v>
      </c>
      <c r="F853" s="9">
        <v>2019</v>
      </c>
      <c r="G853" s="9">
        <v>4</v>
      </c>
      <c r="H853" s="9">
        <v>1</v>
      </c>
      <c r="I853" s="42">
        <v>-0.82064000000000004</v>
      </c>
      <c r="J853" s="42">
        <v>-90.061199999999999</v>
      </c>
      <c r="K853" s="26">
        <v>91585526</v>
      </c>
      <c r="L853" s="30">
        <v>48072890</v>
      </c>
      <c r="M853" s="26" t="s">
        <v>108</v>
      </c>
      <c r="N853" s="47">
        <v>2139</v>
      </c>
      <c r="O853" s="48">
        <v>34.5</v>
      </c>
      <c r="P853" s="45">
        <v>36.1</v>
      </c>
      <c r="Q853" s="45">
        <v>25.5</v>
      </c>
      <c r="R853" s="45">
        <v>8.5</v>
      </c>
      <c r="S853" s="45">
        <v>3.1</v>
      </c>
      <c r="T853" s="45">
        <v>1</v>
      </c>
      <c r="U853" s="28" t="e">
        <v>#N/A</v>
      </c>
      <c r="V853" s="44">
        <f>VLOOKUP($L853,'[1]Tortugas liberadas DPNG'!$B$1:$O$552,7,FALSE)</f>
        <v>2015</v>
      </c>
      <c r="W853" s="44">
        <f>VLOOKUP($L853,'[1]Tortugas liberadas DPNG'!$B$1:$O$552,11,FALSE)</f>
        <v>22.5</v>
      </c>
      <c r="X853" s="44">
        <f>VLOOKUP($L853,'[1]Tortugas liberadas DPNG'!$B$1:$O$552,14,FALSE)/1000</f>
        <v>1</v>
      </c>
      <c r="Y853" s="44">
        <f>VLOOKUP($L853,'[1]Tortugas liberadas DPNG'!$B$1:$O$552,5,FALSE) -0.5</f>
        <v>7.5</v>
      </c>
      <c r="Z853" s="44">
        <f>Y853+(F853-VLOOKUP($L853,'[1]Tortugas liberadas DPNG'!$B$1:$O$552,7,FALSE))</f>
        <v>11.5</v>
      </c>
      <c r="AA853" s="44">
        <f t="shared" si="13"/>
        <v>17</v>
      </c>
    </row>
    <row r="854" spans="1:27" x14ac:dyDescent="0.25">
      <c r="A854" s="42">
        <v>937</v>
      </c>
      <c r="B854" s="42" t="s">
        <v>28</v>
      </c>
      <c r="C854" s="9"/>
      <c r="D854" s="9"/>
      <c r="E854" s="42" t="s">
        <v>239</v>
      </c>
      <c r="F854" s="9">
        <v>2019</v>
      </c>
      <c r="G854" s="9">
        <v>4</v>
      </c>
      <c r="H854" s="9">
        <v>1</v>
      </c>
      <c r="I854" s="42">
        <v>-0.82072999999999996</v>
      </c>
      <c r="J854" s="42">
        <v>-90.061850000000007</v>
      </c>
      <c r="K854" s="26">
        <v>48043348</v>
      </c>
      <c r="L854" s="26">
        <f t="shared" ref="L854:L870" si="15">K854</f>
        <v>48043348</v>
      </c>
      <c r="M854" s="26">
        <v>48043348</v>
      </c>
      <c r="N854" s="47">
        <v>2162</v>
      </c>
      <c r="O854" s="48">
        <v>42.7</v>
      </c>
      <c r="P854" s="45">
        <v>45</v>
      </c>
      <c r="Q854" s="45">
        <v>30.8</v>
      </c>
      <c r="R854" s="45">
        <v>10.4</v>
      </c>
      <c r="S854" s="45">
        <v>7.5</v>
      </c>
      <c r="T854" s="45">
        <v>1</v>
      </c>
      <c r="U854" s="28" t="e">
        <v>#N/A</v>
      </c>
      <c r="V854" s="44">
        <f>VLOOKUP($L854,'[1]Tortugas liberadas DPNG'!$B$1:$O$552,7,FALSE)</f>
        <v>2015</v>
      </c>
      <c r="W854" s="44">
        <f>VLOOKUP($L854,'[1]Tortugas liberadas DPNG'!$B$1:$O$552,11,FALSE)</f>
        <v>24.6</v>
      </c>
      <c r="X854" s="44">
        <f>VLOOKUP($L854,'[1]Tortugas liberadas DPNG'!$B$1:$O$552,14,FALSE)/1000</f>
        <v>1.4</v>
      </c>
      <c r="Y854" s="44">
        <f>VLOOKUP($L854,'[1]Tortugas liberadas DPNG'!$B$1:$O$552,5,FALSE) -0.5</f>
        <v>5.5</v>
      </c>
      <c r="Z854" s="44">
        <f>Y854+(F854-VLOOKUP($L854,'[1]Tortugas liberadas DPNG'!$B$1:$O$552,7,FALSE))</f>
        <v>9.5</v>
      </c>
      <c r="AA854" s="44">
        <f t="shared" si="13"/>
        <v>8</v>
      </c>
    </row>
    <row r="855" spans="1:27" x14ac:dyDescent="0.25">
      <c r="A855" s="42">
        <v>938</v>
      </c>
      <c r="B855" s="42" t="s">
        <v>28</v>
      </c>
      <c r="C855" s="9"/>
      <c r="D855" s="9"/>
      <c r="E855" s="42" t="s">
        <v>240</v>
      </c>
      <c r="F855" s="9">
        <v>2019</v>
      </c>
      <c r="G855" s="9">
        <v>4</v>
      </c>
      <c r="H855" s="9">
        <v>1</v>
      </c>
      <c r="I855" s="42">
        <v>-0.82069999999999999</v>
      </c>
      <c r="J855" s="42">
        <v>-90.061869999999999</v>
      </c>
      <c r="K855" s="26">
        <v>48375866</v>
      </c>
      <c r="L855" s="26">
        <f t="shared" si="15"/>
        <v>48375866</v>
      </c>
      <c r="M855" s="26">
        <v>48375866</v>
      </c>
      <c r="N855" s="47">
        <v>2201</v>
      </c>
      <c r="O855" s="48">
        <v>35.9</v>
      </c>
      <c r="P855" s="45">
        <v>36.9</v>
      </c>
      <c r="Q855" s="45">
        <v>26</v>
      </c>
      <c r="R855" s="45">
        <v>8.6999999999999993</v>
      </c>
      <c r="S855" s="45">
        <v>2.7</v>
      </c>
      <c r="T855" s="45">
        <v>1</v>
      </c>
      <c r="U855" s="28" t="e">
        <v>#N/A</v>
      </c>
      <c r="V855" s="44">
        <f>VLOOKUP($L855,'[1]Tortugas liberadas DPNG'!$B$1:$O$552,7,FALSE)</f>
        <v>2015</v>
      </c>
      <c r="W855" s="44">
        <f>VLOOKUP($L855,'[1]Tortugas liberadas DPNG'!$B$1:$O$552,11,FALSE)</f>
        <v>23.3</v>
      </c>
      <c r="X855" s="44">
        <f>VLOOKUP($L855,'[1]Tortugas liberadas DPNG'!$B$1:$O$552,14,FALSE)/1000</f>
        <v>0.75</v>
      </c>
      <c r="Y855" s="44">
        <f>VLOOKUP($L855,'[1]Tortugas liberadas DPNG'!$B$1:$O$552,5,FALSE) -0.5</f>
        <v>6.5</v>
      </c>
      <c r="Z855" s="44">
        <f>Y855+(F855-VLOOKUP($L855,'[1]Tortugas liberadas DPNG'!$B$1:$O$552,7,FALSE))</f>
        <v>10.5</v>
      </c>
      <c r="AA855" s="44">
        <f t="shared" si="13"/>
        <v>8</v>
      </c>
    </row>
    <row r="856" spans="1:27" x14ac:dyDescent="0.25">
      <c r="A856" s="42">
        <v>939</v>
      </c>
      <c r="B856" s="42" t="s">
        <v>28</v>
      </c>
      <c r="C856" s="9"/>
      <c r="D856" s="9"/>
      <c r="E856" s="42" t="s">
        <v>241</v>
      </c>
      <c r="F856" s="9">
        <v>2019</v>
      </c>
      <c r="G856" s="9">
        <v>4</v>
      </c>
      <c r="H856" s="9">
        <v>1</v>
      </c>
      <c r="I856" s="42">
        <v>-0.82135000000000002</v>
      </c>
      <c r="J856" s="42">
        <v>-90.06232</v>
      </c>
      <c r="K856" s="26">
        <v>982126055990522</v>
      </c>
      <c r="L856" s="26">
        <f t="shared" si="15"/>
        <v>982126055990522</v>
      </c>
      <c r="M856" s="26">
        <v>982126055990522</v>
      </c>
      <c r="N856" s="47">
        <v>73</v>
      </c>
      <c r="O856" s="48">
        <v>26.2</v>
      </c>
      <c r="P856" s="45">
        <v>27.3</v>
      </c>
      <c r="Q856" s="45">
        <v>18.2</v>
      </c>
      <c r="R856" s="45">
        <v>5.3</v>
      </c>
      <c r="S856" s="45">
        <v>1.6</v>
      </c>
      <c r="T856" s="45">
        <v>1</v>
      </c>
      <c r="U856" s="28" t="e">
        <v>#N/A</v>
      </c>
      <c r="V856" s="44">
        <f>VLOOKUP($L856,'[1]Tortugas liberadas DPNG'!$B$1:$O$552,7,FALSE)</f>
        <v>2019</v>
      </c>
      <c r="W856" s="44">
        <f>VLOOKUP($L856,'[1]Tortugas liberadas DPNG'!$B$1:$O$552,11,FALSE)</f>
        <v>25.5</v>
      </c>
      <c r="X856" s="44">
        <f>VLOOKUP($L856,'[1]Tortugas liberadas DPNG'!$B$1:$O$552,14,FALSE)/1000</f>
        <v>1.2569999999999999</v>
      </c>
      <c r="Y856" s="44">
        <f>VLOOKUP($L856,'[1]Tortugas liberadas DPNG'!$B$1:$O$552,5,FALSE) -0.5</f>
        <v>5.5</v>
      </c>
      <c r="Z856" s="44">
        <f>Y856+(F856-VLOOKUP($L856,'[1]Tortugas liberadas DPNG'!$B$1:$O$552,7,FALSE))</f>
        <v>5.5</v>
      </c>
      <c r="AA856" s="44">
        <f t="shared" si="13"/>
        <v>15</v>
      </c>
    </row>
    <row r="857" spans="1:27" x14ac:dyDescent="0.25">
      <c r="A857" s="42">
        <v>940</v>
      </c>
      <c r="B857" s="42" t="s">
        <v>28</v>
      </c>
      <c r="C857" s="9"/>
      <c r="D857" s="9"/>
      <c r="E857" s="42" t="s">
        <v>242</v>
      </c>
      <c r="F857" s="9">
        <v>2019</v>
      </c>
      <c r="G857" s="9">
        <v>4</v>
      </c>
      <c r="H857" s="9">
        <v>1</v>
      </c>
      <c r="I857" s="42">
        <v>-0.82133999999999996</v>
      </c>
      <c r="J857" s="42">
        <v>-90.062100000000001</v>
      </c>
      <c r="K857" s="26">
        <v>48376558</v>
      </c>
      <c r="L857" s="26">
        <f t="shared" si="15"/>
        <v>48376558</v>
      </c>
      <c r="M857" s="26">
        <v>48376558</v>
      </c>
      <c r="N857" s="47">
        <v>1234</v>
      </c>
      <c r="O857" s="48">
        <v>36.200000000000003</v>
      </c>
      <c r="P857" s="45">
        <v>37.799999999999997</v>
      </c>
      <c r="Q857" s="45">
        <v>27.1</v>
      </c>
      <c r="R857" s="45">
        <v>7.7</v>
      </c>
      <c r="S857" s="45">
        <v>4.5999999999999996</v>
      </c>
      <c r="T857" s="45">
        <v>1</v>
      </c>
      <c r="U857" s="28" t="e">
        <v>#N/A</v>
      </c>
      <c r="V857" s="44">
        <f>VLOOKUP($L857,'[1]Tortugas liberadas DPNG'!$B$1:$O$552,7,FALSE)</f>
        <v>2015</v>
      </c>
      <c r="W857" s="44">
        <f>VLOOKUP($L857,'[1]Tortugas liberadas DPNG'!$B$1:$O$552,11,FALSE)</f>
        <v>24</v>
      </c>
      <c r="X857" s="44">
        <f>VLOOKUP($L857,'[1]Tortugas liberadas DPNG'!$B$1:$O$552,14,FALSE)/1000</f>
        <v>1.2</v>
      </c>
      <c r="Y857" s="44">
        <f>VLOOKUP($L857,'[1]Tortugas liberadas DPNG'!$B$1:$O$552,5,FALSE) -0.5</f>
        <v>4.5</v>
      </c>
      <c r="Z857" s="44">
        <f>Y857+(F857-VLOOKUP($L857,'[1]Tortugas liberadas DPNG'!$B$1:$O$552,7,FALSE))</f>
        <v>8.5</v>
      </c>
      <c r="AA857" s="44">
        <f t="shared" si="13"/>
        <v>8</v>
      </c>
    </row>
    <row r="858" spans="1:27" x14ac:dyDescent="0.25">
      <c r="A858" s="42">
        <v>941</v>
      </c>
      <c r="B858" s="42" t="s">
        <v>28</v>
      </c>
      <c r="C858" s="9"/>
      <c r="D858" s="9"/>
      <c r="E858" s="42" t="s">
        <v>243</v>
      </c>
      <c r="F858" s="9">
        <v>2019</v>
      </c>
      <c r="G858" s="9">
        <v>4</v>
      </c>
      <c r="H858" s="9">
        <v>1</v>
      </c>
      <c r="I858" s="42">
        <v>-0.82108999999999999</v>
      </c>
      <c r="J858" s="42">
        <v>-90.060649999999995</v>
      </c>
      <c r="K858" s="26">
        <v>52070348</v>
      </c>
      <c r="L858" s="26">
        <f t="shared" si="15"/>
        <v>52070348</v>
      </c>
      <c r="M858" s="26">
        <v>52070348</v>
      </c>
      <c r="N858" s="47">
        <v>2909</v>
      </c>
      <c r="O858" s="48">
        <v>28.1</v>
      </c>
      <c r="P858" s="45">
        <v>29.5</v>
      </c>
      <c r="Q858" s="45">
        <v>19.3</v>
      </c>
      <c r="R858" s="45">
        <v>5.6</v>
      </c>
      <c r="S858" s="45">
        <v>2.2999999999999998</v>
      </c>
      <c r="T858" s="45">
        <v>1</v>
      </c>
      <c r="U858" s="28" t="e">
        <v>#N/A</v>
      </c>
      <c r="V858" s="44">
        <f>VLOOKUP($L858,'[1]Tortugas liberadas DPNG'!$B$1:$O$552,7,FALSE)</f>
        <v>2017</v>
      </c>
      <c r="W858" s="44">
        <f>VLOOKUP($L858,'[1]Tortugas liberadas DPNG'!$B$1:$O$552,11,FALSE)</f>
        <v>23.6</v>
      </c>
      <c r="X858" s="44">
        <f>VLOOKUP($L858,'[1]Tortugas liberadas DPNG'!$B$1:$O$552,14,FALSE)/1000</f>
        <v>1.504</v>
      </c>
      <c r="Y858" s="44">
        <f>VLOOKUP($L858,'[1]Tortugas liberadas DPNG'!$B$1:$O$552,5,FALSE) -0.5</f>
        <v>5.5</v>
      </c>
      <c r="Z858" s="44">
        <f>Y858+(F858-VLOOKUP($L858,'[1]Tortugas liberadas DPNG'!$B$1:$O$552,7,FALSE))</f>
        <v>7.5</v>
      </c>
      <c r="AA858" s="44">
        <f t="shared" si="13"/>
        <v>8</v>
      </c>
    </row>
    <row r="859" spans="1:27" x14ac:dyDescent="0.25">
      <c r="A859" s="42">
        <v>942</v>
      </c>
      <c r="B859" s="42" t="s">
        <v>28</v>
      </c>
      <c r="C859" s="9"/>
      <c r="D859" s="9"/>
      <c r="E859" s="42" t="s">
        <v>244</v>
      </c>
      <c r="F859" s="9">
        <v>2019</v>
      </c>
      <c r="G859" s="9">
        <v>4</v>
      </c>
      <c r="H859" s="9">
        <v>1</v>
      </c>
      <c r="I859" s="42">
        <v>-0.82047000000000003</v>
      </c>
      <c r="J859" s="42">
        <v>-90.0565</v>
      </c>
      <c r="K859" s="26">
        <v>48070836</v>
      </c>
      <c r="L859" s="26">
        <f t="shared" si="15"/>
        <v>48070836</v>
      </c>
      <c r="M859" s="26">
        <v>48070836</v>
      </c>
      <c r="N859" s="47" t="s">
        <v>52</v>
      </c>
      <c r="O859" s="48">
        <v>44.9</v>
      </c>
      <c r="P859" s="45">
        <v>48.1</v>
      </c>
      <c r="Q859" s="45">
        <v>33.9</v>
      </c>
      <c r="R859" s="45">
        <v>11</v>
      </c>
      <c r="S859" s="45">
        <v>9.6999999999999993</v>
      </c>
      <c r="T859" s="45">
        <v>1</v>
      </c>
      <c r="U859" s="28" t="e">
        <v>#N/A</v>
      </c>
      <c r="V859" s="44">
        <f>VLOOKUP($L859,'[1]Tortugas liberadas DPNG'!$B$1:$O$552,7,FALSE)</f>
        <v>2015</v>
      </c>
      <c r="W859" s="44">
        <f>VLOOKUP($L859,'[1]Tortugas liberadas DPNG'!$B$1:$O$552,11,FALSE)</f>
        <v>26.2</v>
      </c>
      <c r="X859" s="44">
        <f>VLOOKUP($L859,'[1]Tortugas liberadas DPNG'!$B$1:$O$552,14,FALSE)/1000</f>
        <v>1.4</v>
      </c>
      <c r="Y859" s="44">
        <f>VLOOKUP($L859,'[1]Tortugas liberadas DPNG'!$B$1:$O$552,5,FALSE) -0.5</f>
        <v>5.5</v>
      </c>
      <c r="Z859" s="44">
        <f>Y859+(F859-VLOOKUP($L859,'[1]Tortugas liberadas DPNG'!$B$1:$O$552,7,FALSE))</f>
        <v>9.5</v>
      </c>
      <c r="AA859" s="44">
        <f t="shared" si="13"/>
        <v>8</v>
      </c>
    </row>
    <row r="860" spans="1:27" x14ac:dyDescent="0.25">
      <c r="A860" s="42">
        <v>943</v>
      </c>
      <c r="B860" s="42" t="s">
        <v>28</v>
      </c>
      <c r="C860" s="9"/>
      <c r="D860" s="9"/>
      <c r="E860" s="42" t="s">
        <v>245</v>
      </c>
      <c r="F860" s="9">
        <v>2019</v>
      </c>
      <c r="G860" s="9">
        <v>4</v>
      </c>
      <c r="H860" s="9">
        <v>1</v>
      </c>
      <c r="I860" s="42">
        <v>-0.82006000000000001</v>
      </c>
      <c r="J860" s="42">
        <v>-90.061549999999997</v>
      </c>
      <c r="K860" s="26">
        <v>52515285</v>
      </c>
      <c r="L860" s="26">
        <f t="shared" si="15"/>
        <v>52515285</v>
      </c>
      <c r="M860" s="26">
        <v>52515285</v>
      </c>
      <c r="N860" s="47">
        <v>2429</v>
      </c>
      <c r="O860" s="48">
        <v>34.1</v>
      </c>
      <c r="P860" s="45">
        <v>34.9</v>
      </c>
      <c r="Q860" s="45">
        <v>23.6</v>
      </c>
      <c r="R860" s="45">
        <v>7</v>
      </c>
      <c r="S860" s="45">
        <v>3</v>
      </c>
      <c r="T860" s="45">
        <v>1</v>
      </c>
      <c r="U860" s="28" t="e">
        <v>#N/A</v>
      </c>
      <c r="V860" s="44">
        <f>VLOOKUP($L860,'[1]Tortugas liberadas DPNG'!$B$1:$O$552,7,FALSE)</f>
        <v>2017</v>
      </c>
      <c r="W860" s="44">
        <f>VLOOKUP($L860,'[1]Tortugas liberadas DPNG'!$B$1:$O$552,11,FALSE)</f>
        <v>26.9</v>
      </c>
      <c r="X860" s="44">
        <f>VLOOKUP($L860,'[1]Tortugas liberadas DPNG'!$B$1:$O$552,14,FALSE)/1000</f>
        <v>1.5</v>
      </c>
      <c r="Y860" s="44">
        <f>VLOOKUP($L860,'[1]Tortugas liberadas DPNG'!$B$1:$O$552,5,FALSE) -0.5</f>
        <v>4.5</v>
      </c>
      <c r="Z860" s="44">
        <f>Y860+(F860-VLOOKUP($L860,'[1]Tortugas liberadas DPNG'!$B$1:$O$552,7,FALSE))</f>
        <v>6.5</v>
      </c>
      <c r="AA860" s="44">
        <f t="shared" si="13"/>
        <v>8</v>
      </c>
    </row>
    <row r="861" spans="1:27" x14ac:dyDescent="0.25">
      <c r="A861" s="42">
        <v>944</v>
      </c>
      <c r="B861" s="42" t="s">
        <v>28</v>
      </c>
      <c r="C861" s="9"/>
      <c r="D861" s="9"/>
      <c r="E861" s="42" t="s">
        <v>246</v>
      </c>
      <c r="F861" s="9">
        <v>2019</v>
      </c>
      <c r="G861" s="9">
        <v>4</v>
      </c>
      <c r="H861" s="9">
        <v>1</v>
      </c>
      <c r="I861" s="42">
        <v>-0.81940000000000002</v>
      </c>
      <c r="J861" s="42">
        <v>-90.061549999999997</v>
      </c>
      <c r="K861" s="26">
        <v>51789530</v>
      </c>
      <c r="L861" s="26">
        <f t="shared" si="15"/>
        <v>51789530</v>
      </c>
      <c r="M861" s="26">
        <v>51789530</v>
      </c>
      <c r="N861" s="47">
        <v>2900</v>
      </c>
      <c r="O861" s="48">
        <v>30.9</v>
      </c>
      <c r="P861" s="45">
        <v>32.799999999999997</v>
      </c>
      <c r="Q861" s="45">
        <v>22.1</v>
      </c>
      <c r="R861" s="45">
        <v>6.6</v>
      </c>
      <c r="S861" s="45">
        <v>2.6</v>
      </c>
      <c r="T861" s="45">
        <v>1</v>
      </c>
      <c r="U861" s="28" t="e">
        <v>#N/A</v>
      </c>
      <c r="V861" s="44">
        <f>VLOOKUP($L861,'[1]Tortugas liberadas DPNG'!$B$1:$O$552,7,FALSE)</f>
        <v>2017</v>
      </c>
      <c r="W861" s="44">
        <f>VLOOKUP($L861,'[1]Tortugas liberadas DPNG'!$B$1:$O$552,11,FALSE)</f>
        <v>24.2</v>
      </c>
      <c r="X861" s="44">
        <f>VLOOKUP($L861,'[1]Tortugas liberadas DPNG'!$B$1:$O$552,14,FALSE)/1000</f>
        <v>1.2</v>
      </c>
      <c r="Y861" s="44">
        <f>VLOOKUP($L861,'[1]Tortugas liberadas DPNG'!$B$1:$O$552,5,FALSE) -0.5</f>
        <v>4.5</v>
      </c>
      <c r="Z861" s="44">
        <f>Y861+(F861-VLOOKUP($L861,'[1]Tortugas liberadas DPNG'!$B$1:$O$552,7,FALSE))</f>
        <v>6.5</v>
      </c>
      <c r="AA861" s="44">
        <f t="shared" si="13"/>
        <v>8</v>
      </c>
    </row>
    <row r="862" spans="1:27" x14ac:dyDescent="0.25">
      <c r="A862" s="42">
        <v>945</v>
      </c>
      <c r="B862" s="42" t="s">
        <v>28</v>
      </c>
      <c r="C862" s="9"/>
      <c r="D862" s="9"/>
      <c r="E862" s="42" t="s">
        <v>247</v>
      </c>
      <c r="F862" s="9">
        <v>2019</v>
      </c>
      <c r="G862" s="9">
        <v>4</v>
      </c>
      <c r="H862" s="9">
        <v>1</v>
      </c>
      <c r="I862" s="42">
        <v>-0.81896000000000002</v>
      </c>
      <c r="J862" s="42">
        <v>-90.062250000000006</v>
      </c>
      <c r="K862" s="26">
        <v>48041452</v>
      </c>
      <c r="L862" s="26">
        <f t="shared" si="15"/>
        <v>48041452</v>
      </c>
      <c r="M862" s="26">
        <v>48041452</v>
      </c>
      <c r="N862" s="47" t="s">
        <v>248</v>
      </c>
      <c r="O862" s="48">
        <v>40.6</v>
      </c>
      <c r="P862" s="45">
        <v>43.4</v>
      </c>
      <c r="Q862" s="45">
        <v>30.7</v>
      </c>
      <c r="R862" s="45">
        <v>9.3000000000000007</v>
      </c>
      <c r="S862" s="45">
        <v>7.6</v>
      </c>
      <c r="T862" s="45">
        <v>1</v>
      </c>
      <c r="U862" s="28" t="e">
        <v>#N/A</v>
      </c>
      <c r="V862" s="44" t="e">
        <f>VLOOKUP($L862,'[1]Tortugas liberadas DPNG'!$B$1:$O$552,7,FALSE)</f>
        <v>#N/A</v>
      </c>
      <c r="W862" s="44" t="e">
        <f>VLOOKUP($L862,'[1]Tortugas liberadas DPNG'!$B$1:$O$552,11,FALSE)</f>
        <v>#N/A</v>
      </c>
      <c r="X862" s="44" t="e">
        <f>VLOOKUP($L862,'[1]Tortugas liberadas DPNG'!$B$1:$O$552,14,FALSE)/1000</f>
        <v>#N/A</v>
      </c>
      <c r="Y862" s="44" t="e">
        <f>VLOOKUP($L862,'[1]Tortugas liberadas DPNG'!$B$1:$O$552,5,FALSE) -0.5</f>
        <v>#N/A</v>
      </c>
      <c r="Z862" s="44" t="e">
        <f>Y862+(F862-VLOOKUP($L862,'[1]Tortugas liberadas DPNG'!$B$1:$O$552,7,FALSE))</f>
        <v>#N/A</v>
      </c>
      <c r="AA862" s="44">
        <f t="shared" si="13"/>
        <v>8</v>
      </c>
    </row>
    <row r="863" spans="1:27" x14ac:dyDescent="0.25">
      <c r="A863" s="42">
        <v>946</v>
      </c>
      <c r="B863" s="42" t="s">
        <v>28</v>
      </c>
      <c r="C863" s="9"/>
      <c r="D863" s="9"/>
      <c r="E863" s="42" t="s">
        <v>249</v>
      </c>
      <c r="F863" s="9">
        <v>2019</v>
      </c>
      <c r="G863" s="9">
        <v>4</v>
      </c>
      <c r="H863" s="9">
        <v>1</v>
      </c>
      <c r="I863" s="42">
        <v>-0.81918000000000002</v>
      </c>
      <c r="J863" s="42">
        <v>-90.063720000000004</v>
      </c>
      <c r="K863" s="26">
        <v>48041369</v>
      </c>
      <c r="L863" s="26">
        <f t="shared" si="15"/>
        <v>48041369</v>
      </c>
      <c r="M863" s="26">
        <v>48041369</v>
      </c>
      <c r="N863" s="47" t="s">
        <v>250</v>
      </c>
      <c r="O863" s="48">
        <v>43.6</v>
      </c>
      <c r="P863" s="45">
        <v>46.7</v>
      </c>
      <c r="Q863" s="45">
        <v>31.9</v>
      </c>
      <c r="R863" s="45">
        <v>9.9</v>
      </c>
      <c r="S863" s="45">
        <v>8.5</v>
      </c>
      <c r="T863" s="45">
        <v>1</v>
      </c>
      <c r="U863" s="28" t="e">
        <v>#N/A</v>
      </c>
      <c r="V863" s="44">
        <f>VLOOKUP($L863,'[1]Tortugas liberadas DPNG'!$B$1:$O$552,7,FALSE)</f>
        <v>2015</v>
      </c>
      <c r="W863" s="44">
        <f>VLOOKUP($L863,'[1]Tortugas liberadas DPNG'!$B$1:$O$552,11,FALSE)</f>
        <v>26.5</v>
      </c>
      <c r="X863" s="44">
        <f>VLOOKUP($L863,'[1]Tortugas liberadas DPNG'!$B$1:$O$552,14,FALSE)/1000</f>
        <v>1.7</v>
      </c>
      <c r="Y863" s="44">
        <f>VLOOKUP($L863,'[1]Tortugas liberadas DPNG'!$B$1:$O$552,5,FALSE) -0.5</f>
        <v>5.5</v>
      </c>
      <c r="Z863" s="44">
        <f>Y863+(F863-VLOOKUP($L863,'[1]Tortugas liberadas DPNG'!$B$1:$O$552,7,FALSE))</f>
        <v>9.5</v>
      </c>
      <c r="AA863" s="44">
        <f t="shared" si="13"/>
        <v>8</v>
      </c>
    </row>
    <row r="864" spans="1:27" x14ac:dyDescent="0.25">
      <c r="A864" s="42">
        <v>947</v>
      </c>
      <c r="B864" s="42" t="s">
        <v>28</v>
      </c>
      <c r="C864" s="9"/>
      <c r="D864" s="9"/>
      <c r="E864" s="42" t="s">
        <v>251</v>
      </c>
      <c r="F864" s="9">
        <v>2019</v>
      </c>
      <c r="G864" s="9">
        <v>4</v>
      </c>
      <c r="H864" s="9">
        <v>1</v>
      </c>
      <c r="I864" s="42">
        <v>-0.81403999999999999</v>
      </c>
      <c r="J864" s="42">
        <v>-90.068039999999996</v>
      </c>
      <c r="K864" s="26">
        <v>52091890</v>
      </c>
      <c r="L864" s="26">
        <f t="shared" si="15"/>
        <v>52091890</v>
      </c>
      <c r="M864" s="26">
        <v>52091890</v>
      </c>
      <c r="N864" s="47">
        <v>1308</v>
      </c>
      <c r="O864" s="48">
        <v>36.299999999999997</v>
      </c>
      <c r="P864" s="45">
        <v>37.200000000000003</v>
      </c>
      <c r="Q864" s="45">
        <v>25.7</v>
      </c>
      <c r="R864" s="45">
        <v>8</v>
      </c>
      <c r="S864" s="45">
        <v>4.4000000000000004</v>
      </c>
      <c r="T864" s="45">
        <v>1</v>
      </c>
      <c r="U864" s="28" t="e">
        <v>#N/A</v>
      </c>
      <c r="V864" s="44">
        <f>VLOOKUP($L864,'[1]Tortugas liberadas DPNG'!$B$1:$O$552,7,FALSE)</f>
        <v>2017</v>
      </c>
      <c r="W864" s="44">
        <f>VLOOKUP($L864,'[1]Tortugas liberadas DPNG'!$B$1:$O$552,11,FALSE)</f>
        <v>26.8</v>
      </c>
      <c r="X864" s="44">
        <f>VLOOKUP($L864,'[1]Tortugas liberadas DPNG'!$B$1:$O$552,14,FALSE)/1000</f>
        <v>1.8</v>
      </c>
      <c r="Y864" s="44">
        <f>VLOOKUP($L864,'[1]Tortugas liberadas DPNG'!$B$1:$O$552,5,FALSE) -0.5</f>
        <v>7.5</v>
      </c>
      <c r="Z864" s="44">
        <f>Y864+(F864-VLOOKUP($L864,'[1]Tortugas liberadas DPNG'!$B$1:$O$552,7,FALSE))</f>
        <v>9.5</v>
      </c>
      <c r="AA864" s="44">
        <f t="shared" si="13"/>
        <v>8</v>
      </c>
    </row>
    <row r="865" spans="1:27" x14ac:dyDescent="0.25">
      <c r="A865" s="42">
        <v>948</v>
      </c>
      <c r="B865" s="42" t="s">
        <v>28</v>
      </c>
      <c r="C865" s="9"/>
      <c r="D865" s="9"/>
      <c r="E865" s="42" t="s">
        <v>252</v>
      </c>
      <c r="F865" s="9">
        <v>2019</v>
      </c>
      <c r="G865" s="9">
        <v>4</v>
      </c>
      <c r="H865" s="9">
        <v>1</v>
      </c>
      <c r="I865" s="42">
        <v>-0.81550999999999996</v>
      </c>
      <c r="J865" s="42">
        <v>-90.066670000000002</v>
      </c>
      <c r="K865" s="26">
        <v>52624847</v>
      </c>
      <c r="L865" s="26">
        <f t="shared" si="15"/>
        <v>52624847</v>
      </c>
      <c r="M865" s="26">
        <v>52624847</v>
      </c>
      <c r="N865" s="47">
        <v>2491</v>
      </c>
      <c r="O865" s="48">
        <v>30.8</v>
      </c>
      <c r="P865" s="45">
        <v>32.799999999999997</v>
      </c>
      <c r="Q865" s="45">
        <v>23.2</v>
      </c>
      <c r="R865" s="45">
        <v>6.5</v>
      </c>
      <c r="S865" s="45">
        <v>2.7</v>
      </c>
      <c r="T865" s="45">
        <v>1</v>
      </c>
      <c r="U865" s="28" t="e">
        <v>#N/A</v>
      </c>
      <c r="V865" s="44">
        <f>VLOOKUP($L865,'[1]Tortugas liberadas DPNG'!$B$1:$O$552,7,FALSE)</f>
        <v>2017</v>
      </c>
      <c r="W865" s="44">
        <f>VLOOKUP($L865,'[1]Tortugas liberadas DPNG'!$B$1:$O$552,11,FALSE)</f>
        <v>24.6</v>
      </c>
      <c r="X865" s="44">
        <f>VLOOKUP($L865,'[1]Tortugas liberadas DPNG'!$B$1:$O$552,14,FALSE)/1000</f>
        <v>1.3</v>
      </c>
      <c r="Y865" s="44">
        <f>VLOOKUP($L865,'[1]Tortugas liberadas DPNG'!$B$1:$O$552,5,FALSE) -0.5</f>
        <v>4.5</v>
      </c>
      <c r="Z865" s="44">
        <f>Y865+(F865-VLOOKUP($L865,'[1]Tortugas liberadas DPNG'!$B$1:$O$552,7,FALSE))</f>
        <v>6.5</v>
      </c>
      <c r="AA865" s="44">
        <f t="shared" si="13"/>
        <v>8</v>
      </c>
    </row>
    <row r="866" spans="1:27" x14ac:dyDescent="0.25">
      <c r="A866" s="42">
        <v>949</v>
      </c>
      <c r="B866" s="42" t="s">
        <v>28</v>
      </c>
      <c r="C866" s="9"/>
      <c r="D866" s="9"/>
      <c r="E866" s="42" t="s">
        <v>253</v>
      </c>
      <c r="F866" s="9">
        <v>2019</v>
      </c>
      <c r="G866" s="9">
        <v>4</v>
      </c>
      <c r="H866" s="9">
        <v>1</v>
      </c>
      <c r="I866" s="42">
        <v>-0.82125999999999999</v>
      </c>
      <c r="J866" s="42">
        <v>-90.061340000000001</v>
      </c>
      <c r="K866" s="26">
        <v>48368259</v>
      </c>
      <c r="L866" s="26">
        <f t="shared" si="15"/>
        <v>48368259</v>
      </c>
      <c r="M866" s="26">
        <v>48368259</v>
      </c>
      <c r="N866" s="47">
        <v>2108</v>
      </c>
      <c r="O866" s="48">
        <v>35.200000000000003</v>
      </c>
      <c r="P866" s="45">
        <v>38.5</v>
      </c>
      <c r="Q866" s="45">
        <v>25.6</v>
      </c>
      <c r="R866" s="45">
        <v>8.4</v>
      </c>
      <c r="S866" s="45">
        <v>4.5</v>
      </c>
      <c r="T866" s="45">
        <v>1</v>
      </c>
      <c r="U866" s="28" t="e">
        <v>#N/A</v>
      </c>
      <c r="V866" s="44">
        <f>VLOOKUP($L866,'[1]Tortugas liberadas DPNG'!$B$1:$O$552,7,FALSE)</f>
        <v>2015</v>
      </c>
      <c r="W866" s="44">
        <f>VLOOKUP($L866,'[1]Tortugas liberadas DPNG'!$B$1:$O$552,11,FALSE)</f>
        <v>23.6</v>
      </c>
      <c r="X866" s="44">
        <f>VLOOKUP($L866,'[1]Tortugas liberadas DPNG'!$B$1:$O$552,14,FALSE)/1000</f>
        <v>1.1000000000000001</v>
      </c>
      <c r="Y866" s="44">
        <f>VLOOKUP($L866,'[1]Tortugas liberadas DPNG'!$B$1:$O$552,5,FALSE) -0.5</f>
        <v>4.5</v>
      </c>
      <c r="Z866" s="44">
        <f>Y866+(F866-VLOOKUP($L866,'[1]Tortugas liberadas DPNG'!$B$1:$O$552,7,FALSE))</f>
        <v>8.5</v>
      </c>
      <c r="AA866" s="44">
        <f t="shared" ref="AA866:AA929" si="16">LEN(M866)</f>
        <v>8</v>
      </c>
    </row>
    <row r="867" spans="1:27" x14ac:dyDescent="0.25">
      <c r="A867" s="42">
        <v>950</v>
      </c>
      <c r="B867" s="42" t="s">
        <v>28</v>
      </c>
      <c r="C867" s="9"/>
      <c r="D867" s="9"/>
      <c r="E867" s="42" t="s">
        <v>254</v>
      </c>
      <c r="F867" s="9">
        <v>2019</v>
      </c>
      <c r="G867" s="9">
        <v>4</v>
      </c>
      <c r="H867" s="9">
        <v>1</v>
      </c>
      <c r="I867" s="42">
        <v>-0.82108999999999999</v>
      </c>
      <c r="J867" s="42">
        <v>-90.059229999999999</v>
      </c>
      <c r="K867" s="26">
        <v>52109088</v>
      </c>
      <c r="L867" s="26">
        <f t="shared" si="15"/>
        <v>52109088</v>
      </c>
      <c r="M867" s="26">
        <v>52109088</v>
      </c>
      <c r="N867" s="47">
        <v>2713</v>
      </c>
      <c r="O867" s="48">
        <v>33.4</v>
      </c>
      <c r="P867" s="45">
        <v>34.200000000000003</v>
      </c>
      <c r="Q867" s="45">
        <v>23.7</v>
      </c>
      <c r="R867" s="45">
        <v>6.7</v>
      </c>
      <c r="S867" s="45">
        <v>2.4</v>
      </c>
      <c r="T867" s="45">
        <v>1</v>
      </c>
      <c r="U867" s="28" t="e">
        <v>#N/A</v>
      </c>
      <c r="V867" s="44">
        <f>VLOOKUP($L867,'[1]Tortugas liberadas DPNG'!$B$1:$O$552,7,FALSE)</f>
        <v>2017</v>
      </c>
      <c r="W867" s="44">
        <f>VLOOKUP($L867,'[1]Tortugas liberadas DPNG'!$B$1:$O$552,11,FALSE)</f>
        <v>25.9</v>
      </c>
      <c r="X867" s="44">
        <f>VLOOKUP($L867,'[1]Tortugas liberadas DPNG'!$B$1:$O$552,14,FALSE)/1000</f>
        <v>1.367</v>
      </c>
      <c r="Y867" s="44">
        <f>VLOOKUP($L867,'[1]Tortugas liberadas DPNG'!$B$1:$O$552,5,FALSE) -0.5</f>
        <v>5.5</v>
      </c>
      <c r="Z867" s="44">
        <f>Y867+(F867-VLOOKUP($L867,'[1]Tortugas liberadas DPNG'!$B$1:$O$552,7,FALSE))</f>
        <v>7.5</v>
      </c>
      <c r="AA867" s="44">
        <f t="shared" si="16"/>
        <v>8</v>
      </c>
    </row>
    <row r="868" spans="1:27" x14ac:dyDescent="0.25">
      <c r="A868" s="42">
        <v>951</v>
      </c>
      <c r="B868" s="42" t="s">
        <v>28</v>
      </c>
      <c r="C868" s="9"/>
      <c r="D868" s="9"/>
      <c r="E868" s="42" t="s">
        <v>255</v>
      </c>
      <c r="F868" s="9">
        <v>2019</v>
      </c>
      <c r="G868" s="9">
        <v>4</v>
      </c>
      <c r="H868" s="9">
        <v>1</v>
      </c>
      <c r="I868" s="42">
        <v>-0.82094</v>
      </c>
      <c r="J868" s="42">
        <v>-90.059020000000004</v>
      </c>
      <c r="K868" s="26">
        <v>48060611</v>
      </c>
      <c r="L868" s="26">
        <f t="shared" si="15"/>
        <v>48060611</v>
      </c>
      <c r="M868" s="26">
        <v>48060611</v>
      </c>
      <c r="N868" s="47">
        <v>2399</v>
      </c>
      <c r="O868" s="48">
        <v>40.9</v>
      </c>
      <c r="P868" s="45">
        <v>43.1</v>
      </c>
      <c r="Q868" s="45">
        <v>30.5</v>
      </c>
      <c r="R868" s="45">
        <v>9.6</v>
      </c>
      <c r="S868" s="45">
        <v>8.3000000000000007</v>
      </c>
      <c r="T868" s="45">
        <v>1</v>
      </c>
      <c r="U868" s="28" t="e">
        <v>#N/A</v>
      </c>
      <c r="V868" s="44">
        <f>VLOOKUP($L868,'[1]Tortugas liberadas DPNG'!$B$1:$O$552,7,FALSE)</f>
        <v>2015</v>
      </c>
      <c r="W868" s="44">
        <f>VLOOKUP($L868,'[1]Tortugas liberadas DPNG'!$B$1:$O$552,11,FALSE)</f>
        <v>26.1</v>
      </c>
      <c r="X868" s="44">
        <f>VLOOKUP($L868,'[1]Tortugas liberadas DPNG'!$B$1:$O$552,14,FALSE)/1000</f>
        <v>1.5</v>
      </c>
      <c r="Y868" s="44">
        <f>VLOOKUP($L868,'[1]Tortugas liberadas DPNG'!$B$1:$O$552,5,FALSE) -0.5</f>
        <v>4.5</v>
      </c>
      <c r="Z868" s="44">
        <f>Y868+(F868-VLOOKUP($L868,'[1]Tortugas liberadas DPNG'!$B$1:$O$552,7,FALSE))</f>
        <v>8.5</v>
      </c>
      <c r="AA868" s="44">
        <f t="shared" si="16"/>
        <v>8</v>
      </c>
    </row>
    <row r="869" spans="1:27" x14ac:dyDescent="0.25">
      <c r="A869" s="42">
        <v>952</v>
      </c>
      <c r="B869" s="42" t="s">
        <v>28</v>
      </c>
      <c r="C869" s="9"/>
      <c r="D869" s="9"/>
      <c r="E869" s="42" t="s">
        <v>256</v>
      </c>
      <c r="F869" s="9">
        <v>2019</v>
      </c>
      <c r="G869" s="9">
        <v>4</v>
      </c>
      <c r="H869" s="9">
        <v>1</v>
      </c>
      <c r="I869" s="42">
        <v>-0.82094</v>
      </c>
      <c r="J869" s="42">
        <v>-90.059010000000001</v>
      </c>
      <c r="K869" s="26">
        <v>51587375</v>
      </c>
      <c r="L869" s="26">
        <f t="shared" si="15"/>
        <v>51587375</v>
      </c>
      <c r="M869" s="26">
        <v>51587375</v>
      </c>
      <c r="N869" s="47">
        <v>2333</v>
      </c>
      <c r="O869" s="48">
        <v>33.799999999999997</v>
      </c>
      <c r="P869" s="45">
        <v>35.4</v>
      </c>
      <c r="Q869" s="45">
        <v>23.9</v>
      </c>
      <c r="R869" s="45">
        <v>6.8</v>
      </c>
      <c r="S869" s="45">
        <v>3.9</v>
      </c>
      <c r="T869" s="45">
        <v>1</v>
      </c>
      <c r="U869" s="28" t="e">
        <v>#N/A</v>
      </c>
      <c r="V869" s="44">
        <f>VLOOKUP($L869,'[1]Tortugas liberadas DPNG'!$B$1:$O$552,7,FALSE)</f>
        <v>2017</v>
      </c>
      <c r="W869" s="44">
        <f>VLOOKUP($L869,'[1]Tortugas liberadas DPNG'!$B$1:$O$552,11,FALSE)</f>
        <v>26.9</v>
      </c>
      <c r="X869" s="44">
        <f>VLOOKUP($L869,'[1]Tortugas liberadas DPNG'!$B$1:$O$552,14,FALSE)/1000</f>
        <v>1.7</v>
      </c>
      <c r="Y869" s="44">
        <f>VLOOKUP($L869,'[1]Tortugas liberadas DPNG'!$B$1:$O$552,5,FALSE) -0.5</f>
        <v>6.5</v>
      </c>
      <c r="Z869" s="44">
        <f>Y869+(F869-VLOOKUP($L869,'[1]Tortugas liberadas DPNG'!$B$1:$O$552,7,FALSE))</f>
        <v>8.5</v>
      </c>
      <c r="AA869" s="44">
        <f t="shared" si="16"/>
        <v>8</v>
      </c>
    </row>
    <row r="870" spans="1:27" x14ac:dyDescent="0.25">
      <c r="A870" s="42">
        <v>953</v>
      </c>
      <c r="B870" s="42" t="s">
        <v>28</v>
      </c>
      <c r="C870" s="9"/>
      <c r="D870" s="9"/>
      <c r="E870" s="42" t="s">
        <v>257</v>
      </c>
      <c r="F870" s="9">
        <v>2019</v>
      </c>
      <c r="G870" s="9">
        <v>4</v>
      </c>
      <c r="H870" s="9">
        <v>1</v>
      </c>
      <c r="I870" s="42">
        <v>-0.82001000000000002</v>
      </c>
      <c r="J870" s="42">
        <v>-90.059479999999994</v>
      </c>
      <c r="K870" s="26">
        <v>52109050</v>
      </c>
      <c r="L870" s="26">
        <f t="shared" si="15"/>
        <v>52109050</v>
      </c>
      <c r="M870" s="26">
        <v>52109050</v>
      </c>
      <c r="N870" s="47">
        <v>0</v>
      </c>
      <c r="O870" s="48">
        <v>31.4</v>
      </c>
      <c r="P870" s="45">
        <v>32.700000000000003</v>
      </c>
      <c r="Q870" s="45">
        <v>22.4</v>
      </c>
      <c r="R870" s="45">
        <v>5.95</v>
      </c>
      <c r="S870" s="45">
        <v>2.4</v>
      </c>
      <c r="T870" s="45">
        <v>1</v>
      </c>
      <c r="U870" s="28" t="e">
        <v>#N/A</v>
      </c>
      <c r="V870" s="44">
        <f>VLOOKUP($L870,'[1]Tortugas liberadas DPNG'!$B$1:$O$552,7,FALSE)</f>
        <v>2017</v>
      </c>
      <c r="W870" s="44">
        <f>VLOOKUP($L870,'[1]Tortugas liberadas DPNG'!$B$1:$O$552,11,FALSE)</f>
        <v>24.6</v>
      </c>
      <c r="X870" s="44">
        <f>VLOOKUP($L870,'[1]Tortugas liberadas DPNG'!$B$1:$O$552,14,FALSE)/1000</f>
        <v>1.2</v>
      </c>
      <c r="Y870" s="44">
        <f>VLOOKUP($L870,'[1]Tortugas liberadas DPNG'!$B$1:$O$552,5,FALSE) -0.5</f>
        <v>4.5</v>
      </c>
      <c r="Z870" s="44">
        <f>Y870+(F870-VLOOKUP($L870,'[1]Tortugas liberadas DPNG'!$B$1:$O$552,7,FALSE))</f>
        <v>6.5</v>
      </c>
      <c r="AA870" s="44">
        <f t="shared" si="16"/>
        <v>8</v>
      </c>
    </row>
    <row r="871" spans="1:27" x14ac:dyDescent="0.25">
      <c r="A871" s="42">
        <v>954</v>
      </c>
      <c r="B871" s="42" t="s">
        <v>28</v>
      </c>
      <c r="C871" s="9"/>
      <c r="D871" s="9"/>
      <c r="E871" s="42" t="s">
        <v>258</v>
      </c>
      <c r="F871" s="9">
        <v>2019</v>
      </c>
      <c r="G871" s="9">
        <v>4</v>
      </c>
      <c r="H871" s="9">
        <v>1</v>
      </c>
      <c r="I871" s="42">
        <v>-0.81999</v>
      </c>
      <c r="J871" s="42">
        <v>-90.059399999999997</v>
      </c>
      <c r="K871" s="26">
        <v>982126055990441</v>
      </c>
      <c r="L871" s="26">
        <v>982126055990441</v>
      </c>
      <c r="M871" s="26" t="s">
        <v>259</v>
      </c>
      <c r="N871" s="47">
        <v>78</v>
      </c>
      <c r="O871" s="48">
        <v>31.7</v>
      </c>
      <c r="P871" s="45">
        <v>32.4</v>
      </c>
      <c r="Q871" s="45">
        <v>22.1</v>
      </c>
      <c r="R871" s="45">
        <v>6.2</v>
      </c>
      <c r="S871" s="45">
        <v>2.5</v>
      </c>
      <c r="T871" s="45">
        <v>1</v>
      </c>
      <c r="U871" s="28" t="e">
        <v>#N/A</v>
      </c>
      <c r="V871" s="44">
        <f>VLOOKUP($L871,'[1]Tortugas liberadas DPNG'!$B$1:$O$552,7,FALSE)</f>
        <v>2019</v>
      </c>
      <c r="W871" s="44">
        <f>VLOOKUP($L871,'[1]Tortugas liberadas DPNG'!$B$1:$O$552,11,FALSE)</f>
        <v>29.9</v>
      </c>
      <c r="X871" s="44">
        <f>VLOOKUP($L871,'[1]Tortugas liberadas DPNG'!$B$1:$O$552,14,FALSE)/1000</f>
        <v>2.5859999999999999</v>
      </c>
      <c r="Y871" s="44">
        <f>VLOOKUP($L871,'[1]Tortugas liberadas DPNG'!$B$1:$O$552,5,FALSE) -0.5</f>
        <v>6.5</v>
      </c>
      <c r="Z871" s="44">
        <f>Y871+(F871-VLOOKUP($L871,'[1]Tortugas liberadas DPNG'!$B$1:$O$552,7,FALSE))</f>
        <v>6.5</v>
      </c>
      <c r="AA871" s="44">
        <f t="shared" si="16"/>
        <v>24</v>
      </c>
    </row>
    <row r="872" spans="1:27" x14ac:dyDescent="0.25">
      <c r="A872" s="42">
        <v>955</v>
      </c>
      <c r="B872" s="42" t="s">
        <v>28</v>
      </c>
      <c r="C872" s="9"/>
      <c r="D872" s="9"/>
      <c r="E872" s="42" t="s">
        <v>260</v>
      </c>
      <c r="F872" s="9">
        <v>2019</v>
      </c>
      <c r="G872" s="9">
        <v>4</v>
      </c>
      <c r="H872" s="9">
        <v>1</v>
      </c>
      <c r="I872" s="42">
        <v>-0.82006000000000001</v>
      </c>
      <c r="J872" s="42">
        <v>-90.059389999999993</v>
      </c>
      <c r="K872" s="26">
        <v>48075799</v>
      </c>
      <c r="L872" s="26">
        <f t="shared" ref="L872:L906" si="17">K872</f>
        <v>48075799</v>
      </c>
      <c r="M872" s="26">
        <v>48075799</v>
      </c>
      <c r="N872" s="47">
        <v>2160</v>
      </c>
      <c r="O872" s="48">
        <v>40.6</v>
      </c>
      <c r="P872" s="45">
        <v>43.9</v>
      </c>
      <c r="Q872" s="45">
        <v>29.9</v>
      </c>
      <c r="R872" s="45">
        <v>8.6999999999999993</v>
      </c>
      <c r="S872" s="45">
        <v>5.7</v>
      </c>
      <c r="T872" s="45">
        <v>1</v>
      </c>
      <c r="U872" s="28" t="e">
        <v>#N/A</v>
      </c>
      <c r="V872" s="44">
        <f>VLOOKUP($L872,'[1]Tortugas liberadas DPNG'!$B$1:$O$552,7,FALSE)</f>
        <v>2015</v>
      </c>
      <c r="W872" s="44">
        <f>VLOOKUP($L872,'[1]Tortugas liberadas DPNG'!$B$1:$O$552,11,FALSE)</f>
        <v>24.8</v>
      </c>
      <c r="X872" s="44">
        <f>VLOOKUP($L872,'[1]Tortugas liberadas DPNG'!$B$1:$O$552,14,FALSE)/1000</f>
        <v>1.3</v>
      </c>
      <c r="Y872" s="44">
        <f>VLOOKUP($L872,'[1]Tortugas liberadas DPNG'!$B$1:$O$552,5,FALSE) -0.5</f>
        <v>7.5</v>
      </c>
      <c r="Z872" s="44">
        <f>Y872+(F872-VLOOKUP($L872,'[1]Tortugas liberadas DPNG'!$B$1:$O$552,7,FALSE))</f>
        <v>11.5</v>
      </c>
      <c r="AA872" s="44">
        <f t="shared" si="16"/>
        <v>8</v>
      </c>
    </row>
    <row r="873" spans="1:27" x14ac:dyDescent="0.25">
      <c r="A873" s="42">
        <v>956</v>
      </c>
      <c r="B873" s="42" t="s">
        <v>28</v>
      </c>
      <c r="C873" s="9"/>
      <c r="D873" s="9"/>
      <c r="E873" s="42" t="s">
        <v>261</v>
      </c>
      <c r="F873" s="9">
        <v>2019</v>
      </c>
      <c r="G873" s="9">
        <v>4</v>
      </c>
      <c r="H873" s="9">
        <v>1</v>
      </c>
      <c r="I873" s="42">
        <v>-0.81950999999999996</v>
      </c>
      <c r="J873" s="42">
        <v>-90.059619999999995</v>
      </c>
      <c r="K873" s="26">
        <v>91539313</v>
      </c>
      <c r="L873" s="26">
        <f t="shared" si="17"/>
        <v>91539313</v>
      </c>
      <c r="M873" s="26">
        <v>91539313</v>
      </c>
      <c r="N873" s="47" t="s">
        <v>262</v>
      </c>
      <c r="O873" s="48">
        <v>30.7</v>
      </c>
      <c r="P873" s="45">
        <v>32.799999999999997</v>
      </c>
      <c r="Q873" s="45">
        <v>22.4</v>
      </c>
      <c r="R873" s="45">
        <v>5.7</v>
      </c>
      <c r="S873" s="45">
        <v>3.1</v>
      </c>
      <c r="T873" s="45">
        <v>1</v>
      </c>
      <c r="U873" s="28" t="e">
        <v>#N/A</v>
      </c>
      <c r="V873" s="44">
        <f>VLOOKUP($L873,'[1]Tortugas liberadas DPNG'!$B$1:$O$552,7,FALSE)</f>
        <v>2017</v>
      </c>
      <c r="W873" s="44">
        <f>VLOOKUP($L873,'[1]Tortugas liberadas DPNG'!$B$1:$O$552,11,FALSE)</f>
        <v>24.9</v>
      </c>
      <c r="X873" s="44">
        <f>VLOOKUP($L873,'[1]Tortugas liberadas DPNG'!$B$1:$O$552,14,FALSE)/1000</f>
        <v>1.2769999999999999</v>
      </c>
      <c r="Y873" s="44">
        <f>VLOOKUP($L873,'[1]Tortugas liberadas DPNG'!$B$1:$O$552,5,FALSE) -0.5</f>
        <v>5.5</v>
      </c>
      <c r="Z873" s="44">
        <f>Y873+(F873-VLOOKUP($L873,'[1]Tortugas liberadas DPNG'!$B$1:$O$552,7,FALSE))</f>
        <v>7.5</v>
      </c>
      <c r="AA873" s="44">
        <f t="shared" si="16"/>
        <v>8</v>
      </c>
    </row>
    <row r="874" spans="1:27" x14ac:dyDescent="0.25">
      <c r="A874" s="42">
        <v>957</v>
      </c>
      <c r="B874" s="42" t="s">
        <v>28</v>
      </c>
      <c r="C874" s="9"/>
      <c r="D874" s="9"/>
      <c r="E874" s="42" t="s">
        <v>263</v>
      </c>
      <c r="F874" s="9">
        <v>2019</v>
      </c>
      <c r="G874" s="9">
        <v>4</v>
      </c>
      <c r="H874" s="9">
        <v>1</v>
      </c>
      <c r="I874" s="42">
        <v>-0.81947999999999999</v>
      </c>
      <c r="J874" s="42">
        <v>-90.060010000000005</v>
      </c>
      <c r="K874" s="26">
        <v>51800601</v>
      </c>
      <c r="L874" s="26">
        <f t="shared" si="17"/>
        <v>51800601</v>
      </c>
      <c r="M874" s="26">
        <v>51800601</v>
      </c>
      <c r="N874" s="47">
        <v>2474</v>
      </c>
      <c r="O874" s="48">
        <v>32.9</v>
      </c>
      <c r="P874" s="45">
        <v>33.9</v>
      </c>
      <c r="Q874" s="45">
        <v>23.3</v>
      </c>
      <c r="R874" s="45">
        <v>5.8</v>
      </c>
      <c r="S874" s="45">
        <v>2.8</v>
      </c>
      <c r="T874" s="45">
        <v>1</v>
      </c>
      <c r="U874" s="28" t="e">
        <v>#N/A</v>
      </c>
      <c r="V874" s="44">
        <f>VLOOKUP($L874,'[1]Tortugas liberadas DPNG'!$B$1:$O$552,7,FALSE)</f>
        <v>2017</v>
      </c>
      <c r="W874" s="44">
        <f>VLOOKUP($L874,'[1]Tortugas liberadas DPNG'!$B$1:$O$552,11,FALSE)</f>
        <v>26.1</v>
      </c>
      <c r="X874" s="44">
        <f>VLOOKUP($L874,'[1]Tortugas liberadas DPNG'!$B$1:$O$552,14,FALSE)/1000</f>
        <v>1.37</v>
      </c>
      <c r="Y874" s="44">
        <f>VLOOKUP($L874,'[1]Tortugas liberadas DPNG'!$B$1:$O$552,5,FALSE) -0.5</f>
        <v>4.5</v>
      </c>
      <c r="Z874" s="44">
        <f>Y874+(F874-VLOOKUP($L874,'[1]Tortugas liberadas DPNG'!$B$1:$O$552,7,FALSE))</f>
        <v>6.5</v>
      </c>
      <c r="AA874" s="44">
        <f t="shared" si="16"/>
        <v>8</v>
      </c>
    </row>
    <row r="875" spans="1:27" x14ac:dyDescent="0.25">
      <c r="A875" s="42">
        <v>958</v>
      </c>
      <c r="B875" s="42" t="s">
        <v>28</v>
      </c>
      <c r="C875" s="9"/>
      <c r="D875" s="9"/>
      <c r="E875" s="42" t="s">
        <v>264</v>
      </c>
      <c r="F875" s="9">
        <v>2019</v>
      </c>
      <c r="G875" s="9">
        <v>4</v>
      </c>
      <c r="H875" s="9">
        <v>1</v>
      </c>
      <c r="I875" s="42">
        <v>-0.81952000000000003</v>
      </c>
      <c r="J875" s="42">
        <v>-90.059880000000007</v>
      </c>
      <c r="K875" s="26">
        <v>48073378</v>
      </c>
      <c r="L875" s="26">
        <f t="shared" si="17"/>
        <v>48073378</v>
      </c>
      <c r="M875" s="26">
        <v>48073378</v>
      </c>
      <c r="N875" s="47">
        <v>2147</v>
      </c>
      <c r="O875" s="48">
        <v>51.3</v>
      </c>
      <c r="P875" s="45">
        <v>52.8</v>
      </c>
      <c r="Q875" s="45">
        <v>39.1</v>
      </c>
      <c r="R875" s="45">
        <v>13.6</v>
      </c>
      <c r="S875" s="45">
        <v>14.7</v>
      </c>
      <c r="T875" s="45">
        <v>1</v>
      </c>
      <c r="U875" s="28" t="e">
        <v>#N/A</v>
      </c>
      <c r="V875" s="44">
        <f>VLOOKUP($L875,'[1]Tortugas liberadas DPNG'!$B$1:$O$552,7,FALSE)</f>
        <v>2015</v>
      </c>
      <c r="W875" s="44">
        <f>VLOOKUP($L875,'[1]Tortugas liberadas DPNG'!$B$1:$O$552,11,FALSE)</f>
        <v>34.1</v>
      </c>
      <c r="X875" s="44">
        <f>VLOOKUP($L875,'[1]Tortugas liberadas DPNG'!$B$1:$O$552,14,FALSE)/1000</f>
        <v>3.6</v>
      </c>
      <c r="Y875" s="44">
        <f>VLOOKUP($L875,'[1]Tortugas liberadas DPNG'!$B$1:$O$552,5,FALSE) -0.5</f>
        <v>7.5</v>
      </c>
      <c r="Z875" s="44">
        <f>Y875+(F875-VLOOKUP($L875,'[1]Tortugas liberadas DPNG'!$B$1:$O$552,7,FALSE))</f>
        <v>11.5</v>
      </c>
      <c r="AA875" s="44">
        <f t="shared" si="16"/>
        <v>8</v>
      </c>
    </row>
    <row r="876" spans="1:27" x14ac:dyDescent="0.25">
      <c r="A876" s="42">
        <v>959</v>
      </c>
      <c r="B876" s="42" t="s">
        <v>28</v>
      </c>
      <c r="C876" s="9"/>
      <c r="D876" s="9"/>
      <c r="E876" s="42" t="s">
        <v>265</v>
      </c>
      <c r="F876" s="9">
        <v>2019</v>
      </c>
      <c r="G876" s="9">
        <v>4</v>
      </c>
      <c r="H876" s="9">
        <v>1</v>
      </c>
      <c r="I876" s="42">
        <v>-0.81964999999999999</v>
      </c>
      <c r="J876" s="42">
        <v>-90.059899999999999</v>
      </c>
      <c r="K876" s="26">
        <v>48369046</v>
      </c>
      <c r="L876" s="26">
        <f t="shared" si="17"/>
        <v>48369046</v>
      </c>
      <c r="M876" s="26">
        <v>48369046</v>
      </c>
      <c r="N876" s="47">
        <v>2243</v>
      </c>
      <c r="O876" s="48">
        <v>41.3</v>
      </c>
      <c r="P876" s="45">
        <v>43.6</v>
      </c>
      <c r="Q876" s="45">
        <v>31.1</v>
      </c>
      <c r="R876" s="45">
        <v>9.4</v>
      </c>
      <c r="S876" s="45">
        <v>7.1</v>
      </c>
      <c r="T876" s="45">
        <v>1</v>
      </c>
      <c r="U876" s="28" t="e">
        <v>#N/A</v>
      </c>
      <c r="V876" s="44">
        <f>VLOOKUP($L876,'[1]Tortugas liberadas DPNG'!$B$1:$O$552,7,FALSE)</f>
        <v>2015</v>
      </c>
      <c r="W876" s="44">
        <f>VLOOKUP($L876,'[1]Tortugas liberadas DPNG'!$B$1:$O$552,11,FALSE)</f>
        <v>25.2</v>
      </c>
      <c r="X876" s="44">
        <f>VLOOKUP($L876,'[1]Tortugas liberadas DPNG'!$B$1:$O$552,14,FALSE)/1000</f>
        <v>1.5</v>
      </c>
      <c r="Y876" s="44">
        <f>VLOOKUP($L876,'[1]Tortugas liberadas DPNG'!$B$1:$O$552,5,FALSE) -0.5</f>
        <v>5.5</v>
      </c>
      <c r="Z876" s="44">
        <f>Y876+(F876-VLOOKUP($L876,'[1]Tortugas liberadas DPNG'!$B$1:$O$552,7,FALSE))</f>
        <v>9.5</v>
      </c>
      <c r="AA876" s="44">
        <f t="shared" si="16"/>
        <v>8</v>
      </c>
    </row>
    <row r="877" spans="1:27" x14ac:dyDescent="0.25">
      <c r="A877" s="42">
        <v>960</v>
      </c>
      <c r="B877" s="42" t="s">
        <v>28</v>
      </c>
      <c r="C877" s="9"/>
      <c r="D877" s="9"/>
      <c r="E877" s="42" t="s">
        <v>266</v>
      </c>
      <c r="F877" s="9">
        <v>2019</v>
      </c>
      <c r="G877" s="9">
        <v>4</v>
      </c>
      <c r="H877" s="9">
        <v>1</v>
      </c>
      <c r="I877" s="42">
        <v>-0.81964000000000004</v>
      </c>
      <c r="J877" s="42">
        <v>-90.060169999999999</v>
      </c>
      <c r="K877" s="26">
        <v>48345018</v>
      </c>
      <c r="L877" s="26">
        <f t="shared" si="17"/>
        <v>48345018</v>
      </c>
      <c r="M877" s="26">
        <v>48345018</v>
      </c>
      <c r="N877" s="47">
        <v>2226</v>
      </c>
      <c r="O877" s="48">
        <v>40.299999999999997</v>
      </c>
      <c r="P877" s="45">
        <v>43.1</v>
      </c>
      <c r="Q877" s="45">
        <v>29.5</v>
      </c>
      <c r="R877" s="45">
        <v>9.4</v>
      </c>
      <c r="S877" s="45">
        <v>6.3</v>
      </c>
      <c r="T877" s="45">
        <v>1</v>
      </c>
      <c r="U877" s="28" t="e">
        <v>#N/A</v>
      </c>
      <c r="V877" s="44">
        <f>VLOOKUP($L877,'[1]Tortugas liberadas DPNG'!$B$1:$O$552,7,FALSE)</f>
        <v>2015</v>
      </c>
      <c r="W877" s="44">
        <f>VLOOKUP($L877,'[1]Tortugas liberadas DPNG'!$B$1:$O$552,11,FALSE)</f>
        <v>24</v>
      </c>
      <c r="X877" s="44">
        <f>VLOOKUP($L877,'[1]Tortugas liberadas DPNG'!$B$1:$O$552,14,FALSE)/1000</f>
        <v>1.2</v>
      </c>
      <c r="Y877" s="44">
        <f>VLOOKUP($L877,'[1]Tortugas liberadas DPNG'!$B$1:$O$552,5,FALSE) -0.5</f>
        <v>5.5</v>
      </c>
      <c r="Z877" s="44">
        <f>Y877+(F877-VLOOKUP($L877,'[1]Tortugas liberadas DPNG'!$B$1:$O$552,7,FALSE))</f>
        <v>9.5</v>
      </c>
      <c r="AA877" s="44">
        <f t="shared" si="16"/>
        <v>8</v>
      </c>
    </row>
    <row r="878" spans="1:27" x14ac:dyDescent="0.25">
      <c r="A878" s="42">
        <v>961</v>
      </c>
      <c r="B878" s="42" t="s">
        <v>28</v>
      </c>
      <c r="C878" s="9"/>
      <c r="D878" s="9"/>
      <c r="E878" s="42" t="s">
        <v>267</v>
      </c>
      <c r="F878" s="9">
        <v>2019</v>
      </c>
      <c r="G878" s="9">
        <v>4</v>
      </c>
      <c r="H878" s="9">
        <v>1</v>
      </c>
      <c r="I878" s="42">
        <v>-0.81925999999999999</v>
      </c>
      <c r="J878" s="42">
        <v>-90.060410000000005</v>
      </c>
      <c r="K878" s="26">
        <v>52373870</v>
      </c>
      <c r="L878" s="26">
        <f t="shared" si="17"/>
        <v>52373870</v>
      </c>
      <c r="M878" s="26">
        <v>52373870</v>
      </c>
      <c r="N878" s="47">
        <v>2096</v>
      </c>
      <c r="O878" s="48">
        <v>33.799999999999997</v>
      </c>
      <c r="P878" s="45">
        <v>34.200000000000003</v>
      </c>
      <c r="Q878" s="45">
        <v>24.5</v>
      </c>
      <c r="R878" s="45">
        <v>6.8</v>
      </c>
      <c r="S878" s="45">
        <v>3.2</v>
      </c>
      <c r="T878" s="45">
        <v>1</v>
      </c>
      <c r="U878" s="28" t="e">
        <v>#N/A</v>
      </c>
      <c r="V878" s="44">
        <f>VLOOKUP($L878,'[1]Tortugas liberadas DPNG'!$B$1:$O$552,7,FALSE)</f>
        <v>2017</v>
      </c>
      <c r="W878" s="44">
        <f>VLOOKUP($L878,'[1]Tortugas liberadas DPNG'!$B$1:$O$552,11,FALSE)</f>
        <v>26.4</v>
      </c>
      <c r="X878" s="44">
        <f>VLOOKUP($L878,'[1]Tortugas liberadas DPNG'!$B$1:$O$552,14,FALSE)/1000</f>
        <v>0.9</v>
      </c>
      <c r="Y878" s="44">
        <f>VLOOKUP($L878,'[1]Tortugas liberadas DPNG'!$B$1:$O$552,5,FALSE) -0.5</f>
        <v>6.5</v>
      </c>
      <c r="Z878" s="44">
        <f>Y878+(F878-VLOOKUP($L878,'[1]Tortugas liberadas DPNG'!$B$1:$O$552,7,FALSE))</f>
        <v>8.5</v>
      </c>
      <c r="AA878" s="44">
        <f t="shared" si="16"/>
        <v>8</v>
      </c>
    </row>
    <row r="879" spans="1:27" x14ac:dyDescent="0.25">
      <c r="A879" s="42">
        <v>962</v>
      </c>
      <c r="B879" s="42" t="s">
        <v>28</v>
      </c>
      <c r="C879" s="9"/>
      <c r="D879" s="9"/>
      <c r="E879" s="42" t="s">
        <v>268</v>
      </c>
      <c r="F879" s="9">
        <v>2019</v>
      </c>
      <c r="G879" s="9">
        <v>4</v>
      </c>
      <c r="H879" s="9">
        <v>1</v>
      </c>
      <c r="I879" s="42">
        <v>-0.81935999999999998</v>
      </c>
      <c r="J879" s="42">
        <v>-90.060810000000004</v>
      </c>
      <c r="K879" s="26">
        <v>48049284</v>
      </c>
      <c r="L879" s="26">
        <f t="shared" si="17"/>
        <v>48049284</v>
      </c>
      <c r="M879" s="26">
        <v>48049284</v>
      </c>
      <c r="N879" s="47">
        <v>2245</v>
      </c>
      <c r="O879" s="48">
        <v>41.2</v>
      </c>
      <c r="P879" s="45">
        <v>43.4</v>
      </c>
      <c r="Q879" s="45">
        <v>29.9</v>
      </c>
      <c r="R879" s="45">
        <v>9.5</v>
      </c>
      <c r="S879" s="45">
        <v>7.4</v>
      </c>
      <c r="T879" s="45">
        <v>1</v>
      </c>
      <c r="U879" s="28" t="e">
        <v>#N/A</v>
      </c>
      <c r="V879" s="44">
        <f>VLOOKUP($L879,'[1]Tortugas liberadas DPNG'!$B$1:$O$552,7,FALSE)</f>
        <v>2015</v>
      </c>
      <c r="W879" s="44">
        <f>VLOOKUP($L879,'[1]Tortugas liberadas DPNG'!$B$1:$O$552,11,FALSE)</f>
        <v>24.1</v>
      </c>
      <c r="X879" s="44">
        <f>VLOOKUP($L879,'[1]Tortugas liberadas DPNG'!$B$1:$O$552,14,FALSE)/1000</f>
        <v>1.2</v>
      </c>
      <c r="Y879" s="44">
        <f>VLOOKUP($L879,'[1]Tortugas liberadas DPNG'!$B$1:$O$552,5,FALSE) -0.5</f>
        <v>5.5</v>
      </c>
      <c r="Z879" s="44">
        <f>Y879+(F879-VLOOKUP($L879,'[1]Tortugas liberadas DPNG'!$B$1:$O$552,7,FALSE))</f>
        <v>9.5</v>
      </c>
      <c r="AA879" s="44">
        <f t="shared" si="16"/>
        <v>8</v>
      </c>
    </row>
    <row r="880" spans="1:27" x14ac:dyDescent="0.25">
      <c r="A880" s="42">
        <v>963</v>
      </c>
      <c r="B880" s="42" t="s">
        <v>28</v>
      </c>
      <c r="C880" s="9"/>
      <c r="D880" s="9"/>
      <c r="E880" s="42" t="s">
        <v>269</v>
      </c>
      <c r="F880" s="9">
        <v>2019</v>
      </c>
      <c r="G880" s="9">
        <v>4</v>
      </c>
      <c r="H880" s="9">
        <v>1</v>
      </c>
      <c r="I880" s="42">
        <v>-0.81962000000000002</v>
      </c>
      <c r="J880" s="42">
        <v>-90.061099999999996</v>
      </c>
      <c r="K880" s="26">
        <v>52363110</v>
      </c>
      <c r="L880" s="26">
        <f t="shared" si="17"/>
        <v>52363110</v>
      </c>
      <c r="M880" s="26">
        <v>52363110</v>
      </c>
      <c r="N880" s="47">
        <v>2247</v>
      </c>
      <c r="O880" s="48">
        <v>39.700000000000003</v>
      </c>
      <c r="P880" s="45">
        <v>41.6</v>
      </c>
      <c r="Q880" s="45">
        <v>30.1</v>
      </c>
      <c r="R880" s="45">
        <v>8.4</v>
      </c>
      <c r="S880" s="45">
        <v>6.5</v>
      </c>
      <c r="T880" s="45">
        <v>1</v>
      </c>
      <c r="U880" s="28" t="e">
        <v>#N/A</v>
      </c>
      <c r="V880" s="44" t="e">
        <f>VLOOKUP($L880,'[1]Tortugas liberadas DPNG'!$B$1:$O$552,7,FALSE)</f>
        <v>#N/A</v>
      </c>
      <c r="W880" s="44" t="e">
        <f>VLOOKUP($L880,'[1]Tortugas liberadas DPNG'!$B$1:$O$552,11,FALSE)</f>
        <v>#N/A</v>
      </c>
      <c r="X880" s="44" t="e">
        <f>VLOOKUP($L880,'[1]Tortugas liberadas DPNG'!$B$1:$O$552,14,FALSE)/1000</f>
        <v>#N/A</v>
      </c>
      <c r="Y880" s="44" t="e">
        <f>VLOOKUP($L880,'[1]Tortugas liberadas DPNG'!$B$1:$O$552,5,FALSE) -0.5</f>
        <v>#N/A</v>
      </c>
      <c r="Z880" s="44" t="e">
        <f>Y880+(F880-VLOOKUP($L880,'[1]Tortugas liberadas DPNG'!$B$1:$O$552,7,FALSE))</f>
        <v>#N/A</v>
      </c>
      <c r="AA880" s="44">
        <f t="shared" si="16"/>
        <v>8</v>
      </c>
    </row>
    <row r="881" spans="1:27" x14ac:dyDescent="0.25">
      <c r="A881" s="42">
        <v>964</v>
      </c>
      <c r="B881" s="42" t="s">
        <v>28</v>
      </c>
      <c r="C881" s="9"/>
      <c r="D881" s="9"/>
      <c r="E881" s="42" t="s">
        <v>270</v>
      </c>
      <c r="F881" s="9">
        <v>2019</v>
      </c>
      <c r="G881" s="9">
        <v>4</v>
      </c>
      <c r="H881" s="9">
        <v>1</v>
      </c>
      <c r="I881" s="42">
        <v>-0.81928000000000001</v>
      </c>
      <c r="J881" s="42">
        <v>-90.062100000000001</v>
      </c>
      <c r="K881" s="26">
        <v>48358260</v>
      </c>
      <c r="L881" s="26">
        <f t="shared" si="17"/>
        <v>48358260</v>
      </c>
      <c r="M881" s="26">
        <v>48358260</v>
      </c>
      <c r="N881" s="47">
        <v>2216</v>
      </c>
      <c r="O881" s="48">
        <v>47.6</v>
      </c>
      <c r="P881" s="45">
        <v>48.9</v>
      </c>
      <c r="Q881" s="45">
        <v>36.200000000000003</v>
      </c>
      <c r="R881" s="45">
        <v>11.3</v>
      </c>
      <c r="S881" s="45">
        <v>11.5</v>
      </c>
      <c r="T881" s="45">
        <v>1</v>
      </c>
      <c r="U881" s="28" t="e">
        <v>#N/A</v>
      </c>
      <c r="V881" s="44">
        <f>VLOOKUP($L881,'[1]Tortugas liberadas DPNG'!$B$1:$O$552,7,FALSE)</f>
        <v>2015</v>
      </c>
      <c r="W881" s="44">
        <f>VLOOKUP($L881,'[1]Tortugas liberadas DPNG'!$B$1:$O$552,11,FALSE)</f>
        <v>29.1</v>
      </c>
      <c r="X881" s="44">
        <f>VLOOKUP($L881,'[1]Tortugas liberadas DPNG'!$B$1:$O$552,14,FALSE)/1000</f>
        <v>2</v>
      </c>
      <c r="Y881" s="44">
        <f>VLOOKUP($L881,'[1]Tortugas liberadas DPNG'!$B$1:$O$552,5,FALSE) -0.5</f>
        <v>5.5</v>
      </c>
      <c r="Z881" s="44">
        <f>Y881+(F881-VLOOKUP($L881,'[1]Tortugas liberadas DPNG'!$B$1:$O$552,7,FALSE))</f>
        <v>9.5</v>
      </c>
      <c r="AA881" s="44">
        <f t="shared" si="16"/>
        <v>8</v>
      </c>
    </row>
    <row r="882" spans="1:27" x14ac:dyDescent="0.25">
      <c r="A882" s="42">
        <v>965</v>
      </c>
      <c r="B882" s="42" t="s">
        <v>28</v>
      </c>
      <c r="C882" s="9"/>
      <c r="D882" s="9"/>
      <c r="E882" s="42" t="s">
        <v>271</v>
      </c>
      <c r="F882" s="9">
        <v>2019</v>
      </c>
      <c r="G882" s="9">
        <v>4</v>
      </c>
      <c r="H882" s="9">
        <v>1</v>
      </c>
      <c r="I882" s="42">
        <v>-0.81935000000000002</v>
      </c>
      <c r="J882" s="42">
        <v>-90.062420000000003</v>
      </c>
      <c r="K882" s="26">
        <v>48059005</v>
      </c>
      <c r="L882" s="26">
        <f t="shared" si="17"/>
        <v>48059005</v>
      </c>
      <c r="M882" s="26">
        <v>48059005</v>
      </c>
      <c r="N882" s="47">
        <v>2210</v>
      </c>
      <c r="O882" s="48">
        <v>34.5</v>
      </c>
      <c r="P882" s="45">
        <v>36.1</v>
      </c>
      <c r="Q882" s="45">
        <v>26.2</v>
      </c>
      <c r="R882" s="45">
        <v>8.1999999999999993</v>
      </c>
      <c r="S882" s="45">
        <v>4.8</v>
      </c>
      <c r="T882" s="45">
        <v>1</v>
      </c>
      <c r="U882" s="28" t="e">
        <v>#N/A</v>
      </c>
      <c r="V882" s="44">
        <f>VLOOKUP($L882,'[1]Tortugas liberadas DPNG'!$B$1:$O$552,7,FALSE)</f>
        <v>2015</v>
      </c>
      <c r="W882" s="44">
        <f>VLOOKUP($L882,'[1]Tortugas liberadas DPNG'!$B$1:$O$552,11,FALSE)</f>
        <v>22.6</v>
      </c>
      <c r="X882" s="44">
        <f>VLOOKUP($L882,'[1]Tortugas liberadas DPNG'!$B$1:$O$552,14,FALSE)/1000</f>
        <v>1.1000000000000001</v>
      </c>
      <c r="Y882" s="44">
        <f>VLOOKUP($L882,'[1]Tortugas liberadas DPNG'!$B$1:$O$552,5,FALSE) -0.5</f>
        <v>6.5</v>
      </c>
      <c r="Z882" s="44">
        <f>Y882+(F882-VLOOKUP($L882,'[1]Tortugas liberadas DPNG'!$B$1:$O$552,7,FALSE))</f>
        <v>10.5</v>
      </c>
      <c r="AA882" s="44">
        <f t="shared" si="16"/>
        <v>8</v>
      </c>
    </row>
    <row r="883" spans="1:27" x14ac:dyDescent="0.25">
      <c r="A883" s="42">
        <v>966</v>
      </c>
      <c r="B883" s="42" t="s">
        <v>28</v>
      </c>
      <c r="C883" s="9"/>
      <c r="D883" s="9"/>
      <c r="E883" s="42" t="s">
        <v>272</v>
      </c>
      <c r="F883" s="9">
        <v>2019</v>
      </c>
      <c r="G883" s="9">
        <v>4</v>
      </c>
      <c r="H883" s="9">
        <v>1</v>
      </c>
      <c r="I883" s="42">
        <v>-0.81494999999999995</v>
      </c>
      <c r="J883" s="42">
        <v>-90.069789999999998</v>
      </c>
      <c r="K883" s="26">
        <v>51543593</v>
      </c>
      <c r="L883" s="26">
        <f t="shared" si="17"/>
        <v>51543593</v>
      </c>
      <c r="M883" s="26">
        <v>51543593</v>
      </c>
      <c r="N883" s="47" t="s">
        <v>273</v>
      </c>
      <c r="O883" s="48">
        <v>34.9</v>
      </c>
      <c r="P883" s="45">
        <v>38.200000000000003</v>
      </c>
      <c r="Q883" s="45">
        <v>24.9</v>
      </c>
      <c r="R883" s="45">
        <v>7.8</v>
      </c>
      <c r="S883" s="45">
        <v>3.8</v>
      </c>
      <c r="T883" s="45">
        <v>1</v>
      </c>
      <c r="U883" s="28" t="e">
        <v>#N/A</v>
      </c>
      <c r="V883" s="44">
        <f>VLOOKUP($L883,'[1]Tortugas liberadas DPNG'!$B$1:$O$552,7,FALSE)</f>
        <v>2017</v>
      </c>
      <c r="W883" s="44">
        <f>VLOOKUP($L883,'[1]Tortugas liberadas DPNG'!$B$1:$O$552,11,FALSE)</f>
        <v>28</v>
      </c>
      <c r="X883" s="44">
        <f>VLOOKUP($L883,'[1]Tortugas liberadas DPNG'!$B$1:$O$552,14,FALSE)/1000</f>
        <v>1.839</v>
      </c>
      <c r="Y883" s="44">
        <f>VLOOKUP($L883,'[1]Tortugas liberadas DPNG'!$B$1:$O$552,5,FALSE) -0.5</f>
        <v>5.5</v>
      </c>
      <c r="Z883" s="44">
        <f>Y883+(F883-VLOOKUP($L883,'[1]Tortugas liberadas DPNG'!$B$1:$O$552,7,FALSE))</f>
        <v>7.5</v>
      </c>
      <c r="AA883" s="44">
        <f t="shared" si="16"/>
        <v>8</v>
      </c>
    </row>
    <row r="884" spans="1:27" x14ac:dyDescent="0.25">
      <c r="A884" s="42">
        <v>967</v>
      </c>
      <c r="B884" s="42" t="s">
        <v>28</v>
      </c>
      <c r="C884" s="9"/>
      <c r="D884" s="9"/>
      <c r="E884" s="42" t="s">
        <v>274</v>
      </c>
      <c r="F884" s="9">
        <v>2019</v>
      </c>
      <c r="G884" s="9">
        <v>4</v>
      </c>
      <c r="H884" s="9">
        <v>1</v>
      </c>
      <c r="I884" s="42">
        <v>-0.82084000000000001</v>
      </c>
      <c r="J884" s="42">
        <v>-90.060130000000001</v>
      </c>
      <c r="K884" s="26">
        <v>48027604</v>
      </c>
      <c r="L884" s="26">
        <f t="shared" si="17"/>
        <v>48027604</v>
      </c>
      <c r="M884" s="26">
        <v>48027604</v>
      </c>
      <c r="N884" s="47">
        <v>2301</v>
      </c>
      <c r="O884" s="48">
        <v>36.5</v>
      </c>
      <c r="P884" s="45">
        <v>38.4</v>
      </c>
      <c r="Q884" s="45">
        <v>26.2</v>
      </c>
      <c r="R884" s="45">
        <v>8.1999999999999993</v>
      </c>
      <c r="S884" s="45">
        <v>4.7</v>
      </c>
      <c r="T884" s="45">
        <v>1</v>
      </c>
      <c r="U884" s="28" t="e">
        <v>#N/A</v>
      </c>
      <c r="V884" s="44">
        <f>VLOOKUP($L884,'[1]Tortugas liberadas DPNG'!$B$1:$O$552,7,FALSE)</f>
        <v>2015</v>
      </c>
      <c r="W884" s="44">
        <f>VLOOKUP($L884,'[1]Tortugas liberadas DPNG'!$B$1:$O$552,11,FALSE)</f>
        <v>25</v>
      </c>
      <c r="X884" s="44">
        <f>VLOOKUP($L884,'[1]Tortugas liberadas DPNG'!$B$1:$O$552,14,FALSE)/1000</f>
        <v>1.1000000000000001</v>
      </c>
      <c r="Y884" s="44">
        <f>VLOOKUP($L884,'[1]Tortugas liberadas DPNG'!$B$1:$O$552,5,FALSE) -0.5</f>
        <v>4.5</v>
      </c>
      <c r="Z884" s="44">
        <f>Y884+(F884-VLOOKUP($L884,'[1]Tortugas liberadas DPNG'!$B$1:$O$552,7,FALSE))</f>
        <v>8.5</v>
      </c>
      <c r="AA884" s="44">
        <f t="shared" si="16"/>
        <v>8</v>
      </c>
    </row>
    <row r="885" spans="1:27" x14ac:dyDescent="0.25">
      <c r="A885" s="42">
        <v>968</v>
      </c>
      <c r="B885" s="42" t="s">
        <v>28</v>
      </c>
      <c r="C885" s="9"/>
      <c r="D885" s="9"/>
      <c r="E885" s="42" t="s">
        <v>275</v>
      </c>
      <c r="F885" s="9">
        <v>2019</v>
      </c>
      <c r="G885" s="9">
        <v>4</v>
      </c>
      <c r="H885" s="9">
        <v>1</v>
      </c>
      <c r="I885" s="42">
        <v>-0.81962000000000002</v>
      </c>
      <c r="J885" s="42">
        <v>-90.059359999999998</v>
      </c>
      <c r="K885" s="26">
        <v>48078001</v>
      </c>
      <c r="L885" s="26">
        <f t="shared" si="17"/>
        <v>48078001</v>
      </c>
      <c r="M885" s="26">
        <v>48078001</v>
      </c>
      <c r="N885" s="47">
        <v>2172</v>
      </c>
      <c r="O885" s="48">
        <v>42.5</v>
      </c>
      <c r="P885" s="45">
        <v>44.6</v>
      </c>
      <c r="Q885" s="45">
        <v>32.4</v>
      </c>
      <c r="R885" s="45">
        <v>9.6999999999999993</v>
      </c>
      <c r="S885" s="45">
        <v>7.4</v>
      </c>
      <c r="T885" s="45">
        <v>1</v>
      </c>
      <c r="U885" s="28" t="e">
        <v>#N/A</v>
      </c>
      <c r="V885" s="44">
        <f>VLOOKUP($L885,'[1]Tortugas liberadas DPNG'!$B$1:$O$552,7,FALSE)</f>
        <v>2015</v>
      </c>
      <c r="W885" s="44">
        <f>VLOOKUP($L885,'[1]Tortugas liberadas DPNG'!$B$1:$O$552,11,FALSE)</f>
        <v>26.2</v>
      </c>
      <c r="X885" s="44">
        <f>VLOOKUP($L885,'[1]Tortugas liberadas DPNG'!$B$1:$O$552,14,FALSE)/1000</f>
        <v>1.5</v>
      </c>
      <c r="Y885" s="44">
        <f>VLOOKUP($L885,'[1]Tortugas liberadas DPNG'!$B$1:$O$552,5,FALSE) -0.5</f>
        <v>6.5</v>
      </c>
      <c r="Z885" s="44">
        <f>Y885+(F885-VLOOKUP($L885,'[1]Tortugas liberadas DPNG'!$B$1:$O$552,7,FALSE))</f>
        <v>10.5</v>
      </c>
      <c r="AA885" s="44">
        <f t="shared" si="16"/>
        <v>8</v>
      </c>
    </row>
    <row r="886" spans="1:27" x14ac:dyDescent="0.25">
      <c r="A886" s="42">
        <v>969</v>
      </c>
      <c r="B886" s="42" t="s">
        <v>28</v>
      </c>
      <c r="C886" s="9"/>
      <c r="D886" s="9"/>
      <c r="E886" s="42" t="s">
        <v>276</v>
      </c>
      <c r="F886" s="9">
        <v>2019</v>
      </c>
      <c r="G886" s="9">
        <v>4</v>
      </c>
      <c r="H886" s="9">
        <v>1</v>
      </c>
      <c r="I886" s="42">
        <v>-0.81954000000000005</v>
      </c>
      <c r="J886" s="42">
        <v>-90.059539999999998</v>
      </c>
      <c r="K886" s="26">
        <v>48326019</v>
      </c>
      <c r="L886" s="26">
        <f t="shared" si="17"/>
        <v>48326019</v>
      </c>
      <c r="M886" s="26">
        <v>48326019</v>
      </c>
      <c r="N886" s="47">
        <v>1271</v>
      </c>
      <c r="O886" s="48">
        <v>40.6</v>
      </c>
      <c r="P886" s="45">
        <v>43.9</v>
      </c>
      <c r="Q886" s="45">
        <v>31.2</v>
      </c>
      <c r="R886" s="45">
        <v>9.4</v>
      </c>
      <c r="S886" s="45">
        <v>7.4</v>
      </c>
      <c r="T886" s="45">
        <v>1</v>
      </c>
      <c r="U886" s="28" t="e">
        <v>#N/A</v>
      </c>
      <c r="V886" s="44">
        <f>VLOOKUP($L886,'[1]Tortugas liberadas DPNG'!$B$1:$O$552,7,FALSE)</f>
        <v>2015</v>
      </c>
      <c r="W886" s="44">
        <f>VLOOKUP($L886,'[1]Tortugas liberadas DPNG'!$B$1:$O$552,11,FALSE)</f>
        <v>25.2</v>
      </c>
      <c r="X886" s="44">
        <f>VLOOKUP($L886,'[1]Tortugas liberadas DPNG'!$B$1:$O$552,14,FALSE)/1000</f>
        <v>1.5</v>
      </c>
      <c r="Y886" s="44">
        <f>VLOOKUP($L886,'[1]Tortugas liberadas DPNG'!$B$1:$O$552,5,FALSE) -0.5</f>
        <v>4.5</v>
      </c>
      <c r="Z886" s="44">
        <f>Y886+(F886-VLOOKUP($L886,'[1]Tortugas liberadas DPNG'!$B$1:$O$552,7,FALSE))</f>
        <v>8.5</v>
      </c>
      <c r="AA886" s="44">
        <f t="shared" si="16"/>
        <v>8</v>
      </c>
    </row>
    <row r="887" spans="1:27" x14ac:dyDescent="0.25">
      <c r="A887" s="42">
        <v>970</v>
      </c>
      <c r="B887" s="42" t="s">
        <v>28</v>
      </c>
      <c r="C887" s="9"/>
      <c r="D887" s="9"/>
      <c r="E887" s="42" t="s">
        <v>277</v>
      </c>
      <c r="F887" s="9">
        <v>2019</v>
      </c>
      <c r="G887" s="9">
        <v>4</v>
      </c>
      <c r="H887" s="9">
        <v>1</v>
      </c>
      <c r="I887" s="42">
        <v>-0.81911999999999996</v>
      </c>
      <c r="J887" s="42">
        <v>-90.061899999999994</v>
      </c>
      <c r="K887" s="26">
        <v>52376778</v>
      </c>
      <c r="L887" s="26">
        <f t="shared" si="17"/>
        <v>52376778</v>
      </c>
      <c r="M887" s="26">
        <v>52376778</v>
      </c>
      <c r="N887" s="47">
        <v>2908</v>
      </c>
      <c r="O887" s="48">
        <v>37.299999999999997</v>
      </c>
      <c r="P887" s="45">
        <v>38.6</v>
      </c>
      <c r="Q887" s="45">
        <v>27.2</v>
      </c>
      <c r="R887" s="45">
        <v>7.8</v>
      </c>
      <c r="S887" s="45">
        <v>4.7</v>
      </c>
      <c r="T887" s="45">
        <v>1</v>
      </c>
      <c r="U887" s="28" t="e">
        <v>#N/A</v>
      </c>
      <c r="V887" s="44">
        <f>VLOOKUP($L887,'[1]Tortugas liberadas DPNG'!$B$1:$O$552,7,FALSE)</f>
        <v>2017</v>
      </c>
      <c r="W887" s="44">
        <f>VLOOKUP($L887,'[1]Tortugas liberadas DPNG'!$B$1:$O$552,11,FALSE)</f>
        <v>30.6</v>
      </c>
      <c r="X887" s="44">
        <f>VLOOKUP($L887,'[1]Tortugas liberadas DPNG'!$B$1:$O$552,14,FALSE)/1000</f>
        <v>2.593</v>
      </c>
      <c r="Y887" s="44">
        <f>VLOOKUP($L887,'[1]Tortugas liberadas DPNG'!$B$1:$O$552,5,FALSE) -0.5</f>
        <v>5.5</v>
      </c>
      <c r="Z887" s="44">
        <f>Y887+(F887-VLOOKUP($L887,'[1]Tortugas liberadas DPNG'!$B$1:$O$552,7,FALSE))</f>
        <v>7.5</v>
      </c>
      <c r="AA887" s="44">
        <f t="shared" si="16"/>
        <v>8</v>
      </c>
    </row>
    <row r="888" spans="1:27" x14ac:dyDescent="0.25">
      <c r="A888" s="42">
        <v>971</v>
      </c>
      <c r="B888" s="42" t="s">
        <v>28</v>
      </c>
      <c r="C888" s="9"/>
      <c r="D888" s="9"/>
      <c r="E888" s="42" t="s">
        <v>278</v>
      </c>
      <c r="F888" s="9">
        <v>2019</v>
      </c>
      <c r="G888" s="9">
        <v>4</v>
      </c>
      <c r="H888" s="9">
        <v>1</v>
      </c>
      <c r="I888" s="42">
        <v>-0.81947000000000003</v>
      </c>
      <c r="J888" s="42">
        <v>-90.063929999999999</v>
      </c>
      <c r="K888" s="26">
        <v>52514304</v>
      </c>
      <c r="L888" s="26">
        <f t="shared" si="17"/>
        <v>52514304</v>
      </c>
      <c r="M888" s="26">
        <v>52514304</v>
      </c>
      <c r="N888" s="47">
        <v>2930</v>
      </c>
      <c r="O888" s="48">
        <v>35.4</v>
      </c>
      <c r="P888" s="45">
        <v>36.9</v>
      </c>
      <c r="Q888" s="45">
        <v>25.7</v>
      </c>
      <c r="R888" s="45">
        <v>7.4</v>
      </c>
      <c r="S888" s="45">
        <v>3.8</v>
      </c>
      <c r="T888" s="45">
        <v>1</v>
      </c>
      <c r="U888" s="28" t="e">
        <v>#N/A</v>
      </c>
      <c r="V888" s="44">
        <f>VLOOKUP($L888,'[1]Tortugas liberadas DPNG'!$B$1:$O$552,7,FALSE)</f>
        <v>2017</v>
      </c>
      <c r="W888" s="44">
        <f>VLOOKUP($L888,'[1]Tortugas liberadas DPNG'!$B$1:$O$552,11,FALSE)</f>
        <v>26.4</v>
      </c>
      <c r="X888" s="44">
        <f>VLOOKUP($L888,'[1]Tortugas liberadas DPNG'!$B$1:$O$552,14,FALSE)/1000</f>
        <v>1.3839999999999999</v>
      </c>
      <c r="Y888" s="44">
        <f>VLOOKUP($L888,'[1]Tortugas liberadas DPNG'!$B$1:$O$552,5,FALSE) -0.5</f>
        <v>5.5</v>
      </c>
      <c r="Z888" s="44">
        <f>Y888+(F888-VLOOKUP($L888,'[1]Tortugas liberadas DPNG'!$B$1:$O$552,7,FALSE))</f>
        <v>7.5</v>
      </c>
      <c r="AA888" s="44">
        <f t="shared" si="16"/>
        <v>8</v>
      </c>
    </row>
    <row r="889" spans="1:27" x14ac:dyDescent="0.25">
      <c r="A889" s="42">
        <v>972</v>
      </c>
      <c r="B889" s="42" t="s">
        <v>28</v>
      </c>
      <c r="C889" s="9"/>
      <c r="D889" s="9"/>
      <c r="E889" s="42" t="s">
        <v>279</v>
      </c>
      <c r="F889" s="9">
        <v>2019</v>
      </c>
      <c r="G889" s="9">
        <v>4</v>
      </c>
      <c r="H889" s="9">
        <v>1</v>
      </c>
      <c r="I889" s="42">
        <v>-0.81952000000000003</v>
      </c>
      <c r="J889" s="42">
        <v>-90.064139999999995</v>
      </c>
      <c r="K889" s="26">
        <v>48039531</v>
      </c>
      <c r="L889" s="26">
        <f t="shared" si="17"/>
        <v>48039531</v>
      </c>
      <c r="M889" s="26">
        <v>48039531</v>
      </c>
      <c r="N889" s="47">
        <v>2256</v>
      </c>
      <c r="O889" s="48">
        <v>42.1</v>
      </c>
      <c r="P889" s="45">
        <v>43.7</v>
      </c>
      <c r="Q889" s="45">
        <v>32</v>
      </c>
      <c r="R889" s="45">
        <v>9.6</v>
      </c>
      <c r="S889" s="45">
        <v>6.5</v>
      </c>
      <c r="T889" s="45">
        <v>1</v>
      </c>
      <c r="U889" s="28" t="e">
        <v>#N/A</v>
      </c>
      <c r="V889" s="44">
        <f>VLOOKUP($L889,'[1]Tortugas liberadas DPNG'!$B$1:$O$552,7,FALSE)</f>
        <v>2015</v>
      </c>
      <c r="W889" s="44">
        <f>VLOOKUP($L889,'[1]Tortugas liberadas DPNG'!$B$1:$O$552,11,FALSE)</f>
        <v>27</v>
      </c>
      <c r="X889" s="44">
        <f>VLOOKUP($L889,'[1]Tortugas liberadas DPNG'!$B$1:$O$552,14,FALSE)/1000</f>
        <v>1.6</v>
      </c>
      <c r="Y889" s="44">
        <f>VLOOKUP($L889,'[1]Tortugas liberadas DPNG'!$B$1:$O$552,5,FALSE) -0.5</f>
        <v>4.5</v>
      </c>
      <c r="Z889" s="44">
        <f>Y889+(F889-VLOOKUP($L889,'[1]Tortugas liberadas DPNG'!$B$1:$O$552,7,FALSE))</f>
        <v>8.5</v>
      </c>
      <c r="AA889" s="44">
        <f t="shared" si="16"/>
        <v>8</v>
      </c>
    </row>
    <row r="890" spans="1:27" x14ac:dyDescent="0.25">
      <c r="A890" s="42">
        <v>973</v>
      </c>
      <c r="B890" s="42" t="s">
        <v>28</v>
      </c>
      <c r="C890" s="9"/>
      <c r="D890" s="9"/>
      <c r="E890" s="42" t="s">
        <v>280</v>
      </c>
      <c r="F890" s="9">
        <v>2019</v>
      </c>
      <c r="G890" s="9">
        <v>4</v>
      </c>
      <c r="H890" s="9">
        <v>1</v>
      </c>
      <c r="I890" s="42">
        <v>-0.81964999999999999</v>
      </c>
      <c r="J890" s="42">
        <v>-90.064179999999993</v>
      </c>
      <c r="K890" s="26">
        <v>48317556</v>
      </c>
      <c r="L890" s="26">
        <f t="shared" si="17"/>
        <v>48317556</v>
      </c>
      <c r="M890" s="26">
        <v>48317556</v>
      </c>
      <c r="N890" s="47">
        <v>2199</v>
      </c>
      <c r="O890" s="48">
        <v>37.799999999999997</v>
      </c>
      <c r="P890" s="45">
        <v>39.6</v>
      </c>
      <c r="Q890" s="45">
        <v>27.1</v>
      </c>
      <c r="R890" s="45">
        <v>8.9</v>
      </c>
      <c r="S890" s="45">
        <v>5</v>
      </c>
      <c r="T890" s="45">
        <v>1</v>
      </c>
      <c r="U890" s="28" t="e">
        <v>#N/A</v>
      </c>
      <c r="V890" s="44">
        <f>VLOOKUP($L890,'[1]Tortugas liberadas DPNG'!$B$1:$O$552,7,FALSE)</f>
        <v>2015</v>
      </c>
      <c r="W890" s="44">
        <f>VLOOKUP($L890,'[1]Tortugas liberadas DPNG'!$B$1:$O$552,11,FALSE)</f>
        <v>25</v>
      </c>
      <c r="X890" s="44">
        <f>VLOOKUP($L890,'[1]Tortugas liberadas DPNG'!$B$1:$O$552,14,FALSE)/1000</f>
        <v>1.4</v>
      </c>
      <c r="Y890" s="44">
        <f>VLOOKUP($L890,'[1]Tortugas liberadas DPNG'!$B$1:$O$552,5,FALSE) -0.5</f>
        <v>6.5</v>
      </c>
      <c r="Z890" s="44">
        <f>Y890+(F890-VLOOKUP($L890,'[1]Tortugas liberadas DPNG'!$B$1:$O$552,7,FALSE))</f>
        <v>10.5</v>
      </c>
      <c r="AA890" s="44">
        <f t="shared" si="16"/>
        <v>8</v>
      </c>
    </row>
    <row r="891" spans="1:27" x14ac:dyDescent="0.25">
      <c r="A891" s="42">
        <v>974</v>
      </c>
      <c r="B891" s="42" t="s">
        <v>28</v>
      </c>
      <c r="C891" s="9"/>
      <c r="D891" s="9"/>
      <c r="E891" s="42" t="s">
        <v>281</v>
      </c>
      <c r="F891" s="9">
        <v>2019</v>
      </c>
      <c r="G891" s="9">
        <v>4</v>
      </c>
      <c r="H891" s="9">
        <v>1</v>
      </c>
      <c r="I891" s="42">
        <v>-0.81172999999999995</v>
      </c>
      <c r="J891" s="42">
        <v>-90.073980000000006</v>
      </c>
      <c r="K891" s="26">
        <v>48033622</v>
      </c>
      <c r="L891" s="26">
        <f t="shared" si="17"/>
        <v>48033622</v>
      </c>
      <c r="M891" s="26">
        <v>48033622</v>
      </c>
      <c r="N891" s="47">
        <v>2186</v>
      </c>
      <c r="O891" s="48">
        <v>42.4</v>
      </c>
      <c r="P891" s="45">
        <v>45.4</v>
      </c>
      <c r="Q891" s="45">
        <v>31.9</v>
      </c>
      <c r="R891" s="45">
        <v>9.9</v>
      </c>
      <c r="S891" s="45">
        <v>8.1</v>
      </c>
      <c r="T891" s="45">
        <v>1</v>
      </c>
      <c r="U891" s="28" t="e">
        <v>#N/A</v>
      </c>
      <c r="V891" s="44">
        <f>VLOOKUP($L891,'[1]Tortugas liberadas DPNG'!$B$1:$O$552,7,FALSE)</f>
        <v>2015</v>
      </c>
      <c r="W891" s="44">
        <f>VLOOKUP($L891,'[1]Tortugas liberadas DPNG'!$B$1:$O$552,11,FALSE)</f>
        <v>27</v>
      </c>
      <c r="X891" s="44">
        <f>VLOOKUP($L891,'[1]Tortugas liberadas DPNG'!$B$1:$O$552,14,FALSE)/1000</f>
        <v>1.6</v>
      </c>
      <c r="Y891" s="44">
        <f>VLOOKUP($L891,'[1]Tortugas liberadas DPNG'!$B$1:$O$552,5,FALSE) -0.5</f>
        <v>6.5</v>
      </c>
      <c r="Z891" s="44">
        <f>Y891+(F891-VLOOKUP($L891,'[1]Tortugas liberadas DPNG'!$B$1:$O$552,7,FALSE))</f>
        <v>10.5</v>
      </c>
      <c r="AA891" s="44">
        <f t="shared" si="16"/>
        <v>8</v>
      </c>
    </row>
    <row r="892" spans="1:27" x14ac:dyDescent="0.25">
      <c r="A892" s="42">
        <v>975</v>
      </c>
      <c r="B892" s="42" t="s">
        <v>28</v>
      </c>
      <c r="C892" s="9"/>
      <c r="D892" s="9"/>
      <c r="E892" s="42" t="s">
        <v>282</v>
      </c>
      <c r="F892" s="9">
        <v>2019</v>
      </c>
      <c r="G892" s="9">
        <v>4</v>
      </c>
      <c r="H892" s="9">
        <v>1</v>
      </c>
      <c r="I892" s="42">
        <v>-0.82082999999999995</v>
      </c>
      <c r="J892" s="42">
        <v>-90.065169999999995</v>
      </c>
      <c r="K892" s="26">
        <v>48321545</v>
      </c>
      <c r="L892" s="26">
        <f t="shared" si="17"/>
        <v>48321545</v>
      </c>
      <c r="M892" s="26">
        <v>48321545</v>
      </c>
      <c r="N892" s="47">
        <v>2149</v>
      </c>
      <c r="O892" s="48">
        <v>46.9</v>
      </c>
      <c r="P892" s="45">
        <v>50.3</v>
      </c>
      <c r="Q892" s="45">
        <v>35.200000000000003</v>
      </c>
      <c r="R892" s="45">
        <v>11.5</v>
      </c>
      <c r="S892" s="45">
        <v>10.199999999999999</v>
      </c>
      <c r="T892" s="45">
        <v>1</v>
      </c>
      <c r="U892" s="28" t="e">
        <v>#N/A</v>
      </c>
      <c r="V892" s="44">
        <f>VLOOKUP($L892,'[1]Tortugas liberadas DPNG'!$B$1:$O$552,7,FALSE)</f>
        <v>2015</v>
      </c>
      <c r="W892" s="44">
        <f>VLOOKUP($L892,'[1]Tortugas liberadas DPNG'!$B$1:$O$552,11,FALSE)</f>
        <v>30.8</v>
      </c>
      <c r="X892" s="44">
        <f>VLOOKUP($L892,'[1]Tortugas liberadas DPNG'!$B$1:$O$552,14,FALSE)/1000</f>
        <v>2.7</v>
      </c>
      <c r="Y892" s="44">
        <f>VLOOKUP($L892,'[1]Tortugas liberadas DPNG'!$B$1:$O$552,5,FALSE) -0.5</f>
        <v>7.5</v>
      </c>
      <c r="Z892" s="44">
        <f>Y892+(F892-VLOOKUP($L892,'[1]Tortugas liberadas DPNG'!$B$1:$O$552,7,FALSE))</f>
        <v>11.5</v>
      </c>
      <c r="AA892" s="44">
        <f t="shared" si="16"/>
        <v>8</v>
      </c>
    </row>
    <row r="893" spans="1:27" x14ac:dyDescent="0.25">
      <c r="A893" s="42">
        <v>976</v>
      </c>
      <c r="B893" s="42" t="s">
        <v>28</v>
      </c>
      <c r="C893" s="9"/>
      <c r="D893" s="9"/>
      <c r="E893" s="42" t="s">
        <v>283</v>
      </c>
      <c r="F893" s="9">
        <v>2019</v>
      </c>
      <c r="G893" s="9">
        <v>4</v>
      </c>
      <c r="H893" s="9">
        <v>1</v>
      </c>
      <c r="I893" s="42">
        <v>-0.82123000000000002</v>
      </c>
      <c r="J893" s="42">
        <v>-90.062200000000004</v>
      </c>
      <c r="K893" s="26">
        <v>48107006</v>
      </c>
      <c r="L893" s="26">
        <f t="shared" si="17"/>
        <v>48107006</v>
      </c>
      <c r="M893" s="26">
        <v>48107006</v>
      </c>
      <c r="N893" s="47" t="s">
        <v>284</v>
      </c>
      <c r="O893" s="48">
        <v>38.5</v>
      </c>
      <c r="P893" s="45">
        <v>40.200000000000003</v>
      </c>
      <c r="Q893" s="45">
        <v>28.3</v>
      </c>
      <c r="R893" s="45">
        <v>7.6</v>
      </c>
      <c r="S893" s="45">
        <v>4.5</v>
      </c>
      <c r="T893" s="45">
        <v>1</v>
      </c>
      <c r="U893" s="28" t="e">
        <v>#N/A</v>
      </c>
      <c r="V893" s="44">
        <f>VLOOKUP($L893,'[1]Tortugas liberadas DPNG'!$B$1:$O$552,7,FALSE)</f>
        <v>2015</v>
      </c>
      <c r="W893" s="44">
        <f>VLOOKUP($L893,'[1]Tortugas liberadas DPNG'!$B$1:$O$552,11,FALSE)</f>
        <v>23.9</v>
      </c>
      <c r="X893" s="44">
        <f>VLOOKUP($L893,'[1]Tortugas liberadas DPNG'!$B$1:$O$552,14,FALSE)/1000</f>
        <v>1.2</v>
      </c>
      <c r="Y893" s="44">
        <f>VLOOKUP($L893,'[1]Tortugas liberadas DPNG'!$B$1:$O$552,5,FALSE) -0.5</f>
        <v>4.5</v>
      </c>
      <c r="Z893" s="44">
        <f>Y893+(F893-VLOOKUP($L893,'[1]Tortugas liberadas DPNG'!$B$1:$O$552,7,FALSE))</f>
        <v>8.5</v>
      </c>
      <c r="AA893" s="44">
        <f t="shared" si="16"/>
        <v>8</v>
      </c>
    </row>
    <row r="894" spans="1:27" x14ac:dyDescent="0.25">
      <c r="A894" s="42">
        <v>977</v>
      </c>
      <c r="B894" s="42" t="s">
        <v>28</v>
      </c>
      <c r="C894" s="9"/>
      <c r="D894" s="9"/>
      <c r="E894" s="42" t="s">
        <v>285</v>
      </c>
      <c r="F894" s="9">
        <v>2019</v>
      </c>
      <c r="G894" s="9">
        <v>4</v>
      </c>
      <c r="H894" s="9">
        <v>1</v>
      </c>
      <c r="I894" s="42">
        <v>-0.82132000000000005</v>
      </c>
      <c r="J894" s="42">
        <v>-90.061109999999999</v>
      </c>
      <c r="K894" s="26">
        <v>48280344</v>
      </c>
      <c r="L894" s="26">
        <f t="shared" si="17"/>
        <v>48280344</v>
      </c>
      <c r="M894" s="26">
        <v>48280344</v>
      </c>
      <c r="N894" s="47">
        <v>2782</v>
      </c>
      <c r="O894" s="48">
        <v>36.299999999999997</v>
      </c>
      <c r="P894" s="45">
        <v>39.4</v>
      </c>
      <c r="Q894" s="45">
        <v>27.3</v>
      </c>
      <c r="R894" s="45">
        <v>8.1999999999999993</v>
      </c>
      <c r="S894" s="45">
        <v>5</v>
      </c>
      <c r="T894" s="45">
        <v>1</v>
      </c>
      <c r="U894" s="28" t="e">
        <v>#N/A</v>
      </c>
      <c r="V894" s="44">
        <f>VLOOKUP($L894,'[1]Tortugas liberadas DPNG'!$B$1:$O$552,7,FALSE)</f>
        <v>2015</v>
      </c>
      <c r="W894" s="44">
        <f>VLOOKUP($L894,'[1]Tortugas liberadas DPNG'!$B$1:$O$552,11,FALSE)</f>
        <v>25.1</v>
      </c>
      <c r="X894" s="44">
        <f>VLOOKUP($L894,'[1]Tortugas liberadas DPNG'!$B$1:$O$552,14,FALSE)/1000</f>
        <v>1.4</v>
      </c>
      <c r="Y894" s="44">
        <f>VLOOKUP($L894,'[1]Tortugas liberadas DPNG'!$B$1:$O$552,5,FALSE) -0.5</f>
        <v>4.5</v>
      </c>
      <c r="Z894" s="44">
        <f>Y894+(F894-VLOOKUP($L894,'[1]Tortugas liberadas DPNG'!$B$1:$O$552,7,FALSE))</f>
        <v>8.5</v>
      </c>
      <c r="AA894" s="44">
        <f t="shared" si="16"/>
        <v>8</v>
      </c>
    </row>
    <row r="895" spans="1:27" x14ac:dyDescent="0.25">
      <c r="A895" s="42">
        <v>978</v>
      </c>
      <c r="B895" s="42" t="s">
        <v>28</v>
      </c>
      <c r="C895" s="9"/>
      <c r="D895" s="9"/>
      <c r="E895" s="42" t="s">
        <v>286</v>
      </c>
      <c r="F895" s="9">
        <v>2019</v>
      </c>
      <c r="G895" s="9">
        <v>4</v>
      </c>
      <c r="H895" s="9">
        <v>1</v>
      </c>
      <c r="I895" s="42">
        <v>-0.82186000000000003</v>
      </c>
      <c r="J895" s="42">
        <v>-90.059420000000003</v>
      </c>
      <c r="K895" s="26">
        <v>52367519</v>
      </c>
      <c r="L895" s="26">
        <f t="shared" si="17"/>
        <v>52367519</v>
      </c>
      <c r="M895" s="26">
        <v>52367519</v>
      </c>
      <c r="N895" s="47">
        <v>2497</v>
      </c>
      <c r="O895" s="48">
        <v>31.2</v>
      </c>
      <c r="P895" s="45">
        <v>33.6</v>
      </c>
      <c r="Q895" s="45">
        <v>23.1</v>
      </c>
      <c r="R895" s="45">
        <v>6.6</v>
      </c>
      <c r="S895" s="45">
        <v>2.7</v>
      </c>
      <c r="T895" s="45">
        <v>1</v>
      </c>
      <c r="U895" s="28" t="e">
        <v>#N/A</v>
      </c>
      <c r="V895" s="44">
        <f>VLOOKUP($L895,'[1]Tortugas liberadas DPNG'!$B$1:$O$552,7,FALSE)</f>
        <v>2017</v>
      </c>
      <c r="W895" s="44">
        <f>VLOOKUP($L895,'[1]Tortugas liberadas DPNG'!$B$1:$O$552,11,FALSE)</f>
        <v>24.1</v>
      </c>
      <c r="X895" s="44">
        <f>VLOOKUP($L895,'[1]Tortugas liberadas DPNG'!$B$1:$O$552,14,FALSE)/1000</f>
        <v>1.2</v>
      </c>
      <c r="Y895" s="44">
        <f>VLOOKUP($L895,'[1]Tortugas liberadas DPNG'!$B$1:$O$552,5,FALSE) -0.5</f>
        <v>4.5</v>
      </c>
      <c r="Z895" s="44">
        <f>Y895+(F895-VLOOKUP($L895,'[1]Tortugas liberadas DPNG'!$B$1:$O$552,7,FALSE))</f>
        <v>6.5</v>
      </c>
      <c r="AA895" s="44">
        <f t="shared" si="16"/>
        <v>8</v>
      </c>
    </row>
    <row r="896" spans="1:27" x14ac:dyDescent="0.25">
      <c r="A896" s="42">
        <v>979</v>
      </c>
      <c r="B896" s="42" t="s">
        <v>28</v>
      </c>
      <c r="C896" s="9"/>
      <c r="D896" s="9"/>
      <c r="E896" s="42" t="s">
        <v>287</v>
      </c>
      <c r="F896" s="9">
        <v>2019</v>
      </c>
      <c r="G896" s="9">
        <v>4</v>
      </c>
      <c r="H896" s="9">
        <v>1</v>
      </c>
      <c r="I896" s="42">
        <v>-0.82169000000000003</v>
      </c>
      <c r="J896" s="42">
        <v>-90.06</v>
      </c>
      <c r="K896" s="26">
        <v>48110861</v>
      </c>
      <c r="L896" s="26">
        <f t="shared" si="17"/>
        <v>48110861</v>
      </c>
      <c r="M896" s="26">
        <v>48110861</v>
      </c>
      <c r="N896" s="47" t="s">
        <v>288</v>
      </c>
      <c r="O896" s="48">
        <v>43.5</v>
      </c>
      <c r="P896" s="45">
        <v>45.5</v>
      </c>
      <c r="Q896" s="45">
        <v>32.4</v>
      </c>
      <c r="R896" s="45">
        <v>10.1</v>
      </c>
      <c r="S896" s="45">
        <v>8.6</v>
      </c>
      <c r="T896" s="45">
        <v>1</v>
      </c>
      <c r="U896" s="28" t="e">
        <v>#N/A</v>
      </c>
      <c r="V896" s="44">
        <f>VLOOKUP($L896,'[1]Tortugas liberadas DPNG'!$B$1:$O$552,7,FALSE)</f>
        <v>2015</v>
      </c>
      <c r="W896" s="44">
        <f>VLOOKUP($L896,'[1]Tortugas liberadas DPNG'!$B$1:$O$552,11,FALSE)</f>
        <v>25.9</v>
      </c>
      <c r="X896" s="44">
        <f>VLOOKUP($L896,'[1]Tortugas liberadas DPNG'!$B$1:$O$552,14,FALSE)/1000</f>
        <v>1.6</v>
      </c>
      <c r="Y896" s="44">
        <f>VLOOKUP($L896,'[1]Tortugas liberadas DPNG'!$B$1:$O$552,5,FALSE) -0.5</f>
        <v>5.5</v>
      </c>
      <c r="Z896" s="44">
        <f>Y896+(F896-VLOOKUP($L896,'[1]Tortugas liberadas DPNG'!$B$1:$O$552,7,FALSE))</f>
        <v>9.5</v>
      </c>
      <c r="AA896" s="44">
        <f t="shared" si="16"/>
        <v>8</v>
      </c>
    </row>
    <row r="897" spans="1:27" x14ac:dyDescent="0.25">
      <c r="A897" s="42">
        <v>980</v>
      </c>
      <c r="B897" s="42" t="s">
        <v>28</v>
      </c>
      <c r="C897" s="9"/>
      <c r="D897" s="9"/>
      <c r="E897" s="42" t="s">
        <v>289</v>
      </c>
      <c r="F897" s="9">
        <v>2019</v>
      </c>
      <c r="G897" s="9">
        <v>4</v>
      </c>
      <c r="H897" s="9">
        <v>1</v>
      </c>
      <c r="I897" s="42">
        <v>-0.82118999999999998</v>
      </c>
      <c r="J897" s="42">
        <v>-90.061840000000004</v>
      </c>
      <c r="K897" s="26">
        <v>48025623</v>
      </c>
      <c r="L897" s="26">
        <f t="shared" si="17"/>
        <v>48025623</v>
      </c>
      <c r="M897" s="26">
        <v>48025623</v>
      </c>
      <c r="N897" s="47" t="s">
        <v>290</v>
      </c>
      <c r="O897" s="48">
        <v>37.1</v>
      </c>
      <c r="P897" s="45">
        <v>38.1</v>
      </c>
      <c r="Q897" s="45">
        <v>26.5</v>
      </c>
      <c r="R897" s="45">
        <v>7.9</v>
      </c>
      <c r="S897" s="45">
        <v>4.5999999999999996</v>
      </c>
      <c r="T897" s="45">
        <v>1</v>
      </c>
      <c r="U897" s="28" t="e">
        <v>#N/A</v>
      </c>
      <c r="V897" s="44">
        <f>VLOOKUP($L897,'[1]Tortugas liberadas DPNG'!$B$1:$O$552,7,FALSE)</f>
        <v>2015</v>
      </c>
      <c r="W897" s="44">
        <f>VLOOKUP($L897,'[1]Tortugas liberadas DPNG'!$B$1:$O$552,11,FALSE)</f>
        <v>32.6</v>
      </c>
      <c r="X897" s="44">
        <f>VLOOKUP($L897,'[1]Tortugas liberadas DPNG'!$B$1:$O$552,14,FALSE)/1000</f>
        <v>1</v>
      </c>
      <c r="Y897" s="44">
        <f>VLOOKUP($L897,'[1]Tortugas liberadas DPNG'!$B$1:$O$552,5,FALSE) -0.5</f>
        <v>5.5</v>
      </c>
      <c r="Z897" s="44">
        <f>Y897+(F897-VLOOKUP($L897,'[1]Tortugas liberadas DPNG'!$B$1:$O$552,7,FALSE))</f>
        <v>9.5</v>
      </c>
      <c r="AA897" s="44">
        <f t="shared" si="16"/>
        <v>8</v>
      </c>
    </row>
    <row r="898" spans="1:27" x14ac:dyDescent="0.25">
      <c r="A898" s="42">
        <v>981</v>
      </c>
      <c r="B898" s="42" t="s">
        <v>28</v>
      </c>
      <c r="C898" s="9"/>
      <c r="D898" s="9"/>
      <c r="E898" s="42" t="s">
        <v>291</v>
      </c>
      <c r="F898" s="9">
        <v>2019</v>
      </c>
      <c r="G898" s="9">
        <v>4</v>
      </c>
      <c r="H898" s="9">
        <v>1</v>
      </c>
      <c r="I898" s="42">
        <v>-0.82116</v>
      </c>
      <c r="J898" s="42">
        <v>-90.062259999999995</v>
      </c>
      <c r="K898" s="26">
        <v>52526290</v>
      </c>
      <c r="L898" s="26">
        <f t="shared" si="17"/>
        <v>52526290</v>
      </c>
      <c r="M898" s="26">
        <v>52526290</v>
      </c>
      <c r="N898" s="47">
        <v>2477</v>
      </c>
      <c r="O898" s="48">
        <v>30.9</v>
      </c>
      <c r="P898" s="45">
        <v>32.1</v>
      </c>
      <c r="Q898" s="45">
        <v>22.6</v>
      </c>
      <c r="R898" s="45">
        <v>6.9</v>
      </c>
      <c r="S898" s="45">
        <v>2.4</v>
      </c>
      <c r="T898" s="45">
        <v>1</v>
      </c>
      <c r="U898" s="28" t="e">
        <v>#N/A</v>
      </c>
      <c r="V898" s="44">
        <f>VLOOKUP($L898,'[1]Tortugas liberadas DPNG'!$B$1:$O$552,7,FALSE)</f>
        <v>2017</v>
      </c>
      <c r="W898" s="44">
        <f>VLOOKUP($L898,'[1]Tortugas liberadas DPNG'!$B$1:$O$552,11,FALSE)</f>
        <v>24.3</v>
      </c>
      <c r="X898" s="44">
        <f>VLOOKUP($L898,'[1]Tortugas liberadas DPNG'!$B$1:$O$552,14,FALSE)/1000</f>
        <v>1.22</v>
      </c>
      <c r="Y898" s="44">
        <f>VLOOKUP($L898,'[1]Tortugas liberadas DPNG'!$B$1:$O$552,5,FALSE) -0.5</f>
        <v>4.5</v>
      </c>
      <c r="Z898" s="44">
        <f>Y898+(F898-VLOOKUP($L898,'[1]Tortugas liberadas DPNG'!$B$1:$O$552,7,FALSE))</f>
        <v>6.5</v>
      </c>
      <c r="AA898" s="44">
        <f t="shared" si="16"/>
        <v>8</v>
      </c>
    </row>
    <row r="899" spans="1:27" x14ac:dyDescent="0.25">
      <c r="A899" s="42">
        <v>982</v>
      </c>
      <c r="B899" s="42" t="s">
        <v>28</v>
      </c>
      <c r="C899" s="9"/>
      <c r="D899" s="9"/>
      <c r="E899" s="42" t="s">
        <v>292</v>
      </c>
      <c r="F899" s="9">
        <v>2019</v>
      </c>
      <c r="G899" s="9">
        <v>4</v>
      </c>
      <c r="H899" s="9">
        <v>1</v>
      </c>
      <c r="I899" s="42">
        <v>-0.82225000000000004</v>
      </c>
      <c r="J899" s="42">
        <v>-90.069599999999994</v>
      </c>
      <c r="K899" s="26">
        <v>52606303</v>
      </c>
      <c r="L899" s="26">
        <f t="shared" si="17"/>
        <v>52606303</v>
      </c>
      <c r="M899" s="26">
        <v>52606303</v>
      </c>
      <c r="N899" s="47">
        <v>2982</v>
      </c>
      <c r="O899" s="48">
        <v>38.6</v>
      </c>
      <c r="P899" s="45">
        <v>39.799999999999997</v>
      </c>
      <c r="Q899" s="45">
        <v>28.2</v>
      </c>
      <c r="R899" s="45">
        <v>7.9</v>
      </c>
      <c r="S899" s="45">
        <v>5.3</v>
      </c>
      <c r="T899" s="45">
        <v>1</v>
      </c>
      <c r="U899" s="28" t="e">
        <v>#N/A</v>
      </c>
      <c r="V899" s="44">
        <f>VLOOKUP($L899,'[1]Tortugas liberadas DPNG'!$B$1:$O$552,7,FALSE)</f>
        <v>2017</v>
      </c>
      <c r="W899" s="44">
        <f>VLOOKUP($L899,'[1]Tortugas liberadas DPNG'!$B$1:$O$552,11,FALSE)</f>
        <v>28.6</v>
      </c>
      <c r="X899" s="44">
        <f>VLOOKUP($L899,'[1]Tortugas liberadas DPNG'!$B$1:$O$552,14,FALSE)/1000</f>
        <v>2.1110000000000002</v>
      </c>
      <c r="Y899" s="44">
        <f>VLOOKUP($L899,'[1]Tortugas liberadas DPNG'!$B$1:$O$552,5,FALSE) -0.5</f>
        <v>5.5</v>
      </c>
      <c r="Z899" s="44">
        <f>Y899+(F899-VLOOKUP($L899,'[1]Tortugas liberadas DPNG'!$B$1:$O$552,7,FALSE))</f>
        <v>7.5</v>
      </c>
      <c r="AA899" s="44">
        <f t="shared" si="16"/>
        <v>8</v>
      </c>
    </row>
    <row r="900" spans="1:27" x14ac:dyDescent="0.25">
      <c r="A900" s="42">
        <v>983</v>
      </c>
      <c r="B900" s="42" t="s">
        <v>28</v>
      </c>
      <c r="C900" s="9"/>
      <c r="D900" s="9"/>
      <c r="E900" s="42" t="s">
        <v>293</v>
      </c>
      <c r="F900" s="9">
        <v>2019</v>
      </c>
      <c r="G900" s="9">
        <v>4</v>
      </c>
      <c r="H900" s="9">
        <v>1</v>
      </c>
      <c r="I900" s="42">
        <v>-0.82113999999999998</v>
      </c>
      <c r="J900" s="42">
        <v>-90.064019999999999</v>
      </c>
      <c r="K900" s="26">
        <v>51574022</v>
      </c>
      <c r="L900" s="26">
        <f t="shared" si="17"/>
        <v>51574022</v>
      </c>
      <c r="M900" s="26">
        <v>51574022</v>
      </c>
      <c r="N900" s="47">
        <v>2333</v>
      </c>
      <c r="O900" s="48">
        <v>31.9</v>
      </c>
      <c r="P900" s="45">
        <v>33.5</v>
      </c>
      <c r="Q900" s="45">
        <v>23.2</v>
      </c>
      <c r="R900" s="45">
        <v>6.4</v>
      </c>
      <c r="S900" s="45">
        <v>3</v>
      </c>
      <c r="T900" s="45">
        <v>1</v>
      </c>
      <c r="U900" s="28" t="e">
        <v>#N/A</v>
      </c>
      <c r="V900" s="44">
        <f>VLOOKUP($L900,'[1]Tortugas liberadas DPNG'!$B$1:$O$552,7,FALSE)</f>
        <v>2017</v>
      </c>
      <c r="W900" s="44">
        <f>VLOOKUP($L900,'[1]Tortugas liberadas DPNG'!$B$1:$O$552,11,FALSE)</f>
        <v>24</v>
      </c>
      <c r="X900" s="44">
        <f>VLOOKUP($L900,'[1]Tortugas liberadas DPNG'!$B$1:$O$552,14,FALSE)/1000</f>
        <v>1.2</v>
      </c>
      <c r="Y900" s="44">
        <f>VLOOKUP($L900,'[1]Tortugas liberadas DPNG'!$B$1:$O$552,5,FALSE) -0.5</f>
        <v>7.5</v>
      </c>
      <c r="Z900" s="44">
        <f>Y900+(F900-VLOOKUP($L900,'[1]Tortugas liberadas DPNG'!$B$1:$O$552,7,FALSE))</f>
        <v>9.5</v>
      </c>
      <c r="AA900" s="44">
        <f t="shared" si="16"/>
        <v>8</v>
      </c>
    </row>
    <row r="901" spans="1:27" x14ac:dyDescent="0.25">
      <c r="A901" s="42">
        <v>984</v>
      </c>
      <c r="B901" s="42" t="s">
        <v>28</v>
      </c>
      <c r="C901" s="9"/>
      <c r="D901" s="9"/>
      <c r="E901" s="42" t="s">
        <v>294</v>
      </c>
      <c r="F901" s="9">
        <v>2019</v>
      </c>
      <c r="G901" s="9">
        <v>4</v>
      </c>
      <c r="H901" s="9">
        <v>1</v>
      </c>
      <c r="I901" s="42">
        <v>-0.82121</v>
      </c>
      <c r="J901" s="42">
        <v>-90.059970000000007</v>
      </c>
      <c r="K901" s="26">
        <v>982126055990389</v>
      </c>
      <c r="L901" s="26">
        <f t="shared" si="17"/>
        <v>982126055990389</v>
      </c>
      <c r="M901" s="26">
        <v>982126055990389</v>
      </c>
      <c r="N901" s="47">
        <v>33</v>
      </c>
      <c r="O901" s="48">
        <v>26.2</v>
      </c>
      <c r="P901" s="45">
        <v>26.5</v>
      </c>
      <c r="Q901" s="45">
        <v>18.2</v>
      </c>
      <c r="R901" s="45">
        <v>5.3</v>
      </c>
      <c r="S901" s="45">
        <v>1</v>
      </c>
      <c r="T901" s="45">
        <v>1</v>
      </c>
      <c r="U901" s="28" t="e">
        <v>#N/A</v>
      </c>
      <c r="V901" s="44">
        <f>VLOOKUP($L901,'[1]Tortugas liberadas DPNG'!$B$1:$O$552,7,FALSE)</f>
        <v>2019</v>
      </c>
      <c r="W901" s="44">
        <f>VLOOKUP($L901,'[1]Tortugas liberadas DPNG'!$B$1:$O$552,11,FALSE)</f>
        <v>25.3</v>
      </c>
      <c r="X901" s="44">
        <f>VLOOKUP($L901,'[1]Tortugas liberadas DPNG'!$B$1:$O$552,14,FALSE)/1000</f>
        <v>1.2809999999999999</v>
      </c>
      <c r="Y901" s="44">
        <f>VLOOKUP($L901,'[1]Tortugas liberadas DPNG'!$B$1:$O$552,5,FALSE) -0.5</f>
        <v>7.5</v>
      </c>
      <c r="Z901" s="44">
        <f>Y901+(F901-VLOOKUP($L901,'[1]Tortugas liberadas DPNG'!$B$1:$O$552,7,FALSE))</f>
        <v>7.5</v>
      </c>
      <c r="AA901" s="44">
        <f t="shared" si="16"/>
        <v>15</v>
      </c>
    </row>
    <row r="902" spans="1:27" x14ac:dyDescent="0.25">
      <c r="A902" s="42">
        <v>985</v>
      </c>
      <c r="B902" s="42" t="s">
        <v>28</v>
      </c>
      <c r="C902" s="9"/>
      <c r="D902" s="9"/>
      <c r="E902" s="42" t="s">
        <v>295</v>
      </c>
      <c r="F902" s="9">
        <v>2019</v>
      </c>
      <c r="G902" s="9">
        <v>4</v>
      </c>
      <c r="H902" s="9">
        <v>1</v>
      </c>
      <c r="I902" s="42">
        <v>-0.82121</v>
      </c>
      <c r="J902" s="42">
        <v>-90.059970000000007</v>
      </c>
      <c r="K902" s="26">
        <v>982126055990383</v>
      </c>
      <c r="L902" s="26">
        <f t="shared" si="17"/>
        <v>982126055990383</v>
      </c>
      <c r="M902" s="26">
        <v>982126055990383</v>
      </c>
      <c r="N902" s="47">
        <v>96</v>
      </c>
      <c r="O902" s="48">
        <v>29.9</v>
      </c>
      <c r="P902" s="45">
        <v>32</v>
      </c>
      <c r="Q902" s="45">
        <v>21.3</v>
      </c>
      <c r="R902" s="45">
        <v>5.9</v>
      </c>
      <c r="S902" s="45">
        <v>1.9</v>
      </c>
      <c r="T902" s="45">
        <v>1</v>
      </c>
      <c r="U902" s="28" t="e">
        <v>#N/A</v>
      </c>
      <c r="V902" s="44">
        <f>VLOOKUP($L902,'[1]Tortugas liberadas DPNG'!$B$1:$O$552,7,FALSE)</f>
        <v>2019</v>
      </c>
      <c r="W902" s="44">
        <f>VLOOKUP($L902,'[1]Tortugas liberadas DPNG'!$B$1:$O$552,11,FALSE)</f>
        <v>28.3</v>
      </c>
      <c r="X902" s="44">
        <f>VLOOKUP($L902,'[1]Tortugas liberadas DPNG'!$B$1:$O$552,14,FALSE)/1000</f>
        <v>1.98</v>
      </c>
      <c r="Y902" s="44">
        <f>VLOOKUP($L902,'[1]Tortugas liberadas DPNG'!$B$1:$O$552,5,FALSE) -0.5</f>
        <v>7.5</v>
      </c>
      <c r="Z902" s="44">
        <f>Y902+(F902-VLOOKUP($L902,'[1]Tortugas liberadas DPNG'!$B$1:$O$552,7,FALSE))</f>
        <v>7.5</v>
      </c>
      <c r="AA902" s="44">
        <f t="shared" si="16"/>
        <v>15</v>
      </c>
    </row>
    <row r="903" spans="1:27" x14ac:dyDescent="0.25">
      <c r="A903" s="42">
        <v>986</v>
      </c>
      <c r="B903" s="42" t="s">
        <v>28</v>
      </c>
      <c r="C903" s="9"/>
      <c r="D903" s="9"/>
      <c r="E903" s="42" t="s">
        <v>296</v>
      </c>
      <c r="F903" s="9">
        <v>2019</v>
      </c>
      <c r="G903" s="9">
        <v>4</v>
      </c>
      <c r="H903" s="9">
        <v>1</v>
      </c>
      <c r="I903" s="42">
        <v>-0.82121999999999995</v>
      </c>
      <c r="J903" s="42">
        <v>-90.059979999999996</v>
      </c>
      <c r="K903" s="26">
        <v>982126055990491</v>
      </c>
      <c r="L903" s="26">
        <f t="shared" si="17"/>
        <v>982126055990491</v>
      </c>
      <c r="M903" s="26">
        <v>982126055990491</v>
      </c>
      <c r="N903" s="47">
        <v>64</v>
      </c>
      <c r="O903" s="48">
        <v>27.2</v>
      </c>
      <c r="P903" s="45">
        <v>28</v>
      </c>
      <c r="Q903" s="45">
        <v>19.3</v>
      </c>
      <c r="R903" s="45">
        <v>5.4</v>
      </c>
      <c r="S903" s="45">
        <v>1.8</v>
      </c>
      <c r="T903" s="45">
        <v>1</v>
      </c>
      <c r="U903" s="28" t="e">
        <v>#N/A</v>
      </c>
      <c r="V903" s="44">
        <f>VLOOKUP($L903,'[1]Tortugas liberadas DPNG'!$B$1:$O$552,7,FALSE)</f>
        <v>2019</v>
      </c>
      <c r="W903" s="44">
        <f>VLOOKUP($L903,'[1]Tortugas liberadas DPNG'!$B$1:$O$552,11,FALSE)</f>
        <v>26.5</v>
      </c>
      <c r="X903" s="44">
        <f>VLOOKUP($L903,'[1]Tortugas liberadas DPNG'!$B$1:$O$552,14,FALSE)/1000</f>
        <v>1.762</v>
      </c>
      <c r="Y903" s="44">
        <f>VLOOKUP($L903,'[1]Tortugas liberadas DPNG'!$B$1:$O$552,5,FALSE) -0.5</f>
        <v>6.5</v>
      </c>
      <c r="Z903" s="44">
        <f>Y903+(F903-VLOOKUP($L903,'[1]Tortugas liberadas DPNG'!$B$1:$O$552,7,FALSE))</f>
        <v>6.5</v>
      </c>
      <c r="AA903" s="44">
        <f t="shared" si="16"/>
        <v>15</v>
      </c>
    </row>
    <row r="904" spans="1:27" x14ac:dyDescent="0.25">
      <c r="A904" s="42">
        <v>987</v>
      </c>
      <c r="B904" s="42" t="s">
        <v>28</v>
      </c>
      <c r="C904" s="9"/>
      <c r="D904" s="9"/>
      <c r="E904" s="42" t="s">
        <v>297</v>
      </c>
      <c r="F904" s="9">
        <v>2019</v>
      </c>
      <c r="G904" s="9">
        <v>4</v>
      </c>
      <c r="H904" s="9">
        <v>1</v>
      </c>
      <c r="I904" s="42">
        <v>-0.82125999999999999</v>
      </c>
      <c r="J904" s="42">
        <v>-90.059970000000007</v>
      </c>
      <c r="K904" s="26">
        <v>982126055990481</v>
      </c>
      <c r="L904" s="26">
        <f t="shared" si="17"/>
        <v>982126055990481</v>
      </c>
      <c r="M904" s="26">
        <v>982126055990481</v>
      </c>
      <c r="N904" s="47">
        <v>94</v>
      </c>
      <c r="O904" s="48">
        <v>29.6</v>
      </c>
      <c r="P904" s="45">
        <v>31.7</v>
      </c>
      <c r="Q904" s="45">
        <v>22.1</v>
      </c>
      <c r="R904" s="45">
        <v>5.4</v>
      </c>
      <c r="S904" s="45">
        <v>2.2999999999999998</v>
      </c>
      <c r="T904" s="45">
        <v>1</v>
      </c>
      <c r="U904" s="28" t="e">
        <v>#N/A</v>
      </c>
      <c r="V904" s="44">
        <f>VLOOKUP($L904,'[1]Tortugas liberadas DPNG'!$B$1:$O$552,7,FALSE)</f>
        <v>2019</v>
      </c>
      <c r="W904" s="44">
        <f>VLOOKUP($L904,'[1]Tortugas liberadas DPNG'!$B$1:$O$552,11,FALSE)</f>
        <v>29.2</v>
      </c>
      <c r="X904" s="44">
        <f>VLOOKUP($L904,'[1]Tortugas liberadas DPNG'!$B$1:$O$552,14,FALSE)/1000</f>
        <v>2.1859999999999999</v>
      </c>
      <c r="Y904" s="44">
        <f>VLOOKUP($L904,'[1]Tortugas liberadas DPNG'!$B$1:$O$552,5,FALSE) -0.5</f>
        <v>5.5</v>
      </c>
      <c r="Z904" s="44">
        <f>Y904+(F904-VLOOKUP($L904,'[1]Tortugas liberadas DPNG'!$B$1:$O$552,7,FALSE))</f>
        <v>5.5</v>
      </c>
      <c r="AA904" s="44">
        <f t="shared" si="16"/>
        <v>15</v>
      </c>
    </row>
    <row r="905" spans="1:27" x14ac:dyDescent="0.25">
      <c r="A905" s="42">
        <v>988</v>
      </c>
      <c r="B905" s="42" t="s">
        <v>28</v>
      </c>
      <c r="C905" s="9"/>
      <c r="D905" s="9"/>
      <c r="E905" s="42" t="s">
        <v>298</v>
      </c>
      <c r="F905" s="9">
        <v>2019</v>
      </c>
      <c r="G905" s="9">
        <v>4</v>
      </c>
      <c r="H905" s="9">
        <v>1</v>
      </c>
      <c r="I905" s="42">
        <v>-0.82072999999999996</v>
      </c>
      <c r="J905" s="42">
        <v>-90.05762</v>
      </c>
      <c r="K905" s="26">
        <v>48367631</v>
      </c>
      <c r="L905" s="26">
        <f t="shared" si="17"/>
        <v>48367631</v>
      </c>
      <c r="M905" s="26">
        <v>48367631</v>
      </c>
      <c r="N905" s="47">
        <v>2641</v>
      </c>
      <c r="O905" s="48">
        <v>42.2</v>
      </c>
      <c r="P905" s="45">
        <v>45.7</v>
      </c>
      <c r="Q905" s="45">
        <v>32.5</v>
      </c>
      <c r="R905" s="45">
        <v>10.6</v>
      </c>
      <c r="S905" s="45">
        <v>8.1</v>
      </c>
      <c r="T905" s="45">
        <v>1</v>
      </c>
      <c r="U905" s="28" t="e">
        <v>#N/A</v>
      </c>
      <c r="V905" s="44">
        <f>VLOOKUP($L905,'[1]Tortugas liberadas DPNG'!$B$1:$O$552,7,FALSE)</f>
        <v>2015</v>
      </c>
      <c r="W905" s="44">
        <f>VLOOKUP($L905,'[1]Tortugas liberadas DPNG'!$B$1:$O$552,11,FALSE)</f>
        <v>25.5</v>
      </c>
      <c r="X905" s="44">
        <f>VLOOKUP($L905,'[1]Tortugas liberadas DPNG'!$B$1:$O$552,14,FALSE)/1000</f>
        <v>1.5</v>
      </c>
      <c r="Y905" s="44">
        <f>VLOOKUP($L905,'[1]Tortugas liberadas DPNG'!$B$1:$O$552,5,FALSE) -0.5</f>
        <v>5.5</v>
      </c>
      <c r="Z905" s="44">
        <f>Y905+(F905-VLOOKUP($L905,'[1]Tortugas liberadas DPNG'!$B$1:$O$552,7,FALSE))</f>
        <v>9.5</v>
      </c>
      <c r="AA905" s="44">
        <f t="shared" si="16"/>
        <v>8</v>
      </c>
    </row>
    <row r="906" spans="1:27" x14ac:dyDescent="0.25">
      <c r="A906" s="42">
        <v>990</v>
      </c>
      <c r="B906" s="42" t="s">
        <v>28</v>
      </c>
      <c r="C906" s="9"/>
      <c r="D906" s="9"/>
      <c r="E906" s="42" t="s">
        <v>299</v>
      </c>
      <c r="F906" s="9">
        <v>2019</v>
      </c>
      <c r="G906" s="9">
        <v>4</v>
      </c>
      <c r="H906" s="9">
        <v>1</v>
      </c>
      <c r="I906" s="42">
        <v>-0.82118999999999998</v>
      </c>
      <c r="J906" s="42">
        <v>-90.062839999999994</v>
      </c>
      <c r="K906" s="26">
        <v>52543781</v>
      </c>
      <c r="L906" s="26">
        <f t="shared" si="17"/>
        <v>52543781</v>
      </c>
      <c r="M906" s="26">
        <v>52543781</v>
      </c>
      <c r="N906" s="47">
        <v>2417</v>
      </c>
      <c r="O906" s="48">
        <v>34</v>
      </c>
      <c r="P906" s="45">
        <v>35.6</v>
      </c>
      <c r="Q906" s="45">
        <v>24</v>
      </c>
      <c r="R906" s="45">
        <v>7.4</v>
      </c>
      <c r="S906" s="45">
        <v>3.6</v>
      </c>
      <c r="T906" s="45">
        <v>1</v>
      </c>
      <c r="U906" s="28" t="e">
        <v>#N/A</v>
      </c>
      <c r="V906" s="44">
        <f>VLOOKUP($L906,'[1]Tortugas liberadas DPNG'!$B$1:$O$552,7,FALSE)</f>
        <v>2017</v>
      </c>
      <c r="W906" s="44">
        <f>VLOOKUP($L906,'[1]Tortugas liberadas DPNG'!$B$1:$O$552,11,FALSE)</f>
        <v>27.1</v>
      </c>
      <c r="X906" s="44">
        <f>VLOOKUP($L906,'[1]Tortugas liberadas DPNG'!$B$1:$O$552,14,FALSE)/1000</f>
        <v>1.889</v>
      </c>
      <c r="Y906" s="44">
        <f>VLOOKUP($L906,'[1]Tortugas liberadas DPNG'!$B$1:$O$552,5,FALSE) -0.5</f>
        <v>5.5</v>
      </c>
      <c r="Z906" s="44">
        <f>Y906+(F906-VLOOKUP($L906,'[1]Tortugas liberadas DPNG'!$B$1:$O$552,7,FALSE))</f>
        <v>7.5</v>
      </c>
      <c r="AA906" s="44">
        <f t="shared" si="16"/>
        <v>8</v>
      </c>
    </row>
    <row r="907" spans="1:27" x14ac:dyDescent="0.25">
      <c r="A907" s="42">
        <v>991</v>
      </c>
      <c r="B907" s="42" t="s">
        <v>28</v>
      </c>
      <c r="C907" s="9"/>
      <c r="D907" s="9"/>
      <c r="E907" s="42" t="s">
        <v>300</v>
      </c>
      <c r="F907" s="9">
        <v>2019</v>
      </c>
      <c r="G907" s="9">
        <v>4</v>
      </c>
      <c r="H907" s="9">
        <v>1</v>
      </c>
      <c r="I907" s="42">
        <v>-0.82147000000000003</v>
      </c>
      <c r="J907" s="42">
        <v>-90.066490000000002</v>
      </c>
      <c r="K907" s="26">
        <v>5237606</v>
      </c>
      <c r="L907" s="26">
        <v>52376069</v>
      </c>
      <c r="M907" s="26">
        <v>52376069</v>
      </c>
      <c r="N907" s="47">
        <v>2350</v>
      </c>
      <c r="O907" s="48">
        <v>33.5</v>
      </c>
      <c r="P907" s="45">
        <v>34.4</v>
      </c>
      <c r="Q907" s="45">
        <v>34.200000000000003</v>
      </c>
      <c r="R907" s="45">
        <v>6.7</v>
      </c>
      <c r="S907" s="45">
        <v>2.9</v>
      </c>
      <c r="T907" s="45">
        <v>1</v>
      </c>
      <c r="U907" s="28" t="e">
        <v>#N/A</v>
      </c>
      <c r="V907" s="44">
        <f>VLOOKUP($L907,'[1]Tortugas liberadas DPNG'!$B$1:$O$552,7,FALSE)</f>
        <v>2017</v>
      </c>
      <c r="W907" s="44">
        <f>VLOOKUP($L907,'[1]Tortugas liberadas DPNG'!$B$1:$O$552,11,FALSE)</f>
        <v>28.2</v>
      </c>
      <c r="X907" s="44">
        <f>VLOOKUP($L907,'[1]Tortugas liberadas DPNG'!$B$1:$O$552,14,FALSE)/1000</f>
        <v>2.1</v>
      </c>
      <c r="Y907" s="44">
        <f>VLOOKUP($L907,'[1]Tortugas liberadas DPNG'!$B$1:$O$552,5,FALSE) -0.5</f>
        <v>6.5</v>
      </c>
      <c r="Z907" s="44">
        <f>Y907+(F907-VLOOKUP($L907,'[1]Tortugas liberadas DPNG'!$B$1:$O$552,7,FALSE))</f>
        <v>8.5</v>
      </c>
      <c r="AA907" s="44">
        <f t="shared" si="16"/>
        <v>8</v>
      </c>
    </row>
    <row r="908" spans="1:27" x14ac:dyDescent="0.25">
      <c r="A908" s="42">
        <v>992</v>
      </c>
      <c r="B908" s="42" t="s">
        <v>28</v>
      </c>
      <c r="C908" s="9"/>
      <c r="D908" s="9"/>
      <c r="E908" s="42" t="s">
        <v>301</v>
      </c>
      <c r="F908" s="9">
        <v>2019</v>
      </c>
      <c r="G908" s="9">
        <v>4</v>
      </c>
      <c r="H908" s="9">
        <v>1</v>
      </c>
      <c r="I908" s="42">
        <v>-0.82077</v>
      </c>
      <c r="J908" s="42">
        <v>-90.061769999999996</v>
      </c>
      <c r="K908" s="26">
        <v>982126055990440</v>
      </c>
      <c r="L908" s="26">
        <f>K908</f>
        <v>982126055990440</v>
      </c>
      <c r="M908" s="26">
        <v>982126055990440</v>
      </c>
      <c r="N908" s="47">
        <v>28</v>
      </c>
      <c r="O908" s="48">
        <v>30</v>
      </c>
      <c r="P908" s="45">
        <v>31.4</v>
      </c>
      <c r="Q908" s="45">
        <v>22.5</v>
      </c>
      <c r="R908" s="45">
        <v>6.2</v>
      </c>
      <c r="S908" s="45">
        <v>2.1</v>
      </c>
      <c r="T908" s="45">
        <v>1</v>
      </c>
      <c r="U908" s="28" t="e">
        <v>#N/A</v>
      </c>
      <c r="V908" s="44">
        <f>VLOOKUP($L908,'[1]Tortugas liberadas DPNG'!$B$1:$O$552,7,FALSE)</f>
        <v>2019</v>
      </c>
      <c r="W908" s="44">
        <f>VLOOKUP($L908,'[1]Tortugas liberadas DPNG'!$B$1:$O$552,11,FALSE)</f>
        <v>0</v>
      </c>
      <c r="X908" s="44">
        <f>VLOOKUP($L908,'[1]Tortugas liberadas DPNG'!$B$1:$O$552,14,FALSE)/1000</f>
        <v>0</v>
      </c>
      <c r="Y908" s="44">
        <f>VLOOKUP($L908,'[1]Tortugas liberadas DPNG'!$B$1:$O$552,5,FALSE) -0.5</f>
        <v>6.5</v>
      </c>
      <c r="Z908" s="44">
        <f>Y908+(F908-VLOOKUP($L908,'[1]Tortugas liberadas DPNG'!$B$1:$O$552,7,FALSE))</f>
        <v>6.5</v>
      </c>
      <c r="AA908" s="44">
        <f t="shared" si="16"/>
        <v>15</v>
      </c>
    </row>
    <row r="909" spans="1:27" x14ac:dyDescent="0.25">
      <c r="A909" s="42">
        <v>993</v>
      </c>
      <c r="B909" s="42" t="s">
        <v>28</v>
      </c>
      <c r="C909" s="9"/>
      <c r="D909" s="9"/>
      <c r="E909" s="42" t="s">
        <v>302</v>
      </c>
      <c r="F909" s="9">
        <v>2019</v>
      </c>
      <c r="G909" s="9">
        <v>4</v>
      </c>
      <c r="H909" s="9">
        <v>1</v>
      </c>
      <c r="I909" s="42">
        <v>-0.82088000000000005</v>
      </c>
      <c r="J909" s="42">
        <v>-90.0608</v>
      </c>
      <c r="K909" s="26">
        <v>48317819</v>
      </c>
      <c r="L909" s="26">
        <f>K909</f>
        <v>48317819</v>
      </c>
      <c r="M909" s="26">
        <v>48317819</v>
      </c>
      <c r="N909" s="47">
        <v>1274</v>
      </c>
      <c r="O909" s="48">
        <v>39.1</v>
      </c>
      <c r="P909" s="45">
        <v>40.9</v>
      </c>
      <c r="Q909" s="45">
        <v>29.2</v>
      </c>
      <c r="R909" s="45">
        <v>9.4</v>
      </c>
      <c r="S909" s="45">
        <v>5.9</v>
      </c>
      <c r="T909" s="45">
        <v>1</v>
      </c>
      <c r="U909" s="28" t="e">
        <v>#N/A</v>
      </c>
      <c r="V909" s="44">
        <f>VLOOKUP($L909,'[1]Tortugas liberadas DPNG'!$B$1:$O$552,7,FALSE)</f>
        <v>2015</v>
      </c>
      <c r="W909" s="44">
        <f>VLOOKUP($L909,'[1]Tortugas liberadas DPNG'!$B$1:$O$552,11,FALSE)</f>
        <v>25.2</v>
      </c>
      <c r="X909" s="44">
        <f>VLOOKUP($L909,'[1]Tortugas liberadas DPNG'!$B$1:$O$552,14,FALSE)/1000</f>
        <v>1.4</v>
      </c>
      <c r="Y909" s="44">
        <f>VLOOKUP($L909,'[1]Tortugas liberadas DPNG'!$B$1:$O$552,5,FALSE) -0.5</f>
        <v>4.5</v>
      </c>
      <c r="Z909" s="44">
        <f>Y909+(F909-VLOOKUP($L909,'[1]Tortugas liberadas DPNG'!$B$1:$O$552,7,FALSE))</f>
        <v>8.5</v>
      </c>
      <c r="AA909" s="44">
        <f t="shared" si="16"/>
        <v>8</v>
      </c>
    </row>
    <row r="910" spans="1:27" x14ac:dyDescent="0.25">
      <c r="A910" s="42">
        <v>994</v>
      </c>
      <c r="B910" s="42" t="s">
        <v>28</v>
      </c>
      <c r="C910" s="9"/>
      <c r="D910" s="9"/>
      <c r="E910" s="42" t="s">
        <v>303</v>
      </c>
      <c r="F910" s="9">
        <v>2019</v>
      </c>
      <c r="G910" s="9">
        <v>4</v>
      </c>
      <c r="H910" s="9">
        <v>1</v>
      </c>
      <c r="I910" s="42">
        <v>-0.82091000000000003</v>
      </c>
      <c r="J910" s="42">
        <v>-90.060540000000003</v>
      </c>
      <c r="K910" s="26">
        <v>52308879</v>
      </c>
      <c r="L910" s="26">
        <f>K910</f>
        <v>52308879</v>
      </c>
      <c r="M910" s="26">
        <v>52308879</v>
      </c>
      <c r="N910" s="47">
        <v>2462</v>
      </c>
      <c r="O910" s="48">
        <v>31.2</v>
      </c>
      <c r="P910" s="45">
        <v>32.5</v>
      </c>
      <c r="Q910" s="45">
        <v>22.6</v>
      </c>
      <c r="R910" s="45">
        <v>6.2</v>
      </c>
      <c r="S910" s="45">
        <v>2.2999999999999998</v>
      </c>
      <c r="T910" s="45">
        <v>1</v>
      </c>
      <c r="U910" s="28" t="e">
        <v>#N/A</v>
      </c>
      <c r="V910" s="44">
        <f>VLOOKUP($L910,'[1]Tortugas liberadas DPNG'!$B$1:$O$552,7,FALSE)</f>
        <v>2017</v>
      </c>
      <c r="W910" s="44">
        <f>VLOOKUP($L910,'[1]Tortugas liberadas DPNG'!$B$1:$O$552,11,FALSE)</f>
        <v>25.2</v>
      </c>
      <c r="X910" s="44">
        <f>VLOOKUP($L910,'[1]Tortugas liberadas DPNG'!$B$1:$O$552,14,FALSE)/1000</f>
        <v>1.2</v>
      </c>
      <c r="Y910" s="44">
        <f>VLOOKUP($L910,'[1]Tortugas liberadas DPNG'!$B$1:$O$552,5,FALSE) -0.5</f>
        <v>4.5</v>
      </c>
      <c r="Z910" s="44">
        <f>Y910+(F910-VLOOKUP($L910,'[1]Tortugas liberadas DPNG'!$B$1:$O$552,7,FALSE))</f>
        <v>6.5</v>
      </c>
      <c r="AA910" s="44">
        <f t="shared" si="16"/>
        <v>8</v>
      </c>
    </row>
    <row r="911" spans="1:27" x14ac:dyDescent="0.25">
      <c r="A911" s="42">
        <v>995</v>
      </c>
      <c r="B911" s="42" t="s">
        <v>28</v>
      </c>
      <c r="C911" s="9"/>
      <c r="D911" s="9"/>
      <c r="E911" s="42" t="s">
        <v>304</v>
      </c>
      <c r="F911" s="9">
        <v>2019</v>
      </c>
      <c r="G911" s="9">
        <v>4</v>
      </c>
      <c r="H911" s="9">
        <v>1</v>
      </c>
      <c r="I911" s="42">
        <v>-0.82096999999999998</v>
      </c>
      <c r="J911" s="42">
        <v>-90.060519999999997</v>
      </c>
      <c r="K911" s="26">
        <v>982126055990382</v>
      </c>
      <c r="L911" s="26">
        <f>K911</f>
        <v>982126055990382</v>
      </c>
      <c r="M911" s="26">
        <v>982126055990382</v>
      </c>
      <c r="N911" s="47">
        <v>67</v>
      </c>
      <c r="O911" s="48">
        <v>27.2</v>
      </c>
      <c r="P911" s="45">
        <v>28.7</v>
      </c>
      <c r="Q911" s="45">
        <v>19.100000000000001</v>
      </c>
      <c r="R911" s="45">
        <v>5.2</v>
      </c>
      <c r="S911" s="45">
        <v>1.3</v>
      </c>
      <c r="T911" s="45">
        <v>1</v>
      </c>
      <c r="U911" s="28" t="e">
        <v>#N/A</v>
      </c>
      <c r="V911" s="44">
        <f>VLOOKUP($L911,'[1]Tortugas liberadas DPNG'!$B$1:$O$552,7,FALSE)</f>
        <v>2019</v>
      </c>
      <c r="W911" s="44">
        <f>VLOOKUP($L911,'[1]Tortugas liberadas DPNG'!$B$1:$O$552,11,FALSE)</f>
        <v>26.7</v>
      </c>
      <c r="X911" s="44">
        <f>VLOOKUP($L911,'[1]Tortugas liberadas DPNG'!$B$1:$O$552,14,FALSE)/1000</f>
        <v>1.4810000000000001</v>
      </c>
      <c r="Y911" s="44">
        <f>VLOOKUP($L911,'[1]Tortugas liberadas DPNG'!$B$1:$O$552,5,FALSE) -0.5</f>
        <v>5.5</v>
      </c>
      <c r="Z911" s="44">
        <f>Y911+(F911-VLOOKUP($L911,'[1]Tortugas liberadas DPNG'!$B$1:$O$552,7,FALSE))</f>
        <v>5.5</v>
      </c>
      <c r="AA911" s="44">
        <f t="shared" si="16"/>
        <v>15</v>
      </c>
    </row>
    <row r="912" spans="1:27" x14ac:dyDescent="0.25">
      <c r="A912" s="42">
        <v>996</v>
      </c>
      <c r="B912" s="42" t="s">
        <v>28</v>
      </c>
      <c r="C912" s="9"/>
      <c r="D912" s="9"/>
      <c r="E912" s="42" t="s">
        <v>305</v>
      </c>
      <c r="F912" s="9">
        <v>2019</v>
      </c>
      <c r="G912" s="9">
        <v>4</v>
      </c>
      <c r="H912" s="9">
        <v>1</v>
      </c>
      <c r="I912" s="42">
        <v>-0.82081999999999999</v>
      </c>
      <c r="J912" s="42">
        <v>-90.06035</v>
      </c>
      <c r="K912" s="26">
        <v>51539383</v>
      </c>
      <c r="L912" s="26">
        <v>51539383</v>
      </c>
      <c r="M912" s="26">
        <v>51539383</v>
      </c>
      <c r="N912" s="47">
        <v>2132</v>
      </c>
      <c r="O912" s="48">
        <v>44.6</v>
      </c>
      <c r="P912" s="45">
        <v>47.6</v>
      </c>
      <c r="Q912" s="45">
        <v>33.9</v>
      </c>
      <c r="R912" s="45">
        <v>10.6</v>
      </c>
      <c r="S912" s="45">
        <v>9.6999999999999993</v>
      </c>
      <c r="T912" s="45">
        <v>1</v>
      </c>
      <c r="U912" s="28" t="e">
        <v>#N/A</v>
      </c>
      <c r="V912" s="44" t="e">
        <f>VLOOKUP($L912,'[1]Tortugas liberadas DPNG'!$B$1:$O$552,7,FALSE)</f>
        <v>#N/A</v>
      </c>
      <c r="W912" s="44" t="e">
        <f>VLOOKUP($L912,'[1]Tortugas liberadas DPNG'!$B$1:$O$552,11,FALSE)</f>
        <v>#N/A</v>
      </c>
      <c r="X912" s="44" t="e">
        <f>VLOOKUP($L912,'[1]Tortugas liberadas DPNG'!$B$1:$O$552,14,FALSE)/1000</f>
        <v>#N/A</v>
      </c>
      <c r="Y912" s="44" t="e">
        <f>VLOOKUP($L912,'[1]Tortugas liberadas DPNG'!$B$1:$O$552,5,FALSE) -0.5</f>
        <v>#N/A</v>
      </c>
      <c r="Z912" s="44" t="e">
        <f>Y912+(F912-VLOOKUP($L912,'[1]Tortugas liberadas DPNG'!$B$1:$O$552,7,FALSE))</f>
        <v>#N/A</v>
      </c>
      <c r="AA912" s="44">
        <f t="shared" si="16"/>
        <v>8</v>
      </c>
    </row>
    <row r="913" spans="1:27" x14ac:dyDescent="0.25">
      <c r="A913" s="42">
        <v>997</v>
      </c>
      <c r="B913" s="42" t="s">
        <v>28</v>
      </c>
      <c r="C913" s="9"/>
      <c r="D913" s="9"/>
      <c r="E913" s="42" t="s">
        <v>306</v>
      </c>
      <c r="F913" s="9">
        <v>2019</v>
      </c>
      <c r="G913" s="9">
        <v>4</v>
      </c>
      <c r="H913" s="9">
        <v>1</v>
      </c>
      <c r="I913" s="42">
        <v>-0.82091000000000003</v>
      </c>
      <c r="J913" s="42">
        <v>-90.060360000000003</v>
      </c>
      <c r="K913" s="26">
        <v>982126055990429</v>
      </c>
      <c r="L913" s="26">
        <f t="shared" ref="L913:L924" si="18">K913</f>
        <v>982126055990429</v>
      </c>
      <c r="M913" s="26">
        <v>982126055990429</v>
      </c>
      <c r="N913" s="47">
        <v>60</v>
      </c>
      <c r="O913" s="48">
        <v>32</v>
      </c>
      <c r="P913" s="45">
        <v>33.799999999999997</v>
      </c>
      <c r="Q913" s="45">
        <v>22.8</v>
      </c>
      <c r="R913" s="45">
        <v>6.4</v>
      </c>
      <c r="S913" s="45">
        <v>2.8</v>
      </c>
      <c r="T913" s="45">
        <v>1</v>
      </c>
      <c r="U913" s="28" t="e">
        <v>#N/A</v>
      </c>
      <c r="V913" s="44">
        <f>VLOOKUP($L913,'[1]Tortugas liberadas DPNG'!$B$1:$O$552,7,FALSE)</f>
        <v>2019</v>
      </c>
      <c r="W913" s="44">
        <f>VLOOKUP($L913,'[1]Tortugas liberadas DPNG'!$B$1:$O$552,11,FALSE)</f>
        <v>31.1</v>
      </c>
      <c r="X913" s="44">
        <f>VLOOKUP($L913,'[1]Tortugas liberadas DPNG'!$B$1:$O$552,14,FALSE)/1000</f>
        <v>2.87</v>
      </c>
      <c r="Y913" s="44">
        <f>VLOOKUP($L913,'[1]Tortugas liberadas DPNG'!$B$1:$O$552,5,FALSE) -0.5</f>
        <v>6.5</v>
      </c>
      <c r="Z913" s="44">
        <f>Y913+(F913-VLOOKUP($L913,'[1]Tortugas liberadas DPNG'!$B$1:$O$552,7,FALSE))</f>
        <v>6.5</v>
      </c>
      <c r="AA913" s="44">
        <f t="shared" si="16"/>
        <v>15</v>
      </c>
    </row>
    <row r="914" spans="1:27" x14ac:dyDescent="0.25">
      <c r="A914" s="42">
        <v>998</v>
      </c>
      <c r="B914" s="42" t="s">
        <v>28</v>
      </c>
      <c r="C914" s="9"/>
      <c r="D914" s="9"/>
      <c r="E914" s="42" t="s">
        <v>307</v>
      </c>
      <c r="F914" s="9">
        <v>2019</v>
      </c>
      <c r="G914" s="9">
        <v>4</v>
      </c>
      <c r="H914" s="9">
        <v>1</v>
      </c>
      <c r="I914" s="42">
        <v>-0.82077</v>
      </c>
      <c r="J914" s="42">
        <v>-90.060090000000002</v>
      </c>
      <c r="K914" s="26">
        <v>48065267</v>
      </c>
      <c r="L914" s="26">
        <f t="shared" si="18"/>
        <v>48065267</v>
      </c>
      <c r="M914" s="26">
        <v>48065267</v>
      </c>
      <c r="N914" s="47">
        <v>2292</v>
      </c>
      <c r="O914" s="48">
        <v>36.200000000000003</v>
      </c>
      <c r="P914" s="45">
        <v>38.5</v>
      </c>
      <c r="Q914" s="45">
        <v>27.2</v>
      </c>
      <c r="R914" s="45">
        <v>7.8</v>
      </c>
      <c r="S914" s="45">
        <v>4.5</v>
      </c>
      <c r="T914" s="45">
        <v>1</v>
      </c>
      <c r="U914" s="28" t="e">
        <v>#N/A</v>
      </c>
      <c r="V914" s="44">
        <f>VLOOKUP($L914,'[1]Tortugas liberadas DPNG'!$B$1:$O$552,7,FALSE)</f>
        <v>2015</v>
      </c>
      <c r="W914" s="44">
        <f>VLOOKUP($L914,'[1]Tortugas liberadas DPNG'!$B$1:$O$552,11,FALSE)</f>
        <v>23.6</v>
      </c>
      <c r="X914" s="44">
        <f>VLOOKUP($L914,'[1]Tortugas liberadas DPNG'!$B$1:$O$552,14,FALSE)/1000</f>
        <v>1.2</v>
      </c>
      <c r="Y914" s="44">
        <f>VLOOKUP($L914,'[1]Tortugas liberadas DPNG'!$B$1:$O$552,5,FALSE) -0.5</f>
        <v>4.5</v>
      </c>
      <c r="Z914" s="44">
        <f>Y914+(F914-VLOOKUP($L914,'[1]Tortugas liberadas DPNG'!$B$1:$O$552,7,FALSE))</f>
        <v>8.5</v>
      </c>
      <c r="AA914" s="44">
        <f t="shared" si="16"/>
        <v>8</v>
      </c>
    </row>
    <row r="915" spans="1:27" x14ac:dyDescent="0.25">
      <c r="A915" s="42">
        <v>999</v>
      </c>
      <c r="B915" s="42" t="s">
        <v>28</v>
      </c>
      <c r="C915" s="9"/>
      <c r="D915" s="9"/>
      <c r="E915" s="42" t="s">
        <v>308</v>
      </c>
      <c r="F915" s="9">
        <v>2019</v>
      </c>
      <c r="G915" s="9">
        <v>4</v>
      </c>
      <c r="H915" s="9">
        <v>1</v>
      </c>
      <c r="I915" s="42">
        <v>-0.82079999999999997</v>
      </c>
      <c r="J915" s="42">
        <v>-90.060079999999999</v>
      </c>
      <c r="K915" s="26">
        <v>982126055990466</v>
      </c>
      <c r="L915" s="26">
        <f t="shared" si="18"/>
        <v>982126055990466</v>
      </c>
      <c r="M915" s="26">
        <v>982126055990466</v>
      </c>
      <c r="N915" s="47">
        <v>31</v>
      </c>
      <c r="O915" s="48">
        <v>28.2</v>
      </c>
      <c r="P915" s="45">
        <v>29.3</v>
      </c>
      <c r="Q915" s="45">
        <v>19.600000000000001</v>
      </c>
      <c r="R915" s="45">
        <v>5.7</v>
      </c>
      <c r="S915" s="45">
        <v>1.5</v>
      </c>
      <c r="T915" s="45">
        <v>1</v>
      </c>
      <c r="U915" s="28" t="e">
        <v>#N/A</v>
      </c>
      <c r="V915" s="44">
        <f>VLOOKUP($L915,'[1]Tortugas liberadas DPNG'!$B$1:$O$552,7,FALSE)</f>
        <v>2019</v>
      </c>
      <c r="W915" s="44">
        <f>VLOOKUP($L915,'[1]Tortugas liberadas DPNG'!$B$1:$O$552,11,FALSE)</f>
        <v>30.2</v>
      </c>
      <c r="X915" s="44">
        <f>VLOOKUP($L915,'[1]Tortugas liberadas DPNG'!$B$1:$O$552,14,FALSE)/1000</f>
        <v>2.399</v>
      </c>
      <c r="Y915" s="44">
        <f>VLOOKUP($L915,'[1]Tortugas liberadas DPNG'!$B$1:$O$552,5,FALSE) -0.5</f>
        <v>5.5</v>
      </c>
      <c r="Z915" s="44">
        <f>Y915+(F915-VLOOKUP($L915,'[1]Tortugas liberadas DPNG'!$B$1:$O$552,7,FALSE))</f>
        <v>5.5</v>
      </c>
      <c r="AA915" s="44">
        <f t="shared" si="16"/>
        <v>15</v>
      </c>
    </row>
    <row r="916" spans="1:27" x14ac:dyDescent="0.25">
      <c r="A916" s="42">
        <v>1000</v>
      </c>
      <c r="B916" s="42" t="s">
        <v>28</v>
      </c>
      <c r="C916" s="9"/>
      <c r="D916" s="9"/>
      <c r="E916" s="42" t="s">
        <v>309</v>
      </c>
      <c r="F916" s="9">
        <v>2019</v>
      </c>
      <c r="G916" s="9">
        <v>4</v>
      </c>
      <c r="H916" s="9">
        <v>1</v>
      </c>
      <c r="I916" s="42">
        <v>-0.82079999999999997</v>
      </c>
      <c r="J916" s="42">
        <v>-90.060090000000002</v>
      </c>
      <c r="K916" s="26">
        <v>982126055990541</v>
      </c>
      <c r="L916" s="26">
        <f t="shared" si="18"/>
        <v>982126055990541</v>
      </c>
      <c r="M916" s="26">
        <v>982126055990541</v>
      </c>
      <c r="N916" s="47">
        <v>41</v>
      </c>
      <c r="O916" s="48">
        <v>29.8</v>
      </c>
      <c r="P916" s="45">
        <v>30.5</v>
      </c>
      <c r="Q916" s="45">
        <v>21</v>
      </c>
      <c r="R916" s="45">
        <v>5.5</v>
      </c>
      <c r="S916" s="45">
        <v>2</v>
      </c>
      <c r="T916" s="45">
        <v>1</v>
      </c>
      <c r="U916" s="28" t="e">
        <v>#N/A</v>
      </c>
      <c r="V916" s="44">
        <f>VLOOKUP($L916,'[1]Tortugas liberadas DPNG'!$B$1:$O$552,7,FALSE)</f>
        <v>2019</v>
      </c>
      <c r="W916" s="44">
        <f>VLOOKUP($L916,'[1]Tortugas liberadas DPNG'!$B$1:$O$552,11,FALSE)</f>
        <v>29.3</v>
      </c>
      <c r="X916" s="44">
        <f>VLOOKUP($L916,'[1]Tortugas liberadas DPNG'!$B$1:$O$552,14,FALSE)/1000</f>
        <v>2.0329999999999999</v>
      </c>
      <c r="Y916" s="44">
        <f>VLOOKUP($L916,'[1]Tortugas liberadas DPNG'!$B$1:$O$552,5,FALSE) -0.5</f>
        <v>5.5</v>
      </c>
      <c r="Z916" s="44">
        <f>Y916+(F916-VLOOKUP($L916,'[1]Tortugas liberadas DPNG'!$B$1:$O$552,7,FALSE))</f>
        <v>5.5</v>
      </c>
      <c r="AA916" s="44">
        <f t="shared" si="16"/>
        <v>15</v>
      </c>
    </row>
    <row r="917" spans="1:27" x14ac:dyDescent="0.25">
      <c r="A917" s="42">
        <v>1001</v>
      </c>
      <c r="B917" s="42" t="s">
        <v>28</v>
      </c>
      <c r="C917" s="9"/>
      <c r="D917" s="9"/>
      <c r="E917" s="42" t="s">
        <v>310</v>
      </c>
      <c r="F917" s="9">
        <v>2019</v>
      </c>
      <c r="G917" s="9">
        <v>4</v>
      </c>
      <c r="H917" s="9">
        <v>1</v>
      </c>
      <c r="I917" s="42">
        <v>-0.82064000000000004</v>
      </c>
      <c r="J917" s="42">
        <v>-90.059629999999999</v>
      </c>
      <c r="K917" s="26">
        <v>48311035</v>
      </c>
      <c r="L917" s="26">
        <f t="shared" si="18"/>
        <v>48311035</v>
      </c>
      <c r="M917" s="26">
        <v>48311035</v>
      </c>
      <c r="N917" s="47">
        <v>2261</v>
      </c>
      <c r="O917" s="48">
        <v>39.200000000000003</v>
      </c>
      <c r="P917" s="45">
        <v>42.6</v>
      </c>
      <c r="Q917" s="45">
        <v>29.8</v>
      </c>
      <c r="R917" s="45">
        <v>8.5</v>
      </c>
      <c r="S917" s="45">
        <v>5.2</v>
      </c>
      <c r="T917" s="45">
        <v>1</v>
      </c>
      <c r="U917" s="28" t="e">
        <v>#N/A</v>
      </c>
      <c r="V917" s="44">
        <f>VLOOKUP($L917,'[1]Tortugas liberadas DPNG'!$B$1:$O$552,7,FALSE)</f>
        <v>2015</v>
      </c>
      <c r="W917" s="44">
        <f>VLOOKUP($L917,'[1]Tortugas liberadas DPNG'!$B$1:$O$552,11,FALSE)</f>
        <v>25.4</v>
      </c>
      <c r="X917" s="44">
        <f>VLOOKUP($L917,'[1]Tortugas liberadas DPNG'!$B$1:$O$552,14,FALSE)/1000</f>
        <v>1.5</v>
      </c>
      <c r="Y917" s="44">
        <f>VLOOKUP($L917,'[1]Tortugas liberadas DPNG'!$B$1:$O$552,5,FALSE) -0.5</f>
        <v>4.5</v>
      </c>
      <c r="Z917" s="44">
        <f>Y917+(F917-VLOOKUP($L917,'[1]Tortugas liberadas DPNG'!$B$1:$O$552,7,FALSE))</f>
        <v>8.5</v>
      </c>
      <c r="AA917" s="44">
        <f t="shared" si="16"/>
        <v>8</v>
      </c>
    </row>
    <row r="918" spans="1:27" x14ac:dyDescent="0.25">
      <c r="A918" s="42">
        <v>1002</v>
      </c>
      <c r="B918" s="42" t="s">
        <v>28</v>
      </c>
      <c r="C918" s="9"/>
      <c r="D918" s="9"/>
      <c r="E918" s="42" t="s">
        <v>311</v>
      </c>
      <c r="F918" s="9">
        <v>2019</v>
      </c>
      <c r="G918" s="9">
        <v>4</v>
      </c>
      <c r="H918" s="9">
        <v>1</v>
      </c>
      <c r="I918" s="42">
        <v>-0.82067000000000001</v>
      </c>
      <c r="J918" s="42">
        <v>-90.05959</v>
      </c>
      <c r="K918" s="26">
        <v>52031125</v>
      </c>
      <c r="L918" s="26">
        <f t="shared" si="18"/>
        <v>52031125</v>
      </c>
      <c r="M918" s="26">
        <v>52031125</v>
      </c>
      <c r="N918" s="47">
        <v>2921</v>
      </c>
      <c r="O918" s="48">
        <v>30.1</v>
      </c>
      <c r="P918" s="45">
        <v>32.6</v>
      </c>
      <c r="Q918" s="45">
        <v>29.7</v>
      </c>
      <c r="R918" s="45">
        <v>6.8</v>
      </c>
      <c r="S918" s="45">
        <v>2.5</v>
      </c>
      <c r="T918" s="45">
        <v>1</v>
      </c>
      <c r="U918" s="28" t="e">
        <v>#N/A</v>
      </c>
      <c r="V918" s="44">
        <f>VLOOKUP($L918,'[1]Tortugas liberadas DPNG'!$B$1:$O$552,7,FALSE)</f>
        <v>2017</v>
      </c>
      <c r="W918" s="44">
        <f>VLOOKUP($L918,'[1]Tortugas liberadas DPNG'!$B$1:$O$552,11,FALSE)</f>
        <v>25.5</v>
      </c>
      <c r="X918" s="44">
        <f>VLOOKUP($L918,'[1]Tortugas liberadas DPNG'!$B$1:$O$552,14,FALSE)/1000</f>
        <v>1.393</v>
      </c>
      <c r="Y918" s="44">
        <f>VLOOKUP($L918,'[1]Tortugas liberadas DPNG'!$B$1:$O$552,5,FALSE) -0.5</f>
        <v>5.5</v>
      </c>
      <c r="Z918" s="44">
        <f>Y918+(F918-VLOOKUP($L918,'[1]Tortugas liberadas DPNG'!$B$1:$O$552,7,FALSE))</f>
        <v>7.5</v>
      </c>
      <c r="AA918" s="44">
        <f t="shared" si="16"/>
        <v>8</v>
      </c>
    </row>
    <row r="919" spans="1:27" x14ac:dyDescent="0.25">
      <c r="A919" s="42">
        <v>1003</v>
      </c>
      <c r="B919" s="42" t="s">
        <v>28</v>
      </c>
      <c r="C919" s="9"/>
      <c r="D919" s="9"/>
      <c r="E919" s="42" t="s">
        <v>312</v>
      </c>
      <c r="F919" s="9">
        <v>2019</v>
      </c>
      <c r="G919" s="9">
        <v>4</v>
      </c>
      <c r="H919" s="9">
        <v>1</v>
      </c>
      <c r="I919" s="42">
        <v>-0.82074000000000003</v>
      </c>
      <c r="J919" s="42">
        <v>-90.059619999999995</v>
      </c>
      <c r="K919" s="26">
        <v>982126055990492</v>
      </c>
      <c r="L919" s="26">
        <f t="shared" si="18"/>
        <v>982126055990492</v>
      </c>
      <c r="M919" s="26">
        <v>982126055990492</v>
      </c>
      <c r="N919" s="47">
        <v>20</v>
      </c>
      <c r="O919" s="48">
        <v>30</v>
      </c>
      <c r="P919" s="45">
        <v>33.799999999999997</v>
      </c>
      <c r="Q919" s="45">
        <v>22.3</v>
      </c>
      <c r="R919" s="45">
        <v>5.8</v>
      </c>
      <c r="S919" s="45">
        <v>0.4</v>
      </c>
      <c r="T919" s="45">
        <v>1</v>
      </c>
      <c r="U919" s="28" t="e">
        <v>#N/A</v>
      </c>
      <c r="V919" s="44">
        <f>VLOOKUP($L919,'[1]Tortugas liberadas DPNG'!$B$1:$O$552,7,FALSE)</f>
        <v>2019</v>
      </c>
      <c r="W919" s="44">
        <f>VLOOKUP($L919,'[1]Tortugas liberadas DPNG'!$B$1:$O$552,11,FALSE)</f>
        <v>30.4</v>
      </c>
      <c r="X919" s="44">
        <f>VLOOKUP($L919,'[1]Tortugas liberadas DPNG'!$B$1:$O$552,14,FALSE)/1000</f>
        <v>2.4</v>
      </c>
      <c r="Y919" s="44">
        <f>VLOOKUP($L919,'[1]Tortugas liberadas DPNG'!$B$1:$O$552,5,FALSE) -0.5</f>
        <v>5.5</v>
      </c>
      <c r="Z919" s="44">
        <f>Y919+(F919-VLOOKUP($L919,'[1]Tortugas liberadas DPNG'!$B$1:$O$552,7,FALSE))</f>
        <v>5.5</v>
      </c>
      <c r="AA919" s="44">
        <f t="shared" si="16"/>
        <v>15</v>
      </c>
    </row>
    <row r="920" spans="1:27" x14ac:dyDescent="0.25">
      <c r="A920" s="42">
        <v>1004</v>
      </c>
      <c r="B920" s="42" t="s">
        <v>28</v>
      </c>
      <c r="C920" s="9"/>
      <c r="D920" s="9"/>
      <c r="E920" s="42" t="s">
        <v>313</v>
      </c>
      <c r="F920" s="9">
        <v>2019</v>
      </c>
      <c r="G920" s="9">
        <v>4</v>
      </c>
      <c r="H920" s="9">
        <v>1</v>
      </c>
      <c r="I920" s="42">
        <v>-0.82113000000000003</v>
      </c>
      <c r="J920" s="42">
        <v>-90.058729999999997</v>
      </c>
      <c r="K920" s="26">
        <v>52015603</v>
      </c>
      <c r="L920" s="26">
        <f t="shared" si="18"/>
        <v>52015603</v>
      </c>
      <c r="M920" s="26">
        <v>52015603</v>
      </c>
      <c r="N920" s="47">
        <v>2380</v>
      </c>
      <c r="O920" s="48">
        <v>34</v>
      </c>
      <c r="P920" s="45">
        <v>35</v>
      </c>
      <c r="Q920" s="45">
        <v>34.299999999999997</v>
      </c>
      <c r="R920" s="45">
        <v>6.8</v>
      </c>
      <c r="S920" s="45">
        <v>5.3</v>
      </c>
      <c r="T920" s="45">
        <v>1</v>
      </c>
      <c r="U920" s="28" t="e">
        <v>#N/A</v>
      </c>
      <c r="V920" s="44">
        <f>VLOOKUP($L920,'[1]Tortugas liberadas DPNG'!$B$1:$O$552,7,FALSE)</f>
        <v>2017</v>
      </c>
      <c r="W920" s="44">
        <f>VLOOKUP($L920,'[1]Tortugas liberadas DPNG'!$B$1:$O$552,11,FALSE)</f>
        <v>26.5</v>
      </c>
      <c r="X920" s="44">
        <f>VLOOKUP($L920,'[1]Tortugas liberadas DPNG'!$B$1:$O$552,14,FALSE)/1000</f>
        <v>1.524</v>
      </c>
      <c r="Y920" s="44">
        <f>VLOOKUP($L920,'[1]Tortugas liberadas DPNG'!$B$1:$O$552,5,FALSE) -0.5</f>
        <v>5.5</v>
      </c>
      <c r="Z920" s="44">
        <f>Y920+(F920-VLOOKUP($L920,'[1]Tortugas liberadas DPNG'!$B$1:$O$552,7,FALSE))</f>
        <v>7.5</v>
      </c>
      <c r="AA920" s="44">
        <f t="shared" si="16"/>
        <v>8</v>
      </c>
    </row>
    <row r="921" spans="1:27" x14ac:dyDescent="0.25">
      <c r="A921" s="42">
        <v>1005</v>
      </c>
      <c r="B921" s="42" t="s">
        <v>28</v>
      </c>
      <c r="C921" s="9"/>
      <c r="D921" s="9"/>
      <c r="E921" s="42" t="s">
        <v>314</v>
      </c>
      <c r="F921" s="9">
        <v>2019</v>
      </c>
      <c r="G921" s="9">
        <v>4</v>
      </c>
      <c r="H921" s="9">
        <v>1</v>
      </c>
      <c r="I921" s="42">
        <v>-0.82113000000000003</v>
      </c>
      <c r="J921" s="42">
        <v>-90.058430000000001</v>
      </c>
      <c r="K921" s="26">
        <v>52543074</v>
      </c>
      <c r="L921" s="26">
        <f t="shared" si="18"/>
        <v>52543074</v>
      </c>
      <c r="M921" s="26">
        <v>52543074</v>
      </c>
      <c r="N921" s="47">
        <v>2905</v>
      </c>
      <c r="O921" s="48">
        <v>30.1</v>
      </c>
      <c r="P921" s="45">
        <v>32</v>
      </c>
      <c r="Q921" s="45">
        <v>22.5</v>
      </c>
      <c r="R921" s="45">
        <v>6</v>
      </c>
      <c r="S921" s="45">
        <v>1.9</v>
      </c>
      <c r="T921" s="45">
        <v>1</v>
      </c>
      <c r="U921" s="28" t="e">
        <v>#N/A</v>
      </c>
      <c r="V921" s="44">
        <f>VLOOKUP($L921,'[1]Tortugas liberadas DPNG'!$B$1:$O$552,7,FALSE)</f>
        <v>2017</v>
      </c>
      <c r="W921" s="44">
        <f>VLOOKUP($L921,'[1]Tortugas liberadas DPNG'!$B$1:$O$552,11,FALSE)</f>
        <v>24</v>
      </c>
      <c r="X921" s="44">
        <f>VLOOKUP($L921,'[1]Tortugas liberadas DPNG'!$B$1:$O$552,14,FALSE)/1000</f>
        <v>1.153</v>
      </c>
      <c r="Y921" s="44">
        <f>VLOOKUP($L921,'[1]Tortugas liberadas DPNG'!$B$1:$O$552,5,FALSE) -0.5</f>
        <v>5.5</v>
      </c>
      <c r="Z921" s="44">
        <f>Y921+(F921-VLOOKUP($L921,'[1]Tortugas liberadas DPNG'!$B$1:$O$552,7,FALSE))</f>
        <v>7.5</v>
      </c>
      <c r="AA921" s="44">
        <f t="shared" si="16"/>
        <v>8</v>
      </c>
    </row>
    <row r="922" spans="1:27" x14ac:dyDescent="0.25">
      <c r="A922" s="42">
        <v>1006</v>
      </c>
      <c r="B922" s="42" t="s">
        <v>28</v>
      </c>
      <c r="C922" s="9"/>
      <c r="D922" s="9"/>
      <c r="E922" s="42" t="s">
        <v>315</v>
      </c>
      <c r="F922" s="9">
        <v>2019</v>
      </c>
      <c r="G922" s="9">
        <v>4</v>
      </c>
      <c r="H922" s="9">
        <v>1</v>
      </c>
      <c r="I922" s="42">
        <v>-0.82126999999999994</v>
      </c>
      <c r="J922" s="42">
        <v>-90.058109999999999</v>
      </c>
      <c r="K922" s="26">
        <v>982126055990465</v>
      </c>
      <c r="L922" s="26">
        <f t="shared" si="18"/>
        <v>982126055990465</v>
      </c>
      <c r="M922" s="26">
        <v>982126055990465</v>
      </c>
      <c r="N922" s="47">
        <v>74</v>
      </c>
      <c r="O922" s="48">
        <v>29.2</v>
      </c>
      <c r="P922" s="45">
        <v>31.2</v>
      </c>
      <c r="Q922" s="45">
        <v>20.399999999999999</v>
      </c>
      <c r="R922" s="45">
        <v>5.6</v>
      </c>
      <c r="S922" s="45">
        <v>2</v>
      </c>
      <c r="T922" s="45">
        <v>1</v>
      </c>
      <c r="U922" s="28" t="e">
        <v>#N/A</v>
      </c>
      <c r="V922" s="44">
        <f>VLOOKUP($L922,'[1]Tortugas liberadas DPNG'!$B$1:$O$552,7,FALSE)</f>
        <v>2019</v>
      </c>
      <c r="W922" s="44">
        <f>VLOOKUP($L922,'[1]Tortugas liberadas DPNG'!$B$1:$O$552,11,FALSE)</f>
        <v>28.1</v>
      </c>
      <c r="X922" s="44">
        <f>VLOOKUP($L922,'[1]Tortugas liberadas DPNG'!$B$1:$O$552,14,FALSE)/1000</f>
        <v>2.0030000000000001</v>
      </c>
      <c r="Y922" s="44">
        <f>VLOOKUP($L922,'[1]Tortugas liberadas DPNG'!$B$1:$O$552,5,FALSE) -0.5</f>
        <v>5.5</v>
      </c>
      <c r="Z922" s="44">
        <f>Y922+(F922-VLOOKUP($L922,'[1]Tortugas liberadas DPNG'!$B$1:$O$552,7,FALSE))</f>
        <v>5.5</v>
      </c>
      <c r="AA922" s="44">
        <f t="shared" si="16"/>
        <v>15</v>
      </c>
    </row>
    <row r="923" spans="1:27" x14ac:dyDescent="0.25">
      <c r="A923" s="42">
        <v>1007</v>
      </c>
      <c r="B923" s="42" t="s">
        <v>28</v>
      </c>
      <c r="C923" s="9"/>
      <c r="D923" s="9"/>
      <c r="E923" s="42" t="s">
        <v>316</v>
      </c>
      <c r="F923" s="9">
        <v>2019</v>
      </c>
      <c r="G923" s="9">
        <v>4</v>
      </c>
      <c r="H923" s="9">
        <v>1</v>
      </c>
      <c r="I923" s="42">
        <v>-0.82137000000000004</v>
      </c>
      <c r="J923" s="42">
        <v>-90.059529999999995</v>
      </c>
      <c r="K923" s="26">
        <v>52577346</v>
      </c>
      <c r="L923" s="26">
        <f t="shared" si="18"/>
        <v>52577346</v>
      </c>
      <c r="M923" s="26">
        <v>52577346</v>
      </c>
      <c r="N923" s="47">
        <v>2480</v>
      </c>
      <c r="O923" s="48">
        <v>32</v>
      </c>
      <c r="P923" s="45">
        <v>33.6</v>
      </c>
      <c r="Q923" s="45">
        <v>23.2</v>
      </c>
      <c r="R923" s="45">
        <v>6.6</v>
      </c>
      <c r="S923" s="45">
        <v>3.5</v>
      </c>
      <c r="T923" s="45">
        <v>1</v>
      </c>
      <c r="U923" s="28" t="e">
        <v>#N/A</v>
      </c>
      <c r="V923" s="44">
        <f>VLOOKUP($L923,'[1]Tortugas liberadas DPNG'!$B$1:$O$552,7,FALSE)</f>
        <v>2017</v>
      </c>
      <c r="W923" s="44">
        <f>VLOOKUP($L923,'[1]Tortugas liberadas DPNG'!$B$1:$O$552,11,FALSE)</f>
        <v>25.2</v>
      </c>
      <c r="X923" s="44">
        <f>VLOOKUP($L923,'[1]Tortugas liberadas DPNG'!$B$1:$O$552,14,FALSE)/1000</f>
        <v>1.5</v>
      </c>
      <c r="Y923" s="44">
        <f>VLOOKUP($L923,'[1]Tortugas liberadas DPNG'!$B$1:$O$552,5,FALSE) -0.5</f>
        <v>4.5</v>
      </c>
      <c r="Z923" s="44">
        <f>Y923+(F923-VLOOKUP($L923,'[1]Tortugas liberadas DPNG'!$B$1:$O$552,7,FALSE))</f>
        <v>6.5</v>
      </c>
      <c r="AA923" s="44">
        <f t="shared" si="16"/>
        <v>8</v>
      </c>
    </row>
    <row r="924" spans="1:27" x14ac:dyDescent="0.25">
      <c r="A924" s="42">
        <v>1008</v>
      </c>
      <c r="B924" s="42" t="s">
        <v>28</v>
      </c>
      <c r="C924" s="9"/>
      <c r="D924" s="9"/>
      <c r="E924" s="42" t="s">
        <v>317</v>
      </c>
      <c r="F924" s="9">
        <v>2019</v>
      </c>
      <c r="G924" s="9">
        <v>4</v>
      </c>
      <c r="H924" s="9">
        <v>1</v>
      </c>
      <c r="I924" s="42">
        <v>-0.82140000000000002</v>
      </c>
      <c r="J924" s="42">
        <v>-90.060990000000004</v>
      </c>
      <c r="K924" s="26">
        <v>52601323</v>
      </c>
      <c r="L924" s="26">
        <f t="shared" si="18"/>
        <v>52601323</v>
      </c>
      <c r="M924" s="26">
        <v>52601323</v>
      </c>
      <c r="N924" s="47" t="s">
        <v>318</v>
      </c>
      <c r="O924" s="48">
        <v>40</v>
      </c>
      <c r="P924" s="45">
        <v>42.8</v>
      </c>
      <c r="Q924" s="45">
        <v>27.7</v>
      </c>
      <c r="R924" s="45">
        <v>8.3000000000000007</v>
      </c>
      <c r="S924" s="45">
        <v>6.6</v>
      </c>
      <c r="T924" s="45">
        <v>1</v>
      </c>
      <c r="U924" s="28" t="e">
        <v>#N/A</v>
      </c>
      <c r="V924" s="44" t="e">
        <f>VLOOKUP($L924,'[1]Tortugas liberadas DPNG'!$B$1:$O$552,7,FALSE)</f>
        <v>#N/A</v>
      </c>
      <c r="W924" s="44" t="e">
        <f>VLOOKUP($L924,'[1]Tortugas liberadas DPNG'!$B$1:$O$552,11,FALSE)</f>
        <v>#N/A</v>
      </c>
      <c r="X924" s="44" t="e">
        <f>VLOOKUP($L924,'[1]Tortugas liberadas DPNG'!$B$1:$O$552,14,FALSE)/1000</f>
        <v>#N/A</v>
      </c>
      <c r="Y924" s="44" t="e">
        <f>VLOOKUP($L924,'[1]Tortugas liberadas DPNG'!$B$1:$O$552,5,FALSE) -0.5</f>
        <v>#N/A</v>
      </c>
      <c r="Z924" s="44" t="e">
        <f>Y924+(F924-VLOOKUP($L924,'[1]Tortugas liberadas DPNG'!$B$1:$O$552,7,FALSE))</f>
        <v>#N/A</v>
      </c>
      <c r="AA924" s="44">
        <f t="shared" si="16"/>
        <v>8</v>
      </c>
    </row>
    <row r="925" spans="1:27" x14ac:dyDescent="0.25">
      <c r="A925" s="42">
        <v>1009</v>
      </c>
      <c r="B925" s="42" t="s">
        <v>28</v>
      </c>
      <c r="C925" s="9"/>
      <c r="D925" s="9"/>
      <c r="E925" s="42" t="s">
        <v>319</v>
      </c>
      <c r="F925" s="9">
        <v>2019</v>
      </c>
      <c r="G925" s="9">
        <v>4</v>
      </c>
      <c r="H925" s="9">
        <v>1</v>
      </c>
      <c r="I925" s="42">
        <v>-0.82121</v>
      </c>
      <c r="J925" s="42">
        <v>-90.062510000000003</v>
      </c>
      <c r="K925" s="26">
        <v>51774487</v>
      </c>
      <c r="L925" s="26">
        <v>51774587</v>
      </c>
      <c r="M925" s="26">
        <v>51774587</v>
      </c>
      <c r="N925" s="47">
        <v>2472</v>
      </c>
      <c r="O925" s="48">
        <v>33.799999999999997</v>
      </c>
      <c r="P925" s="45">
        <v>35.4</v>
      </c>
      <c r="Q925" s="45">
        <v>24.6</v>
      </c>
      <c r="R925" s="45">
        <v>6.8</v>
      </c>
      <c r="S925" s="45">
        <v>4</v>
      </c>
      <c r="T925" s="45">
        <v>1</v>
      </c>
      <c r="U925" s="28" t="e">
        <v>#N/A</v>
      </c>
      <c r="V925" s="44">
        <f>VLOOKUP($L925,'[1]Tortugas liberadas DPNG'!$B$1:$O$552,7,FALSE)</f>
        <v>2017</v>
      </c>
      <c r="W925" s="44">
        <f>VLOOKUP($L925,'[1]Tortugas liberadas DPNG'!$B$1:$O$552,11,FALSE)</f>
        <v>26.2</v>
      </c>
      <c r="X925" s="44">
        <f>VLOOKUP($L925,'[1]Tortugas liberadas DPNG'!$B$1:$O$552,14,FALSE)/1000</f>
        <v>1.5</v>
      </c>
      <c r="Y925" s="44">
        <f>VLOOKUP($L925,'[1]Tortugas liberadas DPNG'!$B$1:$O$552,5,FALSE) -0.5</f>
        <v>4.5</v>
      </c>
      <c r="Z925" s="44">
        <f>Y925+(F925-VLOOKUP($L925,'[1]Tortugas liberadas DPNG'!$B$1:$O$552,7,FALSE))</f>
        <v>6.5</v>
      </c>
      <c r="AA925" s="44">
        <f t="shared" si="16"/>
        <v>8</v>
      </c>
    </row>
    <row r="926" spans="1:27" x14ac:dyDescent="0.25">
      <c r="A926" s="42">
        <v>1010</v>
      </c>
      <c r="B926" s="42" t="s">
        <v>28</v>
      </c>
      <c r="C926" s="9"/>
      <c r="D926" s="9"/>
      <c r="E926" s="42" t="s">
        <v>320</v>
      </c>
      <c r="F926" s="9">
        <v>2019</v>
      </c>
      <c r="G926" s="9">
        <v>4</v>
      </c>
      <c r="H926" s="9">
        <v>1</v>
      </c>
      <c r="I926" s="42">
        <v>-0.82137000000000004</v>
      </c>
      <c r="J926" s="42">
        <v>-90.065569999999994</v>
      </c>
      <c r="K926" s="26">
        <v>52100108</v>
      </c>
      <c r="L926" s="26">
        <f t="shared" ref="L926:L931" si="19">K926</f>
        <v>52100108</v>
      </c>
      <c r="M926" s="26">
        <v>52100108</v>
      </c>
      <c r="N926" s="47">
        <v>2373</v>
      </c>
      <c r="O926" s="48">
        <v>37.700000000000003</v>
      </c>
      <c r="P926" s="45">
        <v>41.2</v>
      </c>
      <c r="Q926" s="45">
        <v>27.7</v>
      </c>
      <c r="R926" s="45">
        <v>7.8</v>
      </c>
      <c r="S926" s="45">
        <v>5.7</v>
      </c>
      <c r="T926" s="45">
        <v>1</v>
      </c>
      <c r="U926" s="28" t="e">
        <v>#N/A</v>
      </c>
      <c r="V926" s="44">
        <f>VLOOKUP($L926,'[1]Tortugas liberadas DPNG'!$B$1:$O$552,7,FALSE)</f>
        <v>2017</v>
      </c>
      <c r="W926" s="44">
        <f>VLOOKUP($L926,'[1]Tortugas liberadas DPNG'!$B$1:$O$552,11,FALSE)</f>
        <v>28.5</v>
      </c>
      <c r="X926" s="44">
        <f>VLOOKUP($L926,'[1]Tortugas liberadas DPNG'!$B$1:$O$552,14,FALSE)/1000</f>
        <v>2.2000000000000002</v>
      </c>
      <c r="Y926" s="44">
        <f>VLOOKUP($L926,'[1]Tortugas liberadas DPNG'!$B$1:$O$552,5,FALSE) -0.5</f>
        <v>6.5</v>
      </c>
      <c r="Z926" s="44">
        <f>Y926+(F926-VLOOKUP($L926,'[1]Tortugas liberadas DPNG'!$B$1:$O$552,7,FALSE))</f>
        <v>8.5</v>
      </c>
      <c r="AA926" s="44">
        <f t="shared" si="16"/>
        <v>8</v>
      </c>
    </row>
    <row r="927" spans="1:27" x14ac:dyDescent="0.25">
      <c r="A927" s="42">
        <v>1011</v>
      </c>
      <c r="B927" s="42" t="s">
        <v>28</v>
      </c>
      <c r="C927" s="9"/>
      <c r="D927" s="9"/>
      <c r="E927" s="42" t="s">
        <v>321</v>
      </c>
      <c r="F927" s="9">
        <v>2019</v>
      </c>
      <c r="G927" s="9">
        <v>4</v>
      </c>
      <c r="H927" s="9">
        <v>1</v>
      </c>
      <c r="I927" s="42">
        <v>-0.82181000000000004</v>
      </c>
      <c r="J927" s="42">
        <v>-90.066569999999999</v>
      </c>
      <c r="K927" s="26">
        <v>48279843</v>
      </c>
      <c r="L927" s="26">
        <f t="shared" si="19"/>
        <v>48279843</v>
      </c>
      <c r="M927" s="26">
        <v>48279843</v>
      </c>
      <c r="N927" s="47">
        <v>2127</v>
      </c>
      <c r="O927" s="48">
        <v>39.1</v>
      </c>
      <c r="P927" s="45">
        <v>40.799999999999997</v>
      </c>
      <c r="Q927" s="45">
        <v>28.3</v>
      </c>
      <c r="R927" s="45">
        <v>7.8</v>
      </c>
      <c r="S927" s="45">
        <v>5.3</v>
      </c>
      <c r="T927" s="45">
        <v>1</v>
      </c>
      <c r="U927" s="28" t="e">
        <v>#N/A</v>
      </c>
      <c r="V927" s="44">
        <f>VLOOKUP($L927,'[1]Tortugas liberadas DPNG'!$B$1:$O$552,7,FALSE)</f>
        <v>2015</v>
      </c>
      <c r="W927" s="44">
        <f>VLOOKUP($L927,'[1]Tortugas liberadas DPNG'!$B$1:$O$552,11,FALSE)</f>
        <v>23.9</v>
      </c>
      <c r="X927" s="44">
        <f>VLOOKUP($L927,'[1]Tortugas liberadas DPNG'!$B$1:$O$552,14,FALSE)/1000</f>
        <v>1.2</v>
      </c>
      <c r="Y927" s="44">
        <f>VLOOKUP($L927,'[1]Tortugas liberadas DPNG'!$B$1:$O$552,5,FALSE) -0.5</f>
        <v>5.5</v>
      </c>
      <c r="Z927" s="44">
        <f>Y927+(F927-VLOOKUP($L927,'[1]Tortugas liberadas DPNG'!$B$1:$O$552,7,FALSE))</f>
        <v>9.5</v>
      </c>
      <c r="AA927" s="44">
        <f t="shared" si="16"/>
        <v>8</v>
      </c>
    </row>
    <row r="928" spans="1:27" x14ac:dyDescent="0.25">
      <c r="A928" s="42">
        <v>1012</v>
      </c>
      <c r="B928" s="42" t="s">
        <v>28</v>
      </c>
      <c r="C928" s="9"/>
      <c r="D928" s="9"/>
      <c r="E928" s="42" t="s">
        <v>322</v>
      </c>
      <c r="F928" s="9">
        <v>2019</v>
      </c>
      <c r="G928" s="9">
        <v>4</v>
      </c>
      <c r="H928" s="9">
        <v>1</v>
      </c>
      <c r="I928" s="42">
        <v>-0.82237000000000005</v>
      </c>
      <c r="J928" s="42">
        <v>-90.068240000000003</v>
      </c>
      <c r="K928" s="26">
        <v>48357363</v>
      </c>
      <c r="L928" s="26">
        <f t="shared" si="19"/>
        <v>48357363</v>
      </c>
      <c r="M928" s="26">
        <v>48357363</v>
      </c>
      <c r="N928" s="47">
        <v>2726</v>
      </c>
      <c r="O928" s="48">
        <v>38.1</v>
      </c>
      <c r="P928" s="45">
        <v>42.5</v>
      </c>
      <c r="Q928" s="45">
        <v>28.7</v>
      </c>
      <c r="R928" s="45">
        <v>8.4</v>
      </c>
      <c r="S928" s="45">
        <v>6.6</v>
      </c>
      <c r="T928" s="45">
        <v>1</v>
      </c>
      <c r="U928" s="28" t="e">
        <v>#N/A</v>
      </c>
      <c r="V928" s="44">
        <f>VLOOKUP($L928,'[1]Tortugas liberadas DPNG'!$B$1:$O$552,7,FALSE)</f>
        <v>2015</v>
      </c>
      <c r="W928" s="44">
        <f>VLOOKUP($L928,'[1]Tortugas liberadas DPNG'!$B$1:$O$552,11,FALSE)</f>
        <v>23.6</v>
      </c>
      <c r="X928" s="44">
        <f>VLOOKUP($L928,'[1]Tortugas liberadas DPNG'!$B$1:$O$552,14,FALSE)/1000</f>
        <v>1.3</v>
      </c>
      <c r="Y928" s="44">
        <f>VLOOKUP($L928,'[1]Tortugas liberadas DPNG'!$B$1:$O$552,5,FALSE) -0.5</f>
        <v>5.5</v>
      </c>
      <c r="Z928" s="44">
        <f>Y928+(F928-VLOOKUP($L928,'[1]Tortugas liberadas DPNG'!$B$1:$O$552,7,FALSE))</f>
        <v>9.5</v>
      </c>
      <c r="AA928" s="44">
        <f t="shared" si="16"/>
        <v>8</v>
      </c>
    </row>
    <row r="929" spans="1:27" x14ac:dyDescent="0.25">
      <c r="A929" s="42">
        <v>1013</v>
      </c>
      <c r="B929" s="42" t="s">
        <v>28</v>
      </c>
      <c r="C929" s="9"/>
      <c r="D929" s="9"/>
      <c r="E929" s="42" t="s">
        <v>323</v>
      </c>
      <c r="F929" s="9">
        <v>2019</v>
      </c>
      <c r="G929" s="9">
        <v>4</v>
      </c>
      <c r="H929" s="9">
        <v>1</v>
      </c>
      <c r="I929" s="42">
        <v>-0.82216999999999996</v>
      </c>
      <c r="J929" s="42">
        <v>-90.067629999999994</v>
      </c>
      <c r="K929" s="26">
        <v>48367042</v>
      </c>
      <c r="L929" s="26">
        <f t="shared" si="19"/>
        <v>48367042</v>
      </c>
      <c r="M929" s="26">
        <v>48367042</v>
      </c>
      <c r="N929" s="47">
        <v>2113</v>
      </c>
      <c r="O929" s="48">
        <v>46.6</v>
      </c>
      <c r="P929" s="45">
        <v>49.8</v>
      </c>
      <c r="Q929" s="45">
        <v>34.700000000000003</v>
      </c>
      <c r="R929" s="45">
        <v>11.6</v>
      </c>
      <c r="S929" s="45">
        <v>10.9</v>
      </c>
      <c r="T929" s="45">
        <v>1</v>
      </c>
      <c r="U929" s="28" t="e">
        <v>#N/A</v>
      </c>
      <c r="V929" s="44">
        <f>VLOOKUP($L929,'[1]Tortugas liberadas DPNG'!$B$1:$O$552,7,FALSE)</f>
        <v>2015</v>
      </c>
      <c r="W929" s="44">
        <f>VLOOKUP($L929,'[1]Tortugas liberadas DPNG'!$B$1:$O$552,11,FALSE)</f>
        <v>35.5</v>
      </c>
      <c r="X929" s="44">
        <f>VLOOKUP($L929,'[1]Tortugas liberadas DPNG'!$B$1:$O$552,14,FALSE)/1000</f>
        <v>3.05</v>
      </c>
      <c r="Y929" s="44">
        <f>VLOOKUP($L929,'[1]Tortugas liberadas DPNG'!$B$1:$O$552,5,FALSE) -0.5</f>
        <v>7.5</v>
      </c>
      <c r="Z929" s="44">
        <f>Y929+(F929-VLOOKUP($L929,'[1]Tortugas liberadas DPNG'!$B$1:$O$552,7,FALSE))</f>
        <v>11.5</v>
      </c>
      <c r="AA929" s="44">
        <f t="shared" si="16"/>
        <v>8</v>
      </c>
    </row>
    <row r="930" spans="1:27" x14ac:dyDescent="0.25">
      <c r="A930" s="42">
        <v>1014</v>
      </c>
      <c r="B930" s="42" t="s">
        <v>28</v>
      </c>
      <c r="C930" s="9"/>
      <c r="D930" s="9"/>
      <c r="E930" s="42" t="s">
        <v>324</v>
      </c>
      <c r="F930" s="9">
        <v>2019</v>
      </c>
      <c r="G930" s="9">
        <v>4</v>
      </c>
      <c r="H930" s="9">
        <v>1</v>
      </c>
      <c r="I930" s="42">
        <v>-0.82089000000000001</v>
      </c>
      <c r="J930" s="42">
        <v>-90.060580000000002</v>
      </c>
      <c r="K930" s="26">
        <v>48375861</v>
      </c>
      <c r="L930" s="26">
        <f t="shared" si="19"/>
        <v>48375861</v>
      </c>
      <c r="M930" s="26">
        <v>48375861</v>
      </c>
      <c r="N930" s="47">
        <v>1237</v>
      </c>
      <c r="O930" s="48">
        <v>39.6</v>
      </c>
      <c r="P930" s="45">
        <v>41.7</v>
      </c>
      <c r="Q930" s="45">
        <v>30.1</v>
      </c>
      <c r="R930" s="45">
        <v>8.4</v>
      </c>
      <c r="S930" s="45">
        <v>5.2</v>
      </c>
      <c r="T930" s="45">
        <v>1</v>
      </c>
      <c r="U930" s="28" t="e">
        <v>#N/A</v>
      </c>
      <c r="V930" s="44">
        <f>VLOOKUP($L930,'[1]Tortugas liberadas DPNG'!$B$1:$O$552,7,FALSE)</f>
        <v>2015</v>
      </c>
      <c r="W930" s="44">
        <f>VLOOKUP($L930,'[1]Tortugas liberadas DPNG'!$B$1:$O$552,11,FALSE)</f>
        <v>25.1</v>
      </c>
      <c r="X930" s="44">
        <f>VLOOKUP($L930,'[1]Tortugas liberadas DPNG'!$B$1:$O$552,14,FALSE)/1000</f>
        <v>1.4</v>
      </c>
      <c r="Y930" s="44">
        <f>VLOOKUP($L930,'[1]Tortugas liberadas DPNG'!$B$1:$O$552,5,FALSE) -0.5</f>
        <v>4.5</v>
      </c>
      <c r="Z930" s="44">
        <f>Y930+(F930-VLOOKUP($L930,'[1]Tortugas liberadas DPNG'!$B$1:$O$552,7,FALSE))</f>
        <v>8.5</v>
      </c>
      <c r="AA930" s="44">
        <f t="shared" ref="AA930:AA993" si="20">LEN(M930)</f>
        <v>8</v>
      </c>
    </row>
    <row r="931" spans="1:27" x14ac:dyDescent="0.25">
      <c r="A931" s="42">
        <v>1015</v>
      </c>
      <c r="B931" s="42" t="s">
        <v>28</v>
      </c>
      <c r="C931" s="9"/>
      <c r="D931" s="9"/>
      <c r="E931" s="42" t="s">
        <v>325</v>
      </c>
      <c r="F931" s="9">
        <v>2019</v>
      </c>
      <c r="G931" s="9">
        <v>4</v>
      </c>
      <c r="H931" s="9">
        <v>1</v>
      </c>
      <c r="I931" s="42">
        <v>-0.82103999999999999</v>
      </c>
      <c r="J931" s="42">
        <v>-90.060329999999993</v>
      </c>
      <c r="K931" s="26">
        <v>51838052</v>
      </c>
      <c r="L931" s="26">
        <f t="shared" si="19"/>
        <v>51838052</v>
      </c>
      <c r="M931" s="26">
        <v>51838052</v>
      </c>
      <c r="N931" s="47">
        <v>2034</v>
      </c>
      <c r="O931" s="48">
        <v>32</v>
      </c>
      <c r="P931" s="45">
        <v>33.4</v>
      </c>
      <c r="Q931" s="45">
        <v>23.8</v>
      </c>
      <c r="R931" s="45">
        <v>6.5</v>
      </c>
      <c r="S931" s="45">
        <v>1.5</v>
      </c>
      <c r="T931" s="45">
        <v>1</v>
      </c>
      <c r="U931" s="28" t="e">
        <v>#N/A</v>
      </c>
      <c r="V931" s="44">
        <f>VLOOKUP($L931,'[1]Tortugas liberadas DPNG'!$B$1:$O$552,7,FALSE)</f>
        <v>2017</v>
      </c>
      <c r="W931" s="44">
        <f>VLOOKUP($L931,'[1]Tortugas liberadas DPNG'!$B$1:$O$552,11,FALSE)</f>
        <v>26.5</v>
      </c>
      <c r="X931" s="44">
        <f>VLOOKUP($L931,'[1]Tortugas liberadas DPNG'!$B$1:$O$552,14,FALSE)/1000</f>
        <v>1.742</v>
      </c>
      <c r="Y931" s="44">
        <f>VLOOKUP($L931,'[1]Tortugas liberadas DPNG'!$B$1:$O$552,5,FALSE) -0.5</f>
        <v>5.5</v>
      </c>
      <c r="Z931" s="44">
        <f>Y931+(F931-VLOOKUP($L931,'[1]Tortugas liberadas DPNG'!$B$1:$O$552,7,FALSE))</f>
        <v>7.5</v>
      </c>
      <c r="AA931" s="44">
        <f t="shared" si="20"/>
        <v>8</v>
      </c>
    </row>
    <row r="932" spans="1:27" x14ac:dyDescent="0.25">
      <c r="A932" s="42">
        <v>1016</v>
      </c>
      <c r="B932" s="42" t="s">
        <v>28</v>
      </c>
      <c r="C932" s="9"/>
      <c r="D932" s="9"/>
      <c r="E932" s="42" t="s">
        <v>326</v>
      </c>
      <c r="F932" s="9">
        <v>2019</v>
      </c>
      <c r="G932" s="9">
        <v>4</v>
      </c>
      <c r="H932" s="9">
        <v>1</v>
      </c>
      <c r="I932" s="42">
        <v>-0.82001999999999997</v>
      </c>
      <c r="J932" s="42">
        <v>-90.061679999999996</v>
      </c>
      <c r="K932" s="26">
        <v>52302404</v>
      </c>
      <c r="L932" s="26">
        <v>52302040</v>
      </c>
      <c r="M932" s="26">
        <f>L932</f>
        <v>52302040</v>
      </c>
      <c r="N932" s="47">
        <v>2428</v>
      </c>
      <c r="O932" s="48">
        <v>30.8</v>
      </c>
      <c r="P932" s="45">
        <v>31.9</v>
      </c>
      <c r="Q932" s="45">
        <v>22</v>
      </c>
      <c r="R932" s="45">
        <v>6</v>
      </c>
      <c r="S932" s="45">
        <v>2.5</v>
      </c>
      <c r="T932" s="45">
        <v>1</v>
      </c>
      <c r="U932" s="28" t="e">
        <v>#N/A</v>
      </c>
      <c r="V932" s="44">
        <f>VLOOKUP($L932,'[1]Tortugas liberadas DPNG'!$B$1:$O$552,7,FALSE)</f>
        <v>2017</v>
      </c>
      <c r="W932" s="44">
        <f>VLOOKUP($L932,'[1]Tortugas liberadas DPNG'!$B$1:$O$552,11,FALSE)</f>
        <v>24.4</v>
      </c>
      <c r="X932" s="44">
        <f>VLOOKUP($L932,'[1]Tortugas liberadas DPNG'!$B$1:$O$552,14,FALSE)/1000</f>
        <v>1.0509999999999999</v>
      </c>
      <c r="Y932" s="44">
        <f>VLOOKUP($L932,'[1]Tortugas liberadas DPNG'!$B$1:$O$552,5,FALSE) -0.5</f>
        <v>5.5</v>
      </c>
      <c r="Z932" s="44">
        <f>Y932+(F932-VLOOKUP($L932,'[1]Tortugas liberadas DPNG'!$B$1:$O$552,7,FALSE))</f>
        <v>7.5</v>
      </c>
      <c r="AA932" s="44">
        <f t="shared" si="20"/>
        <v>8</v>
      </c>
    </row>
    <row r="933" spans="1:27" x14ac:dyDescent="0.25">
      <c r="A933" s="42">
        <v>1017</v>
      </c>
      <c r="B933" s="42" t="s">
        <v>28</v>
      </c>
      <c r="C933" s="9"/>
      <c r="D933" s="9"/>
      <c r="E933" s="42" t="s">
        <v>327</v>
      </c>
      <c r="F933" s="9">
        <v>2019</v>
      </c>
      <c r="G933" s="9">
        <v>4</v>
      </c>
      <c r="H933" s="9">
        <v>1</v>
      </c>
      <c r="I933" s="42">
        <v>-0.81991000000000003</v>
      </c>
      <c r="J933" s="42">
        <v>-90.061599999999999</v>
      </c>
      <c r="K933" s="26">
        <v>48070278</v>
      </c>
      <c r="L933" s="26">
        <f t="shared" ref="L933:L965" si="21">K933</f>
        <v>48070278</v>
      </c>
      <c r="M933" s="26">
        <v>48070278</v>
      </c>
      <c r="N933" s="47">
        <v>2235</v>
      </c>
      <c r="O933" s="48">
        <v>44</v>
      </c>
      <c r="P933" s="45">
        <v>46.5</v>
      </c>
      <c r="Q933" s="45">
        <v>32.799999999999997</v>
      </c>
      <c r="R933" s="45">
        <v>10.4</v>
      </c>
      <c r="S933" s="45">
        <v>8</v>
      </c>
      <c r="T933" s="45">
        <v>1</v>
      </c>
      <c r="U933" s="28" t="e">
        <v>#N/A</v>
      </c>
      <c r="V933" s="44">
        <f>VLOOKUP($L933,'[1]Tortugas liberadas DPNG'!$B$1:$O$552,7,FALSE)</f>
        <v>2015</v>
      </c>
      <c r="W933" s="44">
        <f>VLOOKUP($L933,'[1]Tortugas liberadas DPNG'!$B$1:$O$552,11,FALSE)</f>
        <v>26.8</v>
      </c>
      <c r="X933" s="44">
        <f>VLOOKUP($L933,'[1]Tortugas liberadas DPNG'!$B$1:$O$552,14,FALSE)/1000</f>
        <v>1.7</v>
      </c>
      <c r="Y933" s="44">
        <f>VLOOKUP($L933,'[1]Tortugas liberadas DPNG'!$B$1:$O$552,5,FALSE) -0.5</f>
        <v>5.5</v>
      </c>
      <c r="Z933" s="44">
        <f>Y933+(F933-VLOOKUP($L933,'[1]Tortugas liberadas DPNG'!$B$1:$O$552,7,FALSE))</f>
        <v>9.5</v>
      </c>
      <c r="AA933" s="44">
        <f t="shared" si="20"/>
        <v>8</v>
      </c>
    </row>
    <row r="934" spans="1:27" x14ac:dyDescent="0.25">
      <c r="A934" s="42">
        <v>1018</v>
      </c>
      <c r="B934" s="42" t="s">
        <v>28</v>
      </c>
      <c r="C934" s="9"/>
      <c r="D934" s="9"/>
      <c r="E934" s="42" t="s">
        <v>328</v>
      </c>
      <c r="F934" s="9">
        <v>2019</v>
      </c>
      <c r="G934" s="9">
        <v>4</v>
      </c>
      <c r="H934" s="9">
        <v>1</v>
      </c>
      <c r="I934" s="42">
        <v>-0.81923999999999997</v>
      </c>
      <c r="J934" s="42">
        <v>-90.061949999999996</v>
      </c>
      <c r="K934" s="26">
        <v>48368526</v>
      </c>
      <c r="L934" s="26">
        <f t="shared" si="21"/>
        <v>48368526</v>
      </c>
      <c r="M934" s="26">
        <v>48368526</v>
      </c>
      <c r="N934" s="47">
        <v>1271</v>
      </c>
      <c r="O934" s="48">
        <v>37</v>
      </c>
      <c r="P934" s="45">
        <v>38</v>
      </c>
      <c r="Q934" s="45">
        <v>27</v>
      </c>
      <c r="R934" s="45">
        <v>8</v>
      </c>
      <c r="S934" s="45">
        <v>4.5</v>
      </c>
      <c r="T934" s="45">
        <v>1</v>
      </c>
      <c r="U934" s="28" t="e">
        <v>#N/A</v>
      </c>
      <c r="V934" s="44">
        <f>VLOOKUP($L934,'[1]Tortugas liberadas DPNG'!$B$1:$O$552,7,FALSE)</f>
        <v>2015</v>
      </c>
      <c r="W934" s="44">
        <f>VLOOKUP($L934,'[1]Tortugas liberadas DPNG'!$B$1:$O$552,11,FALSE)</f>
        <v>24.1</v>
      </c>
      <c r="X934" s="44">
        <f>VLOOKUP($L934,'[1]Tortugas liberadas DPNG'!$B$1:$O$552,14,FALSE)/1000</f>
        <v>1.2</v>
      </c>
      <c r="Y934" s="44">
        <f>VLOOKUP($L934,'[1]Tortugas liberadas DPNG'!$B$1:$O$552,5,FALSE) -0.5</f>
        <v>4.5</v>
      </c>
      <c r="Z934" s="44">
        <f>Y934+(F934-VLOOKUP($L934,'[1]Tortugas liberadas DPNG'!$B$1:$O$552,7,FALSE))</f>
        <v>8.5</v>
      </c>
      <c r="AA934" s="44">
        <f t="shared" si="20"/>
        <v>8</v>
      </c>
    </row>
    <row r="935" spans="1:27" x14ac:dyDescent="0.25">
      <c r="A935" s="42">
        <v>1019</v>
      </c>
      <c r="B935" s="42" t="s">
        <v>28</v>
      </c>
      <c r="C935" s="9"/>
      <c r="D935" s="9"/>
      <c r="E935" s="42" t="s">
        <v>329</v>
      </c>
      <c r="F935" s="9">
        <v>2019</v>
      </c>
      <c r="G935" s="9">
        <v>4</v>
      </c>
      <c r="H935" s="9">
        <v>1</v>
      </c>
      <c r="I935" s="42">
        <v>-0.81957999999999998</v>
      </c>
      <c r="J935" s="42">
        <v>-90.062650000000005</v>
      </c>
      <c r="K935" s="26">
        <v>51582286</v>
      </c>
      <c r="L935" s="26">
        <f t="shared" si="21"/>
        <v>51582286</v>
      </c>
      <c r="M935" s="26">
        <v>51582286</v>
      </c>
      <c r="N935" s="47">
        <v>2937</v>
      </c>
      <c r="O935" s="48">
        <v>22.1</v>
      </c>
      <c r="P935" s="45">
        <v>32.799999999999997</v>
      </c>
      <c r="Q935" s="45">
        <v>23.2</v>
      </c>
      <c r="R935" s="45">
        <v>6.4</v>
      </c>
      <c r="S935" s="45">
        <v>2.8</v>
      </c>
      <c r="T935" s="45">
        <v>1</v>
      </c>
      <c r="U935" s="28" t="e">
        <v>#N/A</v>
      </c>
      <c r="V935" s="44">
        <f>VLOOKUP($L935,'[1]Tortugas liberadas DPNG'!$B$1:$O$552,7,FALSE)</f>
        <v>2017</v>
      </c>
      <c r="W935" s="44">
        <f>VLOOKUP($L935,'[1]Tortugas liberadas DPNG'!$B$1:$O$552,11,FALSE)</f>
        <v>24.9</v>
      </c>
      <c r="X935" s="44">
        <f>VLOOKUP($L935,'[1]Tortugas liberadas DPNG'!$B$1:$O$552,14,FALSE)/1000</f>
        <v>1.3049999999999999</v>
      </c>
      <c r="Y935" s="44">
        <f>VLOOKUP($L935,'[1]Tortugas liberadas DPNG'!$B$1:$O$552,5,FALSE) -0.5</f>
        <v>5.5</v>
      </c>
      <c r="Z935" s="44">
        <f>Y935+(F935-VLOOKUP($L935,'[1]Tortugas liberadas DPNG'!$B$1:$O$552,7,FALSE))</f>
        <v>7.5</v>
      </c>
      <c r="AA935" s="44">
        <f t="shared" si="20"/>
        <v>8</v>
      </c>
    </row>
    <row r="936" spans="1:27" x14ac:dyDescent="0.25">
      <c r="A936" s="42">
        <v>1020</v>
      </c>
      <c r="B936" s="42" t="s">
        <v>28</v>
      </c>
      <c r="C936" s="9"/>
      <c r="D936" s="9"/>
      <c r="E936" s="42" t="s">
        <v>330</v>
      </c>
      <c r="F936" s="9">
        <v>2019</v>
      </c>
      <c r="G936" s="9">
        <v>4</v>
      </c>
      <c r="H936" s="9">
        <v>1</v>
      </c>
      <c r="I936" s="42">
        <v>-0.82018999999999997</v>
      </c>
      <c r="J936" s="42">
        <v>-90.064350000000005</v>
      </c>
      <c r="K936" s="26">
        <v>51610024</v>
      </c>
      <c r="L936" s="26">
        <f t="shared" si="21"/>
        <v>51610024</v>
      </c>
      <c r="M936" s="26">
        <v>51610024</v>
      </c>
      <c r="N936" s="47">
        <v>0</v>
      </c>
      <c r="O936" s="48">
        <v>32.6</v>
      </c>
      <c r="P936" s="45">
        <v>33.799999999999997</v>
      </c>
      <c r="Q936" s="45">
        <v>22.5</v>
      </c>
      <c r="R936" s="45">
        <v>6.7</v>
      </c>
      <c r="S936" s="45">
        <v>2.2000000000000002</v>
      </c>
      <c r="T936" s="45">
        <v>1</v>
      </c>
      <c r="U936" s="28" t="e">
        <v>#N/A</v>
      </c>
      <c r="V936" s="44">
        <f>VLOOKUP($L936,'[1]Tortugas liberadas DPNG'!$B$1:$O$552,7,FALSE)</f>
        <v>2017</v>
      </c>
      <c r="W936" s="44">
        <f>VLOOKUP($L936,'[1]Tortugas liberadas DPNG'!$B$1:$O$552,11,FALSE)</f>
        <v>25.6</v>
      </c>
      <c r="X936" s="44">
        <f>VLOOKUP($L936,'[1]Tortugas liberadas DPNG'!$B$1:$O$552,14,FALSE)/1000</f>
        <v>1.4</v>
      </c>
      <c r="Y936" s="44">
        <f>VLOOKUP($L936,'[1]Tortugas liberadas DPNG'!$B$1:$O$552,5,FALSE) -0.5</f>
        <v>7.5</v>
      </c>
      <c r="Z936" s="44">
        <f>Y936+(F936-VLOOKUP($L936,'[1]Tortugas liberadas DPNG'!$B$1:$O$552,7,FALSE))</f>
        <v>9.5</v>
      </c>
      <c r="AA936" s="44">
        <f t="shared" si="20"/>
        <v>8</v>
      </c>
    </row>
    <row r="937" spans="1:27" x14ac:dyDescent="0.25">
      <c r="A937" s="42">
        <v>1021</v>
      </c>
      <c r="B937" s="42" t="s">
        <v>28</v>
      </c>
      <c r="C937" s="9"/>
      <c r="D937" s="9"/>
      <c r="E937" s="42" t="s">
        <v>331</v>
      </c>
      <c r="F937" s="9">
        <v>2019</v>
      </c>
      <c r="G937" s="9">
        <v>4</v>
      </c>
      <c r="H937" s="9">
        <v>1</v>
      </c>
      <c r="I937" s="42">
        <v>-0.81910000000000005</v>
      </c>
      <c r="J937" s="42">
        <v>-90.065489999999997</v>
      </c>
      <c r="K937" s="26">
        <v>51776826</v>
      </c>
      <c r="L937" s="26">
        <f t="shared" si="21"/>
        <v>51776826</v>
      </c>
      <c r="M937" s="26">
        <v>51776826</v>
      </c>
      <c r="N937" s="47">
        <v>2314</v>
      </c>
      <c r="O937" s="48">
        <v>27</v>
      </c>
      <c r="P937" s="45">
        <v>39.200000000000003</v>
      </c>
      <c r="Q937" s="45">
        <v>26.9</v>
      </c>
      <c r="R937" s="45">
        <v>7.6</v>
      </c>
      <c r="S937" s="45">
        <v>5.5</v>
      </c>
      <c r="T937" s="45">
        <v>1</v>
      </c>
      <c r="U937" s="28" t="e">
        <v>#N/A</v>
      </c>
      <c r="V937" s="44">
        <f>VLOOKUP($L937,'[1]Tortugas liberadas DPNG'!$B$1:$O$552,7,FALSE)</f>
        <v>2017</v>
      </c>
      <c r="W937" s="44">
        <f>VLOOKUP($L937,'[1]Tortugas liberadas DPNG'!$B$1:$O$552,11,FALSE)</f>
        <v>25.2</v>
      </c>
      <c r="X937" s="44">
        <f>VLOOKUP($L937,'[1]Tortugas liberadas DPNG'!$B$1:$O$552,14,FALSE)/1000</f>
        <v>1.5</v>
      </c>
      <c r="Y937" s="44">
        <f>VLOOKUP($L937,'[1]Tortugas liberadas DPNG'!$B$1:$O$552,5,FALSE) -0.5</f>
        <v>7.5</v>
      </c>
      <c r="Z937" s="44">
        <f>Y937+(F937-VLOOKUP($L937,'[1]Tortugas liberadas DPNG'!$B$1:$O$552,7,FALSE))</f>
        <v>9.5</v>
      </c>
      <c r="AA937" s="44">
        <f t="shared" si="20"/>
        <v>8</v>
      </c>
    </row>
    <row r="938" spans="1:27" x14ac:dyDescent="0.25">
      <c r="A938" s="42">
        <v>1022</v>
      </c>
      <c r="B938" s="42" t="s">
        <v>28</v>
      </c>
      <c r="C938" s="9"/>
      <c r="D938" s="9"/>
      <c r="E938" s="42" t="s">
        <v>332</v>
      </c>
      <c r="F938" s="9">
        <v>2019</v>
      </c>
      <c r="G938" s="9">
        <v>4</v>
      </c>
      <c r="H938" s="9">
        <v>1</v>
      </c>
      <c r="I938" s="42">
        <v>-0.82086000000000003</v>
      </c>
      <c r="J938" s="42">
        <v>-90.063019999999995</v>
      </c>
      <c r="K938" s="26">
        <v>48075007</v>
      </c>
      <c r="L938" s="26">
        <f t="shared" si="21"/>
        <v>48075007</v>
      </c>
      <c r="M938" s="26">
        <v>48075007</v>
      </c>
      <c r="N938" s="47">
        <v>0</v>
      </c>
      <c r="O938" s="48">
        <v>38.200000000000003</v>
      </c>
      <c r="P938" s="45">
        <v>40.299999999999997</v>
      </c>
      <c r="Q938" s="45">
        <v>28</v>
      </c>
      <c r="R938" s="45">
        <v>8.1999999999999993</v>
      </c>
      <c r="S938" s="45">
        <v>5.4</v>
      </c>
      <c r="T938" s="45">
        <v>1</v>
      </c>
      <c r="U938" s="28" t="e">
        <v>#N/A</v>
      </c>
      <c r="V938" s="44">
        <f>VLOOKUP($L938,'[1]Tortugas liberadas DPNG'!$B$1:$O$552,7,FALSE)</f>
        <v>2015</v>
      </c>
      <c r="W938" s="44">
        <f>VLOOKUP($L938,'[1]Tortugas liberadas DPNG'!$B$1:$O$552,11,FALSE)</f>
        <v>23.6</v>
      </c>
      <c r="X938" s="44">
        <f>VLOOKUP($L938,'[1]Tortugas liberadas DPNG'!$B$1:$O$552,14,FALSE)/1000</f>
        <v>1.3</v>
      </c>
      <c r="Y938" s="44">
        <f>VLOOKUP($L938,'[1]Tortugas liberadas DPNG'!$B$1:$O$552,5,FALSE) -0.5</f>
        <v>4.5</v>
      </c>
      <c r="Z938" s="44">
        <f>Y938+(F938-VLOOKUP($L938,'[1]Tortugas liberadas DPNG'!$B$1:$O$552,7,FALSE))</f>
        <v>8.5</v>
      </c>
      <c r="AA938" s="44">
        <f t="shared" si="20"/>
        <v>8</v>
      </c>
    </row>
    <row r="939" spans="1:27" x14ac:dyDescent="0.25">
      <c r="A939" s="42">
        <v>1023</v>
      </c>
      <c r="B939" s="42" t="s">
        <v>28</v>
      </c>
      <c r="C939" s="9"/>
      <c r="D939" s="9"/>
      <c r="E939" s="42" t="s">
        <v>333</v>
      </c>
      <c r="F939" s="9">
        <v>2019</v>
      </c>
      <c r="G939" s="9">
        <v>4</v>
      </c>
      <c r="H939" s="9">
        <v>1</v>
      </c>
      <c r="I939" s="42">
        <v>-0.82103999999999999</v>
      </c>
      <c r="J939" s="42">
        <v>-90.063079999999999</v>
      </c>
      <c r="K939" s="26">
        <v>51615530</v>
      </c>
      <c r="L939" s="26">
        <f t="shared" si="21"/>
        <v>51615530</v>
      </c>
      <c r="M939" s="26">
        <v>51615530</v>
      </c>
      <c r="N939" s="47">
        <v>2323</v>
      </c>
      <c r="O939" s="48">
        <v>32.1</v>
      </c>
      <c r="P939" s="45">
        <v>33.799999999999997</v>
      </c>
      <c r="Q939" s="45">
        <v>23.2</v>
      </c>
      <c r="R939" s="45">
        <v>6.4</v>
      </c>
      <c r="S939" s="45">
        <v>2.7</v>
      </c>
      <c r="T939" s="45">
        <v>1</v>
      </c>
      <c r="U939" s="28" t="e">
        <v>#N/A</v>
      </c>
      <c r="V939" s="44">
        <f>VLOOKUP($L939,'[1]Tortugas liberadas DPNG'!$B$1:$O$552,7,FALSE)</f>
        <v>2017</v>
      </c>
      <c r="W939" s="44">
        <f>VLOOKUP($L939,'[1]Tortugas liberadas DPNG'!$B$1:$O$552,11,FALSE)</f>
        <v>24.6</v>
      </c>
      <c r="X939" s="44">
        <f>VLOOKUP($L939,'[1]Tortugas liberadas DPNG'!$B$1:$O$552,14,FALSE)/1000</f>
        <v>1.4</v>
      </c>
      <c r="Y939" s="44">
        <f>VLOOKUP($L939,'[1]Tortugas liberadas DPNG'!$B$1:$O$552,5,FALSE) -0.5</f>
        <v>7.5</v>
      </c>
      <c r="Z939" s="44">
        <f>Y939+(F939-VLOOKUP($L939,'[1]Tortugas liberadas DPNG'!$B$1:$O$552,7,FALSE))</f>
        <v>9.5</v>
      </c>
      <c r="AA939" s="44">
        <f t="shared" si="20"/>
        <v>8</v>
      </c>
    </row>
    <row r="940" spans="1:27" x14ac:dyDescent="0.25">
      <c r="A940" s="42">
        <v>1024</v>
      </c>
      <c r="B940" s="42" t="s">
        <v>28</v>
      </c>
      <c r="C940" s="9"/>
      <c r="D940" s="9"/>
      <c r="E940" s="42" t="s">
        <v>334</v>
      </c>
      <c r="F940" s="9">
        <v>2019</v>
      </c>
      <c r="G940" s="9">
        <v>4</v>
      </c>
      <c r="H940" s="9">
        <v>1</v>
      </c>
      <c r="I940" s="42">
        <v>-0.82110000000000005</v>
      </c>
      <c r="J940" s="42">
        <v>-90.063180000000003</v>
      </c>
      <c r="K940" s="26">
        <v>982126055990507</v>
      </c>
      <c r="L940" s="26">
        <f t="shared" si="21"/>
        <v>982126055990507</v>
      </c>
      <c r="M940" s="26">
        <v>982126055990507</v>
      </c>
      <c r="N940" s="47">
        <v>66</v>
      </c>
      <c r="O940" s="48">
        <v>24.4</v>
      </c>
      <c r="P940" s="45">
        <v>29.9</v>
      </c>
      <c r="Q940" s="45">
        <v>20.100000000000001</v>
      </c>
      <c r="R940" s="45">
        <v>5.4</v>
      </c>
      <c r="S940" s="45">
        <v>1.9</v>
      </c>
      <c r="T940" s="45">
        <v>1</v>
      </c>
      <c r="U940" s="28" t="e">
        <v>#N/A</v>
      </c>
      <c r="V940" s="44">
        <f>VLOOKUP($L940,'[1]Tortugas liberadas DPNG'!$B$1:$O$552,7,FALSE)</f>
        <v>2019</v>
      </c>
      <c r="W940" s="44">
        <f>VLOOKUP($L940,'[1]Tortugas liberadas DPNG'!$B$1:$O$552,11,FALSE)</f>
        <v>28.2</v>
      </c>
      <c r="X940" s="44">
        <f>VLOOKUP($L940,'[1]Tortugas liberadas DPNG'!$B$1:$O$552,14,FALSE)/1000</f>
        <v>1.7070000000000001</v>
      </c>
      <c r="Y940" s="44">
        <f>VLOOKUP($L940,'[1]Tortugas liberadas DPNG'!$B$1:$O$552,5,FALSE) -0.5</f>
        <v>5.5</v>
      </c>
      <c r="Z940" s="44">
        <f>Y940+(F940-VLOOKUP($L940,'[1]Tortugas liberadas DPNG'!$B$1:$O$552,7,FALSE))</f>
        <v>5.5</v>
      </c>
      <c r="AA940" s="44">
        <f t="shared" si="20"/>
        <v>15</v>
      </c>
    </row>
    <row r="941" spans="1:27" x14ac:dyDescent="0.25">
      <c r="A941" s="42">
        <v>1025</v>
      </c>
      <c r="B941" s="42" t="s">
        <v>28</v>
      </c>
      <c r="C941" s="9"/>
      <c r="D941" s="9"/>
      <c r="E941" s="42" t="s">
        <v>335</v>
      </c>
      <c r="F941" s="9">
        <v>2019</v>
      </c>
      <c r="G941" s="9">
        <v>4</v>
      </c>
      <c r="H941" s="9">
        <v>1</v>
      </c>
      <c r="I941" s="42">
        <v>-0.82091000000000003</v>
      </c>
      <c r="J941" s="42">
        <v>-90.063670000000002</v>
      </c>
      <c r="K941" s="26">
        <v>51571059</v>
      </c>
      <c r="L941" s="26">
        <f t="shared" si="21"/>
        <v>51571059</v>
      </c>
      <c r="M941" s="26">
        <v>51571059</v>
      </c>
      <c r="N941" s="47">
        <v>2334</v>
      </c>
      <c r="O941" s="48">
        <v>28.3</v>
      </c>
      <c r="P941" s="45">
        <v>28.8</v>
      </c>
      <c r="Q941" s="45">
        <v>20.2</v>
      </c>
      <c r="R941" s="45">
        <v>5.6</v>
      </c>
      <c r="S941" s="45">
        <v>2</v>
      </c>
      <c r="T941" s="45">
        <v>1</v>
      </c>
      <c r="U941" s="28" t="e">
        <v>#N/A</v>
      </c>
      <c r="V941" s="44">
        <f>VLOOKUP($L941,'[1]Tortugas liberadas DPNG'!$B$1:$O$552,7,FALSE)</f>
        <v>2017</v>
      </c>
      <c r="W941" s="44">
        <f>VLOOKUP($L941,'[1]Tortugas liberadas DPNG'!$B$1:$O$552,11,FALSE)</f>
        <v>22.3</v>
      </c>
      <c r="X941" s="44">
        <f>VLOOKUP($L941,'[1]Tortugas liberadas DPNG'!$B$1:$O$552,14,FALSE)/1000</f>
        <v>1</v>
      </c>
      <c r="Y941" s="44">
        <f>VLOOKUP($L941,'[1]Tortugas liberadas DPNG'!$B$1:$O$552,5,FALSE) -0.5</f>
        <v>7.5</v>
      </c>
      <c r="Z941" s="44">
        <f>Y941+(F941-VLOOKUP($L941,'[1]Tortugas liberadas DPNG'!$B$1:$O$552,7,FALSE))</f>
        <v>9.5</v>
      </c>
      <c r="AA941" s="44">
        <f t="shared" si="20"/>
        <v>8</v>
      </c>
    </row>
    <row r="942" spans="1:27" x14ac:dyDescent="0.25">
      <c r="A942" s="42">
        <v>1026</v>
      </c>
      <c r="B942" s="42" t="s">
        <v>28</v>
      </c>
      <c r="C942" s="9"/>
      <c r="D942" s="9"/>
      <c r="E942" s="42" t="s">
        <v>336</v>
      </c>
      <c r="F942" s="9">
        <v>2019</v>
      </c>
      <c r="G942" s="9">
        <v>4</v>
      </c>
      <c r="H942" s="9">
        <v>1</v>
      </c>
      <c r="I942" s="42">
        <v>-0.82186000000000003</v>
      </c>
      <c r="J942" s="42">
        <v>-90.063569999999999</v>
      </c>
      <c r="K942" s="26">
        <v>38596350</v>
      </c>
      <c r="L942" s="26">
        <f t="shared" si="21"/>
        <v>38596350</v>
      </c>
      <c r="M942" s="26">
        <v>38596350</v>
      </c>
      <c r="N942" s="47">
        <v>0</v>
      </c>
      <c r="O942" s="48">
        <v>42.2</v>
      </c>
      <c r="P942" s="45">
        <v>43.3</v>
      </c>
      <c r="Q942" s="45">
        <v>31.9</v>
      </c>
      <c r="R942" s="45">
        <v>9.5</v>
      </c>
      <c r="S942" s="45">
        <v>9.5</v>
      </c>
      <c r="T942" s="45">
        <v>1</v>
      </c>
      <c r="U942" s="28" t="e">
        <v>#N/A</v>
      </c>
      <c r="V942" s="44">
        <f>VLOOKUP($L942,'[1]Tortugas liberadas DPNG'!$B$1:$O$552,7,FALSE)</f>
        <v>2015</v>
      </c>
      <c r="W942" s="44">
        <f>VLOOKUP($L942,'[1]Tortugas liberadas DPNG'!$B$1:$O$552,11,FALSE)</f>
        <v>24.7</v>
      </c>
      <c r="X942" s="44">
        <f>VLOOKUP($L942,'[1]Tortugas liberadas DPNG'!$B$1:$O$552,14,FALSE)/1000</f>
        <v>1.45</v>
      </c>
      <c r="Y942" s="44">
        <f>VLOOKUP($L942,'[1]Tortugas liberadas DPNG'!$B$1:$O$552,5,FALSE) -0.5</f>
        <v>5.5</v>
      </c>
      <c r="Z942" s="44">
        <f>Y942+(F942-VLOOKUP($L942,'[1]Tortugas liberadas DPNG'!$B$1:$O$552,7,FALSE))</f>
        <v>9.5</v>
      </c>
      <c r="AA942" s="44">
        <f t="shared" si="20"/>
        <v>8</v>
      </c>
    </row>
    <row r="943" spans="1:27" x14ac:dyDescent="0.25">
      <c r="A943" s="42">
        <v>1027</v>
      </c>
      <c r="B943" s="42" t="s">
        <v>28</v>
      </c>
      <c r="C943" s="9"/>
      <c r="D943" s="9"/>
      <c r="E943" s="42" t="s">
        <v>337</v>
      </c>
      <c r="F943" s="9">
        <v>2019</v>
      </c>
      <c r="G943" s="9">
        <v>4</v>
      </c>
      <c r="H943" s="9">
        <v>1</v>
      </c>
      <c r="I943" s="42">
        <v>-0.82225000000000004</v>
      </c>
      <c r="J943" s="42">
        <v>-90.064539999999994</v>
      </c>
      <c r="K943" s="26">
        <v>51620351</v>
      </c>
      <c r="L943" s="26">
        <f t="shared" si="21"/>
        <v>51620351</v>
      </c>
      <c r="M943" s="26">
        <v>51620351</v>
      </c>
      <c r="N943" s="47">
        <v>2315</v>
      </c>
      <c r="O943" s="48">
        <v>36.299999999999997</v>
      </c>
      <c r="P943" s="45">
        <v>38.200000000000003</v>
      </c>
      <c r="Q943" s="45">
        <v>26.8</v>
      </c>
      <c r="R943" s="45">
        <v>7.8</v>
      </c>
      <c r="S943" s="45">
        <v>4.0999999999999996</v>
      </c>
      <c r="T943" s="45">
        <v>1</v>
      </c>
      <c r="U943" s="28" t="e">
        <v>#N/A</v>
      </c>
      <c r="V943" s="44">
        <f>VLOOKUP($L943,'[1]Tortugas liberadas DPNG'!$B$1:$O$552,7,FALSE)</f>
        <v>2017</v>
      </c>
      <c r="W943" s="44">
        <f>VLOOKUP($L943,'[1]Tortugas liberadas DPNG'!$B$1:$O$552,11,FALSE)</f>
        <v>26.5</v>
      </c>
      <c r="X943" s="44">
        <f>VLOOKUP($L943,'[1]Tortugas liberadas DPNG'!$B$1:$O$552,14,FALSE)/1000</f>
        <v>1.7</v>
      </c>
      <c r="Y943" s="44">
        <f>VLOOKUP($L943,'[1]Tortugas liberadas DPNG'!$B$1:$O$552,5,FALSE) -0.5</f>
        <v>7.5</v>
      </c>
      <c r="Z943" s="44">
        <f>Y943+(F943-VLOOKUP($L943,'[1]Tortugas liberadas DPNG'!$B$1:$O$552,7,FALSE))</f>
        <v>9.5</v>
      </c>
      <c r="AA943" s="44">
        <f t="shared" si="20"/>
        <v>8</v>
      </c>
    </row>
    <row r="944" spans="1:27" x14ac:dyDescent="0.25">
      <c r="A944" s="42">
        <v>1028</v>
      </c>
      <c r="B944" s="42" t="s">
        <v>28</v>
      </c>
      <c r="C944" s="9"/>
      <c r="D944" s="9"/>
      <c r="E944" s="42" t="s">
        <v>338</v>
      </c>
      <c r="F944" s="9">
        <v>2019</v>
      </c>
      <c r="G944" s="9">
        <v>4</v>
      </c>
      <c r="H944" s="9">
        <v>1</v>
      </c>
      <c r="I944" s="42">
        <v>-0.82516</v>
      </c>
      <c r="J944" s="42">
        <v>-90.06635</v>
      </c>
      <c r="K944" s="26">
        <v>48360800</v>
      </c>
      <c r="L944" s="26">
        <f t="shared" si="21"/>
        <v>48360800</v>
      </c>
      <c r="M944" s="26">
        <v>48360800</v>
      </c>
      <c r="N944" s="47">
        <v>2171</v>
      </c>
      <c r="O944" s="48">
        <v>44.6</v>
      </c>
      <c r="P944" s="45">
        <v>47.8</v>
      </c>
      <c r="Q944" s="45">
        <v>34.4</v>
      </c>
      <c r="R944" s="45">
        <v>11</v>
      </c>
      <c r="S944" s="45">
        <v>9.8000000000000007</v>
      </c>
      <c r="T944" s="45">
        <v>1</v>
      </c>
      <c r="U944" s="28" t="e">
        <v>#N/A</v>
      </c>
      <c r="V944" s="44">
        <f>VLOOKUP($L944,'[1]Tortugas liberadas DPNG'!$B$1:$O$552,7,FALSE)</f>
        <v>2015</v>
      </c>
      <c r="W944" s="44">
        <f>VLOOKUP($L944,'[1]Tortugas liberadas DPNG'!$B$1:$O$552,11,FALSE)</f>
        <v>27.1</v>
      </c>
      <c r="X944" s="44">
        <f>VLOOKUP($L944,'[1]Tortugas liberadas DPNG'!$B$1:$O$552,14,FALSE)/1000</f>
        <v>1.95</v>
      </c>
      <c r="Y944" s="44">
        <f>VLOOKUP($L944,'[1]Tortugas liberadas DPNG'!$B$1:$O$552,5,FALSE) -0.5</f>
        <v>6.5</v>
      </c>
      <c r="Z944" s="44">
        <f>Y944+(F944-VLOOKUP($L944,'[1]Tortugas liberadas DPNG'!$B$1:$O$552,7,FALSE))</f>
        <v>10.5</v>
      </c>
      <c r="AA944" s="44">
        <f t="shared" si="20"/>
        <v>8</v>
      </c>
    </row>
    <row r="945" spans="1:27" x14ac:dyDescent="0.25">
      <c r="A945" s="42">
        <v>1029</v>
      </c>
      <c r="B945" s="42" t="s">
        <v>28</v>
      </c>
      <c r="C945" s="9"/>
      <c r="D945" s="9"/>
      <c r="E945" s="42" t="s">
        <v>339</v>
      </c>
      <c r="F945" s="9">
        <v>2019</v>
      </c>
      <c r="G945" s="9">
        <v>4</v>
      </c>
      <c r="H945" s="9">
        <v>1</v>
      </c>
      <c r="I945" s="42">
        <v>-0.82477999999999996</v>
      </c>
      <c r="J945" s="42">
        <v>-90.066000000000003</v>
      </c>
      <c r="K945" s="26">
        <v>48280279</v>
      </c>
      <c r="L945" s="26">
        <f t="shared" si="21"/>
        <v>48280279</v>
      </c>
      <c r="M945" s="26">
        <v>48280279</v>
      </c>
      <c r="N945" s="47">
        <v>2143</v>
      </c>
      <c r="O945" s="48">
        <v>55.2</v>
      </c>
      <c r="P945" s="45">
        <v>54.9</v>
      </c>
      <c r="Q945" s="45">
        <v>37.6</v>
      </c>
      <c r="R945" s="45">
        <v>14</v>
      </c>
      <c r="S945" s="45">
        <v>15.8</v>
      </c>
      <c r="T945" s="45">
        <v>1</v>
      </c>
      <c r="U945" s="28" t="e">
        <v>#N/A</v>
      </c>
      <c r="V945" s="44">
        <f>VLOOKUP($L945,'[1]Tortugas liberadas DPNG'!$B$1:$O$552,7,FALSE)</f>
        <v>2015</v>
      </c>
      <c r="W945" s="44">
        <f>VLOOKUP($L945,'[1]Tortugas liberadas DPNG'!$B$1:$O$552,11,FALSE)</f>
        <v>34.700000000000003</v>
      </c>
      <c r="X945" s="44">
        <f>VLOOKUP($L945,'[1]Tortugas liberadas DPNG'!$B$1:$O$552,14,FALSE)/1000</f>
        <v>3.7</v>
      </c>
      <c r="Y945" s="44">
        <f>VLOOKUP($L945,'[1]Tortugas liberadas DPNG'!$B$1:$O$552,5,FALSE) -0.5</f>
        <v>7.5</v>
      </c>
      <c r="Z945" s="44">
        <f>Y945+(F945-VLOOKUP($L945,'[1]Tortugas liberadas DPNG'!$B$1:$O$552,7,FALSE))</f>
        <v>11.5</v>
      </c>
      <c r="AA945" s="44">
        <f t="shared" si="20"/>
        <v>8</v>
      </c>
    </row>
    <row r="946" spans="1:27" x14ac:dyDescent="0.25">
      <c r="A946" s="42">
        <v>1030</v>
      </c>
      <c r="B946" s="42" t="s">
        <v>28</v>
      </c>
      <c r="C946" s="9"/>
      <c r="D946" s="9"/>
      <c r="E946" s="42" t="s">
        <v>340</v>
      </c>
      <c r="F946" s="9">
        <v>2019</v>
      </c>
      <c r="G946" s="9">
        <v>4</v>
      </c>
      <c r="H946" s="9">
        <v>1</v>
      </c>
      <c r="I946" s="42">
        <v>-0.82116999999999996</v>
      </c>
      <c r="J946" s="42">
        <v>-90.060029999999998</v>
      </c>
      <c r="K946" s="26">
        <v>52606013</v>
      </c>
      <c r="L946" s="26">
        <f t="shared" si="21"/>
        <v>52606013</v>
      </c>
      <c r="M946" s="26">
        <v>52606013</v>
      </c>
      <c r="N946" s="47">
        <v>2231</v>
      </c>
      <c r="O946" s="48">
        <v>35</v>
      </c>
      <c r="P946" s="45">
        <v>37.4</v>
      </c>
      <c r="Q946" s="45">
        <v>26</v>
      </c>
      <c r="R946" s="45">
        <v>7.5</v>
      </c>
      <c r="S946" s="45">
        <v>3.3</v>
      </c>
      <c r="T946" s="45">
        <v>1</v>
      </c>
      <c r="U946" s="28" t="e">
        <v>#N/A</v>
      </c>
      <c r="V946" s="44">
        <f>VLOOKUP($L946,'[1]Tortugas liberadas DPNG'!$B$1:$O$552,7,FALSE)</f>
        <v>2017</v>
      </c>
      <c r="W946" s="44">
        <f>VLOOKUP($L946,'[1]Tortugas liberadas DPNG'!$B$1:$O$552,11,FALSE)</f>
        <v>27</v>
      </c>
      <c r="X946" s="44">
        <f>VLOOKUP($L946,'[1]Tortugas liberadas DPNG'!$B$1:$O$552,14,FALSE)/1000</f>
        <v>1.2</v>
      </c>
      <c r="Y946" s="44">
        <f>VLOOKUP($L946,'[1]Tortugas liberadas DPNG'!$B$1:$O$552,5,FALSE) -0.5</f>
        <v>7.5</v>
      </c>
      <c r="Z946" s="44">
        <f>Y946+(F946-VLOOKUP($L946,'[1]Tortugas liberadas DPNG'!$B$1:$O$552,7,FALSE))</f>
        <v>9.5</v>
      </c>
      <c r="AA946" s="44">
        <f t="shared" si="20"/>
        <v>8</v>
      </c>
    </row>
    <row r="947" spans="1:27" x14ac:dyDescent="0.25">
      <c r="A947" s="42">
        <v>1031</v>
      </c>
      <c r="B947" s="42" t="s">
        <v>28</v>
      </c>
      <c r="C947" s="9"/>
      <c r="D947" s="9"/>
      <c r="E947" s="42" t="s">
        <v>341</v>
      </c>
      <c r="F947" s="9">
        <v>2019</v>
      </c>
      <c r="G947" s="9">
        <v>4</v>
      </c>
      <c r="H947" s="9">
        <v>1</v>
      </c>
      <c r="I947" s="42">
        <v>-0.82138</v>
      </c>
      <c r="J947" s="42">
        <v>-90.059640000000002</v>
      </c>
      <c r="K947" s="26">
        <v>52380051</v>
      </c>
      <c r="L947" s="26">
        <f t="shared" si="21"/>
        <v>52380051</v>
      </c>
      <c r="M947" s="26">
        <v>52380051</v>
      </c>
      <c r="N947" s="47" t="s">
        <v>342</v>
      </c>
      <c r="O947" s="48">
        <v>32.700000000000003</v>
      </c>
      <c r="P947" s="45">
        <v>33.5</v>
      </c>
      <c r="Q947" s="45">
        <v>23.5</v>
      </c>
      <c r="R947" s="45">
        <v>6.6</v>
      </c>
      <c r="S947" s="45">
        <v>3.2</v>
      </c>
      <c r="T947" s="45">
        <v>1</v>
      </c>
      <c r="U947" s="28" t="e">
        <v>#N/A</v>
      </c>
      <c r="V947" s="44">
        <f>VLOOKUP($L947,'[1]Tortugas liberadas DPNG'!$B$1:$O$552,7,FALSE)</f>
        <v>2017</v>
      </c>
      <c r="W947" s="44">
        <f>VLOOKUP($L947,'[1]Tortugas liberadas DPNG'!$B$1:$O$552,11,FALSE)</f>
        <v>26.6</v>
      </c>
      <c r="X947" s="44">
        <f>VLOOKUP($L947,'[1]Tortugas liberadas DPNG'!$B$1:$O$552,14,FALSE)/1000</f>
        <v>1.6</v>
      </c>
      <c r="Y947" s="44">
        <f>VLOOKUP($L947,'[1]Tortugas liberadas DPNG'!$B$1:$O$552,5,FALSE) -0.5</f>
        <v>6.5</v>
      </c>
      <c r="Z947" s="44">
        <f>Y947+(F947-VLOOKUP($L947,'[1]Tortugas liberadas DPNG'!$B$1:$O$552,7,FALSE))</f>
        <v>8.5</v>
      </c>
      <c r="AA947" s="44">
        <f t="shared" si="20"/>
        <v>8</v>
      </c>
    </row>
    <row r="948" spans="1:27" x14ac:dyDescent="0.25">
      <c r="A948" s="42">
        <v>1032</v>
      </c>
      <c r="B948" s="42" t="s">
        <v>28</v>
      </c>
      <c r="C948" s="9"/>
      <c r="D948" s="9"/>
      <c r="E948" s="42" t="s">
        <v>343</v>
      </c>
      <c r="F948" s="9">
        <v>2019</v>
      </c>
      <c r="G948" s="9">
        <v>4</v>
      </c>
      <c r="H948" s="9">
        <v>1</v>
      </c>
      <c r="I948" s="42">
        <v>-0.82186000000000003</v>
      </c>
      <c r="J948" s="42">
        <v>-90.059010000000001</v>
      </c>
      <c r="K948" s="26">
        <v>52373838</v>
      </c>
      <c r="L948" s="26">
        <f t="shared" si="21"/>
        <v>52373838</v>
      </c>
      <c r="M948" s="26">
        <v>52373838</v>
      </c>
      <c r="N948" s="47">
        <v>2121</v>
      </c>
      <c r="O948" s="48">
        <v>34</v>
      </c>
      <c r="P948" s="45">
        <v>35.799999999999997</v>
      </c>
      <c r="Q948" s="45">
        <v>24.5</v>
      </c>
      <c r="R948" s="45">
        <v>7.6</v>
      </c>
      <c r="S948" s="45">
        <v>7.9</v>
      </c>
      <c r="T948" s="45">
        <v>1</v>
      </c>
      <c r="U948" s="28" t="e">
        <v>#N/A</v>
      </c>
      <c r="V948" s="44">
        <f>VLOOKUP($L948,'[1]Tortugas liberadas DPNG'!$B$1:$O$552,7,FALSE)</f>
        <v>2017</v>
      </c>
      <c r="W948" s="44">
        <f>VLOOKUP($L948,'[1]Tortugas liberadas DPNG'!$B$1:$O$552,11,FALSE)</f>
        <v>25.9</v>
      </c>
      <c r="X948" s="44">
        <f>VLOOKUP($L948,'[1]Tortugas liberadas DPNG'!$B$1:$O$552,14,FALSE)/1000</f>
        <v>1.5289999999999999</v>
      </c>
      <c r="Y948" s="44">
        <f>VLOOKUP($L948,'[1]Tortugas liberadas DPNG'!$B$1:$O$552,5,FALSE) -0.5</f>
        <v>5.5</v>
      </c>
      <c r="Z948" s="44">
        <f>Y948+(F948-VLOOKUP($L948,'[1]Tortugas liberadas DPNG'!$B$1:$O$552,7,FALSE))</f>
        <v>7.5</v>
      </c>
      <c r="AA948" s="44">
        <f t="shared" si="20"/>
        <v>8</v>
      </c>
    </row>
    <row r="949" spans="1:27" x14ac:dyDescent="0.25">
      <c r="A949" s="42">
        <v>1033</v>
      </c>
      <c r="B949" s="42" t="s">
        <v>28</v>
      </c>
      <c r="C949" s="9"/>
      <c r="D949" s="9"/>
      <c r="E949" s="42" t="s">
        <v>344</v>
      </c>
      <c r="F949" s="9">
        <v>2019</v>
      </c>
      <c r="G949" s="9">
        <v>4</v>
      </c>
      <c r="H949" s="9">
        <v>1</v>
      </c>
      <c r="I949" s="42">
        <v>-0.82062999999999997</v>
      </c>
      <c r="J949" s="42">
        <v>-90.060029999999998</v>
      </c>
      <c r="K949" s="26">
        <v>982126055990461</v>
      </c>
      <c r="L949" s="26">
        <f t="shared" si="21"/>
        <v>982126055990461</v>
      </c>
      <c r="M949" s="26">
        <v>982126055990461</v>
      </c>
      <c r="N949" s="47">
        <v>75</v>
      </c>
      <c r="O949" s="48">
        <v>31.8</v>
      </c>
      <c r="P949" s="45">
        <v>33.1</v>
      </c>
      <c r="Q949" s="45">
        <v>23</v>
      </c>
      <c r="R949" s="45">
        <v>6.4</v>
      </c>
      <c r="S949" s="45">
        <v>2.4</v>
      </c>
      <c r="T949" s="45">
        <v>1</v>
      </c>
      <c r="U949" s="28" t="e">
        <v>#N/A</v>
      </c>
      <c r="V949" s="44">
        <f>VLOOKUP($L949,'[1]Tortugas liberadas DPNG'!$B$1:$O$552,7,FALSE)</f>
        <v>2019</v>
      </c>
      <c r="W949" s="44">
        <f>VLOOKUP($L949,'[1]Tortugas liberadas DPNG'!$B$1:$O$552,11,FALSE)</f>
        <v>30.9</v>
      </c>
      <c r="X949" s="44">
        <f>VLOOKUP($L949,'[1]Tortugas liberadas DPNG'!$B$1:$O$552,14,FALSE)/1000</f>
        <v>2.7679999999999998</v>
      </c>
      <c r="Y949" s="44">
        <f>VLOOKUP($L949,'[1]Tortugas liberadas DPNG'!$B$1:$O$552,5,FALSE) -0.5</f>
        <v>6.5</v>
      </c>
      <c r="Z949" s="44">
        <f>Y949+(F949-VLOOKUP($L949,'[1]Tortugas liberadas DPNG'!$B$1:$O$552,7,FALSE))</f>
        <v>6.5</v>
      </c>
      <c r="AA949" s="44">
        <f t="shared" si="20"/>
        <v>15</v>
      </c>
    </row>
    <row r="950" spans="1:27" x14ac:dyDescent="0.25">
      <c r="A950" s="42">
        <v>1034</v>
      </c>
      <c r="B950" s="42" t="s">
        <v>28</v>
      </c>
      <c r="C950" s="9"/>
      <c r="D950" s="9"/>
      <c r="E950" s="42" t="s">
        <v>345</v>
      </c>
      <c r="F950" s="9">
        <v>2019</v>
      </c>
      <c r="G950" s="9">
        <v>4</v>
      </c>
      <c r="H950" s="9">
        <v>1</v>
      </c>
      <c r="I950" s="42">
        <v>-0.82199999999999995</v>
      </c>
      <c r="J950" s="42">
        <v>-90.058149999999998</v>
      </c>
      <c r="K950" s="26">
        <v>48368271</v>
      </c>
      <c r="L950" s="26">
        <f t="shared" si="21"/>
        <v>48368271</v>
      </c>
      <c r="M950" s="26">
        <v>48368271</v>
      </c>
      <c r="N950" s="47">
        <v>2304</v>
      </c>
      <c r="O950" s="48">
        <v>36.200000000000003</v>
      </c>
      <c r="P950" s="45">
        <v>39.5</v>
      </c>
      <c r="Q950" s="45">
        <v>27.5</v>
      </c>
      <c r="R950" s="45">
        <v>7.6</v>
      </c>
      <c r="S950" s="45">
        <v>5</v>
      </c>
      <c r="T950" s="45">
        <v>1</v>
      </c>
      <c r="U950" s="28" t="e">
        <v>#N/A</v>
      </c>
      <c r="V950" s="44">
        <f>VLOOKUP($L950,'[1]Tortugas liberadas DPNG'!$B$1:$O$552,7,FALSE)</f>
        <v>2015</v>
      </c>
      <c r="W950" s="44">
        <f>VLOOKUP($L950,'[1]Tortugas liberadas DPNG'!$B$1:$O$552,11,FALSE)</f>
        <v>23.8</v>
      </c>
      <c r="X950" s="44">
        <f>VLOOKUP($L950,'[1]Tortugas liberadas DPNG'!$B$1:$O$552,14,FALSE)/1000</f>
        <v>1.3</v>
      </c>
      <c r="Y950" s="44">
        <f>VLOOKUP($L950,'[1]Tortugas liberadas DPNG'!$B$1:$O$552,5,FALSE) -0.5</f>
        <v>4.5</v>
      </c>
      <c r="Z950" s="44">
        <f>Y950+(F950-VLOOKUP($L950,'[1]Tortugas liberadas DPNG'!$B$1:$O$552,7,FALSE))</f>
        <v>8.5</v>
      </c>
      <c r="AA950" s="44">
        <f t="shared" si="20"/>
        <v>8</v>
      </c>
    </row>
    <row r="951" spans="1:27" x14ac:dyDescent="0.25">
      <c r="A951" s="42">
        <v>1035</v>
      </c>
      <c r="B951" s="42" t="s">
        <v>28</v>
      </c>
      <c r="C951" s="9"/>
      <c r="D951" s="9"/>
      <c r="E951" s="42" t="s">
        <v>346</v>
      </c>
      <c r="F951" s="9">
        <v>2019</v>
      </c>
      <c r="G951" s="9">
        <v>4</v>
      </c>
      <c r="H951" s="9">
        <v>1</v>
      </c>
      <c r="I951" s="42">
        <v>-0.82201000000000002</v>
      </c>
      <c r="J951" s="42">
        <v>-90.057950000000005</v>
      </c>
      <c r="K951" s="26">
        <v>982126055990488</v>
      </c>
      <c r="L951" s="26">
        <f t="shared" si="21"/>
        <v>982126055990488</v>
      </c>
      <c r="M951" s="26">
        <v>982126055990488</v>
      </c>
      <c r="N951" s="47">
        <v>62</v>
      </c>
      <c r="O951" s="48">
        <v>32.799999999999997</v>
      </c>
      <c r="P951" s="45">
        <v>34.200000000000003</v>
      </c>
      <c r="Q951" s="45">
        <v>23.6</v>
      </c>
      <c r="R951" s="45">
        <v>6.2</v>
      </c>
      <c r="S951" s="45">
        <v>3</v>
      </c>
      <c r="T951" s="45">
        <v>1</v>
      </c>
      <c r="U951" s="28" t="e">
        <v>#N/A</v>
      </c>
      <c r="V951" s="44">
        <f>VLOOKUP($L951,'[1]Tortugas liberadas DPNG'!$B$1:$O$552,7,FALSE)</f>
        <v>2019</v>
      </c>
      <c r="W951" s="44">
        <f>VLOOKUP($L951,'[1]Tortugas liberadas DPNG'!$B$1:$O$552,11,FALSE)</f>
        <v>31.1</v>
      </c>
      <c r="X951" s="44">
        <f>VLOOKUP($L951,'[1]Tortugas liberadas DPNG'!$B$1:$O$552,14,FALSE)/1000</f>
        <v>2.5880000000000001</v>
      </c>
      <c r="Y951" s="44">
        <f>VLOOKUP($L951,'[1]Tortugas liberadas DPNG'!$B$1:$O$552,5,FALSE) -0.5</f>
        <v>5.5</v>
      </c>
      <c r="Z951" s="44">
        <f>Y951+(F951-VLOOKUP($L951,'[1]Tortugas liberadas DPNG'!$B$1:$O$552,7,FALSE))</f>
        <v>5.5</v>
      </c>
      <c r="AA951" s="44">
        <f t="shared" si="20"/>
        <v>15</v>
      </c>
    </row>
    <row r="952" spans="1:27" x14ac:dyDescent="0.25">
      <c r="A952" s="42">
        <v>1036</v>
      </c>
      <c r="B952" s="42" t="s">
        <v>28</v>
      </c>
      <c r="C952" s="9"/>
      <c r="D952" s="9"/>
      <c r="E952" s="42" t="s">
        <v>347</v>
      </c>
      <c r="F952" s="9">
        <v>2019</v>
      </c>
      <c r="G952" s="9">
        <v>4</v>
      </c>
      <c r="H952" s="9">
        <v>1</v>
      </c>
      <c r="I952" s="42">
        <v>-0.82101999999999997</v>
      </c>
      <c r="J952" s="42">
        <v>-90.052549999999997</v>
      </c>
      <c r="K952" s="26">
        <v>48283075</v>
      </c>
      <c r="L952" s="26">
        <f t="shared" si="21"/>
        <v>48283075</v>
      </c>
      <c r="M952" s="26">
        <v>48283075</v>
      </c>
      <c r="N952" s="47">
        <v>2162</v>
      </c>
      <c r="O952" s="48">
        <v>48.3</v>
      </c>
      <c r="P952" s="45">
        <v>49.2</v>
      </c>
      <c r="Q952" s="45">
        <v>35.200000000000003</v>
      </c>
      <c r="R952" s="45">
        <v>10.3</v>
      </c>
      <c r="S952" s="45">
        <v>10.9</v>
      </c>
      <c r="T952" s="45">
        <v>1</v>
      </c>
      <c r="U952" s="28" t="e">
        <v>#N/A</v>
      </c>
      <c r="V952" s="44">
        <f>VLOOKUP($L952,'[1]Tortugas liberadas DPNG'!$B$1:$O$552,7,FALSE)</f>
        <v>2015</v>
      </c>
      <c r="W952" s="44">
        <f>VLOOKUP($L952,'[1]Tortugas liberadas DPNG'!$B$1:$O$552,11,FALSE)</f>
        <v>28</v>
      </c>
      <c r="X952" s="44">
        <f>VLOOKUP($L952,'[1]Tortugas liberadas DPNG'!$B$1:$O$552,14,FALSE)/1000</f>
        <v>1.8</v>
      </c>
      <c r="Y952" s="44">
        <f>VLOOKUP($L952,'[1]Tortugas liberadas DPNG'!$B$1:$O$552,5,FALSE) -0.5</f>
        <v>7.5</v>
      </c>
      <c r="Z952" s="44">
        <f>Y952+(F952-VLOOKUP($L952,'[1]Tortugas liberadas DPNG'!$B$1:$O$552,7,FALSE))</f>
        <v>11.5</v>
      </c>
      <c r="AA952" s="44">
        <f t="shared" si="20"/>
        <v>8</v>
      </c>
    </row>
    <row r="953" spans="1:27" x14ac:dyDescent="0.25">
      <c r="A953" s="42">
        <v>1037</v>
      </c>
      <c r="B953" s="42" t="s">
        <v>28</v>
      </c>
      <c r="C953" s="9"/>
      <c r="D953" s="9"/>
      <c r="E953" s="42" t="s">
        <v>348</v>
      </c>
      <c r="F953" s="9">
        <v>2019</v>
      </c>
      <c r="G953" s="9">
        <v>4</v>
      </c>
      <c r="H953" s="9">
        <v>1</v>
      </c>
      <c r="I953" s="42">
        <v>-0.82135999999999998</v>
      </c>
      <c r="J953" s="42">
        <v>-90.056719999999999</v>
      </c>
      <c r="K953" s="26">
        <v>48095618</v>
      </c>
      <c r="L953" s="26">
        <f t="shared" si="21"/>
        <v>48095618</v>
      </c>
      <c r="M953" s="26">
        <v>48095618</v>
      </c>
      <c r="N953" s="47" t="s">
        <v>349</v>
      </c>
      <c r="O953" s="48">
        <v>46.4</v>
      </c>
      <c r="P953" s="45">
        <v>49.5</v>
      </c>
      <c r="Q953" s="45">
        <v>36.4</v>
      </c>
      <c r="R953" s="45">
        <v>11.8</v>
      </c>
      <c r="S953" s="45">
        <v>10.9</v>
      </c>
      <c r="T953" s="45">
        <v>1</v>
      </c>
      <c r="U953" s="28" t="e">
        <v>#N/A</v>
      </c>
      <c r="V953" s="44">
        <f>VLOOKUP($L953,'[1]Tortugas liberadas DPNG'!$B$1:$O$552,7,FALSE)</f>
        <v>2015</v>
      </c>
      <c r="W953" s="44">
        <f>VLOOKUP($L953,'[1]Tortugas liberadas DPNG'!$B$1:$O$552,11,FALSE)</f>
        <v>28.8</v>
      </c>
      <c r="X953" s="44">
        <f>VLOOKUP($L953,'[1]Tortugas liberadas DPNG'!$B$1:$O$552,14,FALSE)/1000</f>
        <v>2.25</v>
      </c>
      <c r="Y953" s="44">
        <f>VLOOKUP($L953,'[1]Tortugas liberadas DPNG'!$B$1:$O$552,5,FALSE) -0.5</f>
        <v>6.5</v>
      </c>
      <c r="Z953" s="44">
        <f>Y953+(F953-VLOOKUP($L953,'[1]Tortugas liberadas DPNG'!$B$1:$O$552,7,FALSE))</f>
        <v>10.5</v>
      </c>
      <c r="AA953" s="44">
        <f t="shared" si="20"/>
        <v>8</v>
      </c>
    </row>
    <row r="954" spans="1:27" x14ac:dyDescent="0.25">
      <c r="A954" s="42">
        <v>1038</v>
      </c>
      <c r="B954" s="42" t="s">
        <v>28</v>
      </c>
      <c r="C954" s="9"/>
      <c r="D954" s="9"/>
      <c r="E954" s="42" t="s">
        <v>350</v>
      </c>
      <c r="F954" s="9">
        <v>2019</v>
      </c>
      <c r="G954" s="9">
        <v>4</v>
      </c>
      <c r="H954" s="9">
        <v>1</v>
      </c>
      <c r="I954" s="42">
        <v>-0.82089999999999996</v>
      </c>
      <c r="J954" s="42">
        <v>-90.058179999999993</v>
      </c>
      <c r="K954" s="26">
        <v>52029057</v>
      </c>
      <c r="L954" s="26">
        <f t="shared" si="21"/>
        <v>52029057</v>
      </c>
      <c r="M954" s="26">
        <v>52029057</v>
      </c>
      <c r="N954" s="47">
        <v>2387</v>
      </c>
      <c r="O954" s="48">
        <v>35.4</v>
      </c>
      <c r="P954" s="45">
        <v>37.200000000000003</v>
      </c>
      <c r="Q954" s="45">
        <v>36.799999999999997</v>
      </c>
      <c r="R954" s="45">
        <v>7.4</v>
      </c>
      <c r="S954" s="45">
        <v>3.9</v>
      </c>
      <c r="T954" s="45">
        <v>1</v>
      </c>
      <c r="U954" s="28" t="e">
        <v>#N/A</v>
      </c>
      <c r="V954" s="44">
        <f>VLOOKUP($L954,'[1]Tortugas liberadas DPNG'!$B$1:$O$552,7,FALSE)</f>
        <v>2017</v>
      </c>
      <c r="W954" s="44">
        <f>VLOOKUP($L954,'[1]Tortugas liberadas DPNG'!$B$1:$O$552,11,FALSE)</f>
        <v>26.1</v>
      </c>
      <c r="X954" s="44">
        <f>VLOOKUP($L954,'[1]Tortugas liberadas DPNG'!$B$1:$O$552,14,FALSE)/1000</f>
        <v>1.647</v>
      </c>
      <c r="Y954" s="44">
        <f>VLOOKUP($L954,'[1]Tortugas liberadas DPNG'!$B$1:$O$552,5,FALSE) -0.5</f>
        <v>5.5</v>
      </c>
      <c r="Z954" s="44">
        <f>Y954+(F954-VLOOKUP($L954,'[1]Tortugas liberadas DPNG'!$B$1:$O$552,7,FALSE))</f>
        <v>7.5</v>
      </c>
      <c r="AA954" s="44">
        <f t="shared" si="20"/>
        <v>8</v>
      </c>
    </row>
    <row r="955" spans="1:27" x14ac:dyDescent="0.25">
      <c r="A955" s="42">
        <v>1039</v>
      </c>
      <c r="B955" s="42" t="s">
        <v>28</v>
      </c>
      <c r="C955" s="9"/>
      <c r="D955" s="9"/>
      <c r="E955" s="42" t="s">
        <v>351</v>
      </c>
      <c r="F955" s="9">
        <v>2019</v>
      </c>
      <c r="G955" s="9">
        <v>4</v>
      </c>
      <c r="H955" s="9">
        <v>1</v>
      </c>
      <c r="I955" s="42">
        <v>-0.82089000000000001</v>
      </c>
      <c r="J955" s="42">
        <v>-90.05838</v>
      </c>
      <c r="K955" s="26">
        <v>982126055990439</v>
      </c>
      <c r="L955" s="26">
        <f t="shared" si="21"/>
        <v>982126055990439</v>
      </c>
      <c r="M955" s="26">
        <v>982126055990439</v>
      </c>
      <c r="N955" s="47">
        <v>83</v>
      </c>
      <c r="O955" s="48">
        <v>28.6</v>
      </c>
      <c r="P955" s="45">
        <v>29</v>
      </c>
      <c r="Q955" s="45">
        <v>19.2</v>
      </c>
      <c r="R955" s="45">
        <v>6.4</v>
      </c>
      <c r="S955" s="45">
        <v>1.6</v>
      </c>
      <c r="T955" s="45">
        <v>1</v>
      </c>
      <c r="U955" s="28" t="e">
        <v>#N/A</v>
      </c>
      <c r="V955" s="44">
        <f>VLOOKUP($L955,'[1]Tortugas liberadas DPNG'!$B$1:$O$552,7,FALSE)</f>
        <v>2019</v>
      </c>
      <c r="W955" s="44">
        <f>VLOOKUP($L955,'[1]Tortugas liberadas DPNG'!$B$1:$O$552,11,FALSE)</f>
        <v>27.5</v>
      </c>
      <c r="X955" s="44">
        <f>VLOOKUP($L955,'[1]Tortugas liberadas DPNG'!$B$1:$O$552,14,FALSE)/1000</f>
        <v>1.835</v>
      </c>
      <c r="Y955" s="44">
        <f>VLOOKUP($L955,'[1]Tortugas liberadas DPNG'!$B$1:$O$552,5,FALSE) -0.5</f>
        <v>6.5</v>
      </c>
      <c r="Z955" s="44">
        <f>Y955+(F955-VLOOKUP($L955,'[1]Tortugas liberadas DPNG'!$B$1:$O$552,7,FALSE))</f>
        <v>6.5</v>
      </c>
      <c r="AA955" s="44">
        <f t="shared" si="20"/>
        <v>15</v>
      </c>
    </row>
    <row r="956" spans="1:27" x14ac:dyDescent="0.25">
      <c r="A956" s="42">
        <v>1040</v>
      </c>
      <c r="B956" s="42" t="s">
        <v>28</v>
      </c>
      <c r="C956" s="9"/>
      <c r="D956" s="9"/>
      <c r="E956" s="42" t="s">
        <v>352</v>
      </c>
      <c r="F956" s="9">
        <v>2019</v>
      </c>
      <c r="G956" s="9">
        <v>4</v>
      </c>
      <c r="H956" s="9">
        <v>1</v>
      </c>
      <c r="I956" s="42">
        <v>-0.82081000000000004</v>
      </c>
      <c r="J956" s="42">
        <v>-90.058710000000005</v>
      </c>
      <c r="K956" s="26">
        <v>982126055990480</v>
      </c>
      <c r="L956" s="26">
        <f t="shared" si="21"/>
        <v>982126055990480</v>
      </c>
      <c r="M956" s="26">
        <v>982126055990480</v>
      </c>
      <c r="N956" s="47">
        <v>72</v>
      </c>
      <c r="O956" s="48">
        <v>30.9</v>
      </c>
      <c r="P956" s="45">
        <v>31.6</v>
      </c>
      <c r="Q956" s="45">
        <v>21.3</v>
      </c>
      <c r="R956" s="45">
        <v>6.1</v>
      </c>
      <c r="S956" s="45">
        <v>1.8</v>
      </c>
      <c r="T956" s="45">
        <v>1</v>
      </c>
      <c r="U956" s="28" t="e">
        <v>#N/A</v>
      </c>
      <c r="V956" s="44">
        <f>VLOOKUP($L956,'[1]Tortugas liberadas DPNG'!$B$1:$O$552,7,FALSE)</f>
        <v>2019</v>
      </c>
      <c r="W956" s="44">
        <f>VLOOKUP($L956,'[1]Tortugas liberadas DPNG'!$B$1:$O$552,11,FALSE)</f>
        <v>29.7</v>
      </c>
      <c r="X956" s="44">
        <f>VLOOKUP($L956,'[1]Tortugas liberadas DPNG'!$B$1:$O$552,14,FALSE)/1000</f>
        <v>2.3660000000000001</v>
      </c>
      <c r="Y956" s="44">
        <f>VLOOKUP($L956,'[1]Tortugas liberadas DPNG'!$B$1:$O$552,5,FALSE) -0.5</f>
        <v>6.5</v>
      </c>
      <c r="Z956" s="44">
        <f>Y956+(F956-VLOOKUP($L956,'[1]Tortugas liberadas DPNG'!$B$1:$O$552,7,FALSE))</f>
        <v>6.5</v>
      </c>
      <c r="AA956" s="44">
        <f t="shared" si="20"/>
        <v>15</v>
      </c>
    </row>
    <row r="957" spans="1:27" x14ac:dyDescent="0.25">
      <c r="A957" s="42">
        <v>1041</v>
      </c>
      <c r="B957" s="42" t="s">
        <v>28</v>
      </c>
      <c r="C957" s="9"/>
      <c r="D957" s="9"/>
      <c r="E957" s="42" t="s">
        <v>353</v>
      </c>
      <c r="F957" s="9">
        <v>2019</v>
      </c>
      <c r="G957" s="9">
        <v>4</v>
      </c>
      <c r="H957" s="9">
        <v>1</v>
      </c>
      <c r="I957" s="42">
        <v>-0.8206</v>
      </c>
      <c r="J957" s="42">
        <v>-90.058880000000002</v>
      </c>
      <c r="K957" s="26">
        <v>51769312</v>
      </c>
      <c r="L957" s="26">
        <f t="shared" si="21"/>
        <v>51769312</v>
      </c>
      <c r="M957" s="26">
        <v>51769312</v>
      </c>
      <c r="N957" s="47">
        <v>2702</v>
      </c>
      <c r="O957" s="48">
        <v>32.4</v>
      </c>
      <c r="P957" s="45">
        <v>33.799999999999997</v>
      </c>
      <c r="Q957" s="45">
        <v>23.6</v>
      </c>
      <c r="R957" s="45">
        <v>6.9</v>
      </c>
      <c r="S957" s="45">
        <v>3.5</v>
      </c>
      <c r="T957" s="45">
        <v>1</v>
      </c>
      <c r="U957" s="28" t="e">
        <v>#N/A</v>
      </c>
      <c r="V957" s="44">
        <f>VLOOKUP($L957,'[1]Tortugas liberadas DPNG'!$B$1:$O$552,7,FALSE)</f>
        <v>2017</v>
      </c>
      <c r="W957" s="44">
        <f>VLOOKUP($L957,'[1]Tortugas liberadas DPNG'!$B$1:$O$552,11,FALSE)</f>
        <v>24.1</v>
      </c>
      <c r="X957" s="44">
        <f>VLOOKUP($L957,'[1]Tortugas liberadas DPNG'!$B$1:$O$552,14,FALSE)/1000</f>
        <v>1.242</v>
      </c>
      <c r="Y957" s="44">
        <f>VLOOKUP($L957,'[1]Tortugas liberadas DPNG'!$B$1:$O$552,5,FALSE) -0.5</f>
        <v>5.5</v>
      </c>
      <c r="Z957" s="44">
        <f>Y957+(F957-VLOOKUP($L957,'[1]Tortugas liberadas DPNG'!$B$1:$O$552,7,FALSE))</f>
        <v>7.5</v>
      </c>
      <c r="AA957" s="44">
        <f t="shared" si="20"/>
        <v>8</v>
      </c>
    </row>
    <row r="958" spans="1:27" x14ac:dyDescent="0.25">
      <c r="A958" s="42">
        <v>1042</v>
      </c>
      <c r="B958" s="42" t="s">
        <v>28</v>
      </c>
      <c r="C958" s="9"/>
      <c r="D958" s="9"/>
      <c r="E958" s="42" t="s">
        <v>354</v>
      </c>
      <c r="F958" s="9">
        <v>2019</v>
      </c>
      <c r="G958" s="9">
        <v>4</v>
      </c>
      <c r="H958" s="9">
        <v>1</v>
      </c>
      <c r="I958" s="42">
        <v>-0.82052000000000003</v>
      </c>
      <c r="J958" s="42">
        <v>-90.059299999999993</v>
      </c>
      <c r="K958" s="26">
        <v>52381123</v>
      </c>
      <c r="L958" s="26">
        <f t="shared" si="21"/>
        <v>52381123</v>
      </c>
      <c r="M958" s="26">
        <v>52381123</v>
      </c>
      <c r="N958" s="47">
        <v>2431</v>
      </c>
      <c r="O958" s="48">
        <v>32.299999999999997</v>
      </c>
      <c r="P958" s="45">
        <v>34</v>
      </c>
      <c r="Q958" s="45">
        <v>24.1</v>
      </c>
      <c r="R958" s="45">
        <v>6.6</v>
      </c>
      <c r="S958" s="45">
        <v>2.5</v>
      </c>
      <c r="T958" s="45">
        <v>1</v>
      </c>
      <c r="U958" s="28" t="e">
        <v>#N/A</v>
      </c>
      <c r="V958" s="44">
        <f>VLOOKUP($L958,'[1]Tortugas liberadas DPNG'!$B$1:$O$552,7,FALSE)</f>
        <v>2017</v>
      </c>
      <c r="W958" s="44">
        <f>VLOOKUP($L958,'[1]Tortugas liberadas DPNG'!$B$1:$O$552,11,FALSE)</f>
        <v>25.5</v>
      </c>
      <c r="X958" s="44">
        <f>VLOOKUP($L958,'[1]Tortugas liberadas DPNG'!$B$1:$O$552,14,FALSE)/1000</f>
        <v>1.4</v>
      </c>
      <c r="Y958" s="44">
        <f>VLOOKUP($L958,'[1]Tortugas liberadas DPNG'!$B$1:$O$552,5,FALSE) -0.5</f>
        <v>4.5</v>
      </c>
      <c r="Z958" s="44">
        <f>Y958+(F958-VLOOKUP($L958,'[1]Tortugas liberadas DPNG'!$B$1:$O$552,7,FALSE))</f>
        <v>6.5</v>
      </c>
      <c r="AA958" s="44">
        <f t="shared" si="20"/>
        <v>8</v>
      </c>
    </row>
    <row r="959" spans="1:27" x14ac:dyDescent="0.25">
      <c r="A959" s="42">
        <v>1043</v>
      </c>
      <c r="B959" s="42" t="s">
        <v>28</v>
      </c>
      <c r="C959" s="9"/>
      <c r="D959" s="9"/>
      <c r="E959" s="42" t="s">
        <v>355</v>
      </c>
      <c r="F959" s="9">
        <v>2019</v>
      </c>
      <c r="G959" s="9">
        <v>4</v>
      </c>
      <c r="H959" s="9">
        <v>1</v>
      </c>
      <c r="I959" s="42">
        <v>-0.82050999999999996</v>
      </c>
      <c r="J959" s="42">
        <v>-90.059749999999994</v>
      </c>
      <c r="K959" s="26">
        <v>982126055990502</v>
      </c>
      <c r="L959" s="26">
        <f t="shared" si="21"/>
        <v>982126055990502</v>
      </c>
      <c r="M959" s="26">
        <v>982126055990502</v>
      </c>
      <c r="N959" s="47">
        <v>77</v>
      </c>
      <c r="O959" s="48">
        <v>27.8</v>
      </c>
      <c r="P959" s="45">
        <v>28.1</v>
      </c>
      <c r="Q959" s="45">
        <v>19.600000000000001</v>
      </c>
      <c r="R959" s="45">
        <v>5.3</v>
      </c>
      <c r="S959" s="45">
        <v>1.2</v>
      </c>
      <c r="T959" s="45">
        <v>1</v>
      </c>
      <c r="U959" s="28" t="e">
        <v>#N/A</v>
      </c>
      <c r="V959" s="44">
        <f>VLOOKUP($L959,'[1]Tortugas liberadas DPNG'!$B$1:$O$552,7,FALSE)</f>
        <v>2019</v>
      </c>
      <c r="W959" s="44">
        <f>VLOOKUP($L959,'[1]Tortugas liberadas DPNG'!$B$1:$O$552,11,FALSE)</f>
        <v>26.4</v>
      </c>
      <c r="X959" s="44">
        <f>VLOOKUP($L959,'[1]Tortugas liberadas DPNG'!$B$1:$O$552,14,FALSE)/1000</f>
        <v>1.5609999999999999</v>
      </c>
      <c r="Y959" s="44">
        <f>VLOOKUP($L959,'[1]Tortugas liberadas DPNG'!$B$1:$O$552,5,FALSE) -0.5</f>
        <v>5.5</v>
      </c>
      <c r="Z959" s="44">
        <f>Y959+(F959-VLOOKUP($L959,'[1]Tortugas liberadas DPNG'!$B$1:$O$552,7,FALSE))</f>
        <v>5.5</v>
      </c>
      <c r="AA959" s="44">
        <f t="shared" si="20"/>
        <v>15</v>
      </c>
    </row>
    <row r="960" spans="1:27" x14ac:dyDescent="0.25">
      <c r="A960" s="42">
        <v>1044</v>
      </c>
      <c r="B960" s="42" t="s">
        <v>28</v>
      </c>
      <c r="C960" s="9"/>
      <c r="D960" s="9"/>
      <c r="E960" s="42" t="s">
        <v>356</v>
      </c>
      <c r="F960" s="9">
        <v>2019</v>
      </c>
      <c r="G960" s="9">
        <v>4</v>
      </c>
      <c r="H960" s="9">
        <v>1</v>
      </c>
      <c r="I960" s="42">
        <v>-0.82047999999999999</v>
      </c>
      <c r="J960" s="42">
        <v>-90.059749999999994</v>
      </c>
      <c r="K960" s="26">
        <v>51593301</v>
      </c>
      <c r="L960" s="26">
        <f t="shared" si="21"/>
        <v>51593301</v>
      </c>
      <c r="M960" s="26">
        <v>51593301</v>
      </c>
      <c r="N960" s="47">
        <v>2464</v>
      </c>
      <c r="O960" s="48">
        <v>29</v>
      </c>
      <c r="P960" s="45">
        <v>30.3</v>
      </c>
      <c r="Q960" s="45">
        <v>20.5</v>
      </c>
      <c r="R960" s="45">
        <v>6.3</v>
      </c>
      <c r="S960" s="45">
        <v>1.8</v>
      </c>
      <c r="T960" s="45">
        <v>1</v>
      </c>
      <c r="U960" s="28" t="e">
        <v>#N/A</v>
      </c>
      <c r="V960" s="44">
        <f>VLOOKUP($L960,'[1]Tortugas liberadas DPNG'!$B$1:$O$552,7,FALSE)</f>
        <v>2017</v>
      </c>
      <c r="W960" s="44">
        <f>VLOOKUP($L960,'[1]Tortugas liberadas DPNG'!$B$1:$O$552,11,FALSE)</f>
        <v>24.1</v>
      </c>
      <c r="X960" s="44">
        <f>VLOOKUP($L960,'[1]Tortugas liberadas DPNG'!$B$1:$O$552,14,FALSE)/1000</f>
        <v>1.19</v>
      </c>
      <c r="Y960" s="44">
        <f>VLOOKUP($L960,'[1]Tortugas liberadas DPNG'!$B$1:$O$552,5,FALSE) -0.5</f>
        <v>4.5</v>
      </c>
      <c r="Z960" s="44">
        <f>Y960+(F960-VLOOKUP($L960,'[1]Tortugas liberadas DPNG'!$B$1:$O$552,7,FALSE))</f>
        <v>6.5</v>
      </c>
      <c r="AA960" s="44">
        <f t="shared" si="20"/>
        <v>8</v>
      </c>
    </row>
    <row r="961" spans="1:27" x14ac:dyDescent="0.25">
      <c r="A961" s="42">
        <v>1045</v>
      </c>
      <c r="B961" s="42" t="s">
        <v>28</v>
      </c>
      <c r="C961" s="9"/>
      <c r="D961" s="9"/>
      <c r="E961" s="42" t="s">
        <v>357</v>
      </c>
      <c r="F961" s="9">
        <v>2019</v>
      </c>
      <c r="G961" s="9">
        <v>4</v>
      </c>
      <c r="H961" s="9">
        <v>1</v>
      </c>
      <c r="I961" s="42">
        <v>-0.82045000000000001</v>
      </c>
      <c r="J961" s="42">
        <v>-90.059839999999994</v>
      </c>
      <c r="K961" s="26">
        <v>982126055990410</v>
      </c>
      <c r="L961" s="26">
        <f t="shared" si="21"/>
        <v>982126055990410</v>
      </c>
      <c r="M961" s="26">
        <v>982126055990410</v>
      </c>
      <c r="N961" s="47">
        <v>61</v>
      </c>
      <c r="O961" s="48">
        <v>28.6</v>
      </c>
      <c r="P961" s="45">
        <v>29</v>
      </c>
      <c r="Q961" s="45">
        <v>19.8</v>
      </c>
      <c r="R961" s="45">
        <v>6.8</v>
      </c>
      <c r="S961" s="45">
        <v>1.4</v>
      </c>
      <c r="T961" s="45">
        <v>1</v>
      </c>
      <c r="U961" s="28" t="e">
        <v>#N/A</v>
      </c>
      <c r="V961" s="44">
        <f>VLOOKUP($L961,'[1]Tortugas liberadas DPNG'!$B$1:$O$552,7,FALSE)</f>
        <v>2019</v>
      </c>
      <c r="W961" s="44">
        <f>VLOOKUP($L961,'[1]Tortugas liberadas DPNG'!$B$1:$O$552,11,FALSE)</f>
        <v>27.5</v>
      </c>
      <c r="X961" s="44">
        <f>VLOOKUP($L961,'[1]Tortugas liberadas DPNG'!$B$1:$O$552,14,FALSE)/1000</f>
        <v>1.6359999999999999</v>
      </c>
      <c r="Y961" s="44">
        <f>VLOOKUP($L961,'[1]Tortugas liberadas DPNG'!$B$1:$O$552,5,FALSE) -0.5</f>
        <v>8.5</v>
      </c>
      <c r="Z961" s="44">
        <f>Y961+(F961-VLOOKUP($L961,'[1]Tortugas liberadas DPNG'!$B$1:$O$552,7,FALSE))</f>
        <v>8.5</v>
      </c>
      <c r="AA961" s="44">
        <f t="shared" si="20"/>
        <v>15</v>
      </c>
    </row>
    <row r="962" spans="1:27" x14ac:dyDescent="0.25">
      <c r="A962" s="42">
        <v>1046</v>
      </c>
      <c r="B962" s="42" t="s">
        <v>28</v>
      </c>
      <c r="C962" s="9"/>
      <c r="D962" s="9"/>
      <c r="E962" s="42" t="s">
        <v>358</v>
      </c>
      <c r="F962" s="9">
        <v>2019</v>
      </c>
      <c r="G962" s="9">
        <v>4</v>
      </c>
      <c r="H962" s="9">
        <v>1</v>
      </c>
      <c r="I962" s="42">
        <v>-0.82074999999999998</v>
      </c>
      <c r="J962" s="42">
        <v>-90.059749999999994</v>
      </c>
      <c r="K962" s="26">
        <v>982126055990453</v>
      </c>
      <c r="L962" s="26">
        <f t="shared" si="21"/>
        <v>982126055990453</v>
      </c>
      <c r="M962" s="26">
        <v>982126055990453</v>
      </c>
      <c r="N962" s="47">
        <v>35</v>
      </c>
      <c r="O962" s="48">
        <v>30.6</v>
      </c>
      <c r="P962" s="45">
        <v>32.5</v>
      </c>
      <c r="Q962" s="45">
        <v>21.2</v>
      </c>
      <c r="R962" s="45">
        <v>6.2</v>
      </c>
      <c r="S962" s="45">
        <v>1.4</v>
      </c>
      <c r="T962" s="45">
        <v>1</v>
      </c>
      <c r="U962" s="28" t="e">
        <v>#N/A</v>
      </c>
      <c r="V962" s="44">
        <f>VLOOKUP($L962,'[1]Tortugas liberadas DPNG'!$B$1:$O$552,7,FALSE)</f>
        <v>2019</v>
      </c>
      <c r="W962" s="44">
        <f>VLOOKUP($L962,'[1]Tortugas liberadas DPNG'!$B$1:$O$552,11,FALSE)</f>
        <v>29.5</v>
      </c>
      <c r="X962" s="44">
        <f>VLOOKUP($L962,'[1]Tortugas liberadas DPNG'!$B$1:$O$552,14,FALSE)/1000</f>
        <v>2.3090000000000002</v>
      </c>
      <c r="Y962" s="44">
        <f>VLOOKUP($L962,'[1]Tortugas liberadas DPNG'!$B$1:$O$552,5,FALSE) -0.5</f>
        <v>6.5</v>
      </c>
      <c r="Z962" s="44">
        <f>Y962+(F962-VLOOKUP($L962,'[1]Tortugas liberadas DPNG'!$B$1:$O$552,7,FALSE))</f>
        <v>6.5</v>
      </c>
      <c r="AA962" s="44">
        <f t="shared" si="20"/>
        <v>15</v>
      </c>
    </row>
    <row r="963" spans="1:27" x14ac:dyDescent="0.25">
      <c r="A963" s="42">
        <v>1047</v>
      </c>
      <c r="B963" s="42" t="s">
        <v>28</v>
      </c>
      <c r="C963" s="9"/>
      <c r="D963" s="9"/>
      <c r="E963" s="42" t="s">
        <v>359</v>
      </c>
      <c r="F963" s="9">
        <v>2019</v>
      </c>
      <c r="G963" s="9">
        <v>4</v>
      </c>
      <c r="H963" s="9">
        <v>1</v>
      </c>
      <c r="I963" s="42">
        <v>-0.81996000000000002</v>
      </c>
      <c r="J963" s="42">
        <v>-90.060360000000003</v>
      </c>
      <c r="K963" s="26">
        <v>52263616</v>
      </c>
      <c r="L963" s="26">
        <f t="shared" si="21"/>
        <v>52263616</v>
      </c>
      <c r="M963" s="26">
        <v>52263616</v>
      </c>
      <c r="N963" s="47">
        <v>2359</v>
      </c>
      <c r="O963" s="48">
        <v>35.700000000000003</v>
      </c>
      <c r="P963" s="45">
        <v>38.200000000000003</v>
      </c>
      <c r="Q963" s="45">
        <v>26</v>
      </c>
      <c r="R963" s="45">
        <v>7.4</v>
      </c>
      <c r="S963" s="45">
        <v>3.5</v>
      </c>
      <c r="T963" s="45">
        <v>1</v>
      </c>
      <c r="U963" s="28" t="e">
        <v>#N/A</v>
      </c>
      <c r="V963" s="44">
        <f>VLOOKUP($L963,'[1]Tortugas liberadas DPNG'!$B$1:$O$552,7,FALSE)</f>
        <v>2017</v>
      </c>
      <c r="W963" s="44">
        <f>VLOOKUP($L963,'[1]Tortugas liberadas DPNG'!$B$1:$O$552,11,FALSE)</f>
        <v>27.5</v>
      </c>
      <c r="X963" s="44">
        <f>VLOOKUP($L963,'[1]Tortugas liberadas DPNG'!$B$1:$O$552,14,FALSE)/1000</f>
        <v>2</v>
      </c>
      <c r="Y963" s="44">
        <f>VLOOKUP($L963,'[1]Tortugas liberadas DPNG'!$B$1:$O$552,5,FALSE) -0.5</f>
        <v>6.5</v>
      </c>
      <c r="Z963" s="44">
        <f>Y963+(F963-VLOOKUP($L963,'[1]Tortugas liberadas DPNG'!$B$1:$O$552,7,FALSE))</f>
        <v>8.5</v>
      </c>
      <c r="AA963" s="44">
        <f t="shared" si="20"/>
        <v>8</v>
      </c>
    </row>
    <row r="964" spans="1:27" x14ac:dyDescent="0.25">
      <c r="A964" s="42">
        <v>1048</v>
      </c>
      <c r="B964" s="42" t="s">
        <v>28</v>
      </c>
      <c r="C964" s="9"/>
      <c r="D964" s="9"/>
      <c r="E964" s="42" t="s">
        <v>360</v>
      </c>
      <c r="F964" s="9">
        <v>2019</v>
      </c>
      <c r="G964" s="9">
        <v>4</v>
      </c>
      <c r="H964" s="9">
        <v>1</v>
      </c>
      <c r="I964" s="42">
        <v>-0.81950999999999996</v>
      </c>
      <c r="J964" s="42">
        <v>-90.061220000000006</v>
      </c>
      <c r="K964" s="26">
        <v>48310318</v>
      </c>
      <c r="L964" s="26">
        <f t="shared" si="21"/>
        <v>48310318</v>
      </c>
      <c r="M964" s="26">
        <v>48310318</v>
      </c>
      <c r="N964" s="47" t="s">
        <v>361</v>
      </c>
      <c r="O964" s="48">
        <v>38.200000000000003</v>
      </c>
      <c r="P964" s="45">
        <v>41.3</v>
      </c>
      <c r="Q964" s="45">
        <v>28.3</v>
      </c>
      <c r="R964" s="45">
        <v>8.1</v>
      </c>
      <c r="S964" s="45">
        <v>5.7</v>
      </c>
      <c r="T964" s="45">
        <v>1</v>
      </c>
      <c r="U964" s="28" t="e">
        <v>#N/A</v>
      </c>
      <c r="V964" s="44">
        <f>VLOOKUP($L964,'[1]Tortugas liberadas DPNG'!$B$1:$O$552,7,FALSE)</f>
        <v>2015</v>
      </c>
      <c r="W964" s="44">
        <f>VLOOKUP($L964,'[1]Tortugas liberadas DPNG'!$B$1:$O$552,11,FALSE)</f>
        <v>23.9</v>
      </c>
      <c r="X964" s="44">
        <f>VLOOKUP($L964,'[1]Tortugas liberadas DPNG'!$B$1:$O$552,14,FALSE)/1000</f>
        <v>1.2</v>
      </c>
      <c r="Y964" s="44">
        <f>VLOOKUP($L964,'[1]Tortugas liberadas DPNG'!$B$1:$O$552,5,FALSE) -0.5</f>
        <v>5.5</v>
      </c>
      <c r="Z964" s="44">
        <f>Y964+(F964-VLOOKUP($L964,'[1]Tortugas liberadas DPNG'!$B$1:$O$552,7,FALSE))</f>
        <v>9.5</v>
      </c>
      <c r="AA964" s="44">
        <f t="shared" si="20"/>
        <v>8</v>
      </c>
    </row>
    <row r="965" spans="1:27" x14ac:dyDescent="0.25">
      <c r="A965" s="42">
        <v>1049</v>
      </c>
      <c r="B965" s="42" t="s">
        <v>28</v>
      </c>
      <c r="C965" s="9"/>
      <c r="D965" s="9"/>
      <c r="E965" s="42" t="s">
        <v>362</v>
      </c>
      <c r="F965" s="9">
        <v>2019</v>
      </c>
      <c r="G965" s="9">
        <v>4</v>
      </c>
      <c r="H965" s="9">
        <v>1</v>
      </c>
      <c r="I965" s="42">
        <v>-0.81988000000000005</v>
      </c>
      <c r="J965" s="42">
        <v>-90.061999999999998</v>
      </c>
      <c r="K965" s="26">
        <v>52279084</v>
      </c>
      <c r="L965" s="26">
        <f t="shared" si="21"/>
        <v>52279084</v>
      </c>
      <c r="M965" s="26">
        <v>52279084</v>
      </c>
      <c r="N965" s="47">
        <v>2319</v>
      </c>
      <c r="O965" s="48">
        <v>33.5</v>
      </c>
      <c r="P965" s="45">
        <v>35.4</v>
      </c>
      <c r="Q965" s="45">
        <v>24.6</v>
      </c>
      <c r="R965" s="45">
        <v>6.6</v>
      </c>
      <c r="S965" s="45">
        <v>3.2</v>
      </c>
      <c r="T965" s="45">
        <v>1</v>
      </c>
      <c r="U965" s="28" t="e">
        <v>#N/A</v>
      </c>
      <c r="V965" s="44">
        <f>VLOOKUP($L965,'[1]Tortugas liberadas DPNG'!$B$1:$O$552,7,FALSE)</f>
        <v>2017</v>
      </c>
      <c r="W965" s="44">
        <f>VLOOKUP($L965,'[1]Tortugas liberadas DPNG'!$B$1:$O$552,11,FALSE)</f>
        <v>26</v>
      </c>
      <c r="X965" s="44">
        <f>VLOOKUP($L965,'[1]Tortugas liberadas DPNG'!$B$1:$O$552,14,FALSE)/1000</f>
        <v>1.5</v>
      </c>
      <c r="Y965" s="44">
        <f>VLOOKUP($L965,'[1]Tortugas liberadas DPNG'!$B$1:$O$552,5,FALSE) -0.5</f>
        <v>7.5</v>
      </c>
      <c r="Z965" s="44">
        <f>Y965+(F965-VLOOKUP($L965,'[1]Tortugas liberadas DPNG'!$B$1:$O$552,7,FALSE))</f>
        <v>9.5</v>
      </c>
      <c r="AA965" s="44">
        <f t="shared" si="20"/>
        <v>8</v>
      </c>
    </row>
    <row r="966" spans="1:27" x14ac:dyDescent="0.25">
      <c r="A966" s="42">
        <v>1050</v>
      </c>
      <c r="B966" s="42" t="s">
        <v>28</v>
      </c>
      <c r="C966" s="9"/>
      <c r="D966" s="9"/>
      <c r="E966" s="42" t="s">
        <v>363</v>
      </c>
      <c r="F966" s="9">
        <v>2019</v>
      </c>
      <c r="G966" s="9">
        <v>4</v>
      </c>
      <c r="H966" s="9">
        <v>1</v>
      </c>
      <c r="I966" s="42">
        <v>-0.82016999999999995</v>
      </c>
      <c r="J966" s="42">
        <v>-90.061359999999993</v>
      </c>
      <c r="K966" s="26">
        <v>51570780</v>
      </c>
      <c r="L966" s="26">
        <v>51570790</v>
      </c>
      <c r="M966" s="26">
        <v>51570790</v>
      </c>
      <c r="N966" s="47">
        <v>2450</v>
      </c>
      <c r="O966" s="48">
        <v>28.2</v>
      </c>
      <c r="P966" s="45">
        <v>30.1</v>
      </c>
      <c r="Q966" s="45">
        <v>19.7</v>
      </c>
      <c r="R966" s="45">
        <v>5.6</v>
      </c>
      <c r="S966" s="45">
        <v>2.1</v>
      </c>
      <c r="T966" s="45">
        <v>1</v>
      </c>
      <c r="U966" s="28" t="e">
        <v>#N/A</v>
      </c>
      <c r="V966" s="44">
        <f>VLOOKUP($L966,'[1]Tortugas liberadas DPNG'!$B$1:$O$552,7,FALSE)</f>
        <v>2017</v>
      </c>
      <c r="W966" s="44">
        <f>VLOOKUP($L966,'[1]Tortugas liberadas DPNG'!$B$1:$O$552,11,FALSE)</f>
        <v>23.7</v>
      </c>
      <c r="X966" s="44">
        <f>VLOOKUP($L966,'[1]Tortugas liberadas DPNG'!$B$1:$O$552,14,FALSE)/1000</f>
        <v>0.99099999999999999</v>
      </c>
      <c r="Y966" s="44">
        <f>VLOOKUP($L966,'[1]Tortugas liberadas DPNG'!$B$1:$O$552,5,FALSE) -0.5</f>
        <v>5.5</v>
      </c>
      <c r="Z966" s="44">
        <f>Y966+(F966-VLOOKUP($L966,'[1]Tortugas liberadas DPNG'!$B$1:$O$552,7,FALSE))</f>
        <v>7.5</v>
      </c>
      <c r="AA966" s="44">
        <f t="shared" si="20"/>
        <v>8</v>
      </c>
    </row>
    <row r="967" spans="1:27" x14ac:dyDescent="0.25">
      <c r="A967" s="42">
        <v>1051</v>
      </c>
      <c r="B967" s="42" t="s">
        <v>28</v>
      </c>
      <c r="C967" s="9"/>
      <c r="D967" s="9"/>
      <c r="E967" s="42" t="s">
        <v>364</v>
      </c>
      <c r="F967" s="9">
        <v>2019</v>
      </c>
      <c r="G967" s="9">
        <v>4</v>
      </c>
      <c r="H967" s="9">
        <v>1</v>
      </c>
      <c r="I967" s="42">
        <v>-0.82030000000000003</v>
      </c>
      <c r="J967" s="42">
        <v>-90.060199999999995</v>
      </c>
      <c r="K967" s="26">
        <v>51803616</v>
      </c>
      <c r="L967" s="26">
        <f t="shared" ref="L967:L989" si="22">K967</f>
        <v>51803616</v>
      </c>
      <c r="M967" s="26">
        <v>51803616</v>
      </c>
      <c r="N967" s="47">
        <v>2945</v>
      </c>
      <c r="O967" s="48">
        <v>30.1</v>
      </c>
      <c r="P967" s="45">
        <v>31.2</v>
      </c>
      <c r="Q967" s="45">
        <v>21</v>
      </c>
      <c r="R967" s="45">
        <v>5.8</v>
      </c>
      <c r="S967" s="45">
        <v>2.2999999999999998</v>
      </c>
      <c r="T967" s="45">
        <v>1</v>
      </c>
      <c r="U967" s="28" t="e">
        <v>#N/A</v>
      </c>
      <c r="V967" s="44">
        <f>VLOOKUP($L967,'[1]Tortugas liberadas DPNG'!$B$1:$O$552,7,FALSE)</f>
        <v>2017</v>
      </c>
      <c r="W967" s="44">
        <f>VLOOKUP($L967,'[1]Tortugas liberadas DPNG'!$B$1:$O$552,11,FALSE)</f>
        <v>24.8</v>
      </c>
      <c r="X967" s="44">
        <f>VLOOKUP($L967,'[1]Tortugas liberadas DPNG'!$B$1:$O$552,14,FALSE)/1000</f>
        <v>1.175</v>
      </c>
      <c r="Y967" s="44">
        <f>VLOOKUP($L967,'[1]Tortugas liberadas DPNG'!$B$1:$O$552,5,FALSE) -0.5</f>
        <v>5.5</v>
      </c>
      <c r="Z967" s="44">
        <f>Y967+(F967-VLOOKUP($L967,'[1]Tortugas liberadas DPNG'!$B$1:$O$552,7,FALSE))</f>
        <v>7.5</v>
      </c>
      <c r="AA967" s="44">
        <f t="shared" si="20"/>
        <v>8</v>
      </c>
    </row>
    <row r="968" spans="1:27" x14ac:dyDescent="0.25">
      <c r="A968" s="42">
        <v>1052</v>
      </c>
      <c r="B968" s="42" t="s">
        <v>28</v>
      </c>
      <c r="C968" s="9"/>
      <c r="D968" s="9"/>
      <c r="E968" s="42" t="s">
        <v>365</v>
      </c>
      <c r="F968" s="9">
        <v>2019</v>
      </c>
      <c r="G968" s="9">
        <v>4</v>
      </c>
      <c r="H968" s="9">
        <v>1</v>
      </c>
      <c r="I968" s="42">
        <v>-0.82043999999999995</v>
      </c>
      <c r="J968" s="42">
        <v>-90.059960000000004</v>
      </c>
      <c r="K968" s="26">
        <v>982126055990416</v>
      </c>
      <c r="L968" s="26">
        <f t="shared" si="22"/>
        <v>982126055990416</v>
      </c>
      <c r="M968" s="26">
        <v>982126055990416</v>
      </c>
      <c r="N968" s="47">
        <v>59</v>
      </c>
      <c r="O968" s="48">
        <v>30</v>
      </c>
      <c r="P968" s="45">
        <v>31.5</v>
      </c>
      <c r="Q968" s="45">
        <v>21.2</v>
      </c>
      <c r="R968" s="45">
        <v>6.2</v>
      </c>
      <c r="S968" s="45">
        <v>1.6</v>
      </c>
      <c r="T968" s="45">
        <v>1</v>
      </c>
      <c r="U968" s="28" t="e">
        <v>#N/A</v>
      </c>
      <c r="V968" s="44">
        <f>VLOOKUP($L968,'[1]Tortugas liberadas DPNG'!$B$1:$O$552,7,FALSE)</f>
        <v>2019</v>
      </c>
      <c r="W968" s="44">
        <f>VLOOKUP($L968,'[1]Tortugas liberadas DPNG'!$B$1:$O$552,11,FALSE)</f>
        <v>29.3</v>
      </c>
      <c r="X968" s="44">
        <f>VLOOKUP($L968,'[1]Tortugas liberadas DPNG'!$B$1:$O$552,14,FALSE)/1000</f>
        <v>2.1440000000000001</v>
      </c>
      <c r="Y968" s="44">
        <f>VLOOKUP($L968,'[1]Tortugas liberadas DPNG'!$B$1:$O$552,5,FALSE) -0.5</f>
        <v>6.5</v>
      </c>
      <c r="Z968" s="44">
        <f>Y968+(F968-VLOOKUP($L968,'[1]Tortugas liberadas DPNG'!$B$1:$O$552,7,FALSE))</f>
        <v>6.5</v>
      </c>
      <c r="AA968" s="44">
        <f t="shared" si="20"/>
        <v>15</v>
      </c>
    </row>
    <row r="969" spans="1:27" x14ac:dyDescent="0.25">
      <c r="A969" s="42">
        <v>1053</v>
      </c>
      <c r="B969" s="42" t="s">
        <v>28</v>
      </c>
      <c r="C969" s="9"/>
      <c r="D969" s="9"/>
      <c r="E969" s="42" t="s">
        <v>366</v>
      </c>
      <c r="F969" s="9">
        <v>2019</v>
      </c>
      <c r="G969" s="9">
        <v>4</v>
      </c>
      <c r="H969" s="9">
        <v>1</v>
      </c>
      <c r="I969" s="42">
        <v>-0.82177999999999995</v>
      </c>
      <c r="J969" s="42">
        <v>-90.058109999999999</v>
      </c>
      <c r="K969" s="26">
        <v>51617082</v>
      </c>
      <c r="L969" s="26">
        <f t="shared" si="22"/>
        <v>51617082</v>
      </c>
      <c r="M969" s="26">
        <v>51617082</v>
      </c>
      <c r="N969" s="47">
        <v>78</v>
      </c>
      <c r="O969" s="48">
        <v>31.8</v>
      </c>
      <c r="P969" s="45">
        <v>33.9</v>
      </c>
      <c r="Q969" s="45">
        <v>23.2</v>
      </c>
      <c r="R969" s="45">
        <v>7</v>
      </c>
      <c r="S969" s="45">
        <v>2.6</v>
      </c>
      <c r="T969" s="45">
        <v>1</v>
      </c>
      <c r="U969" s="28" t="e">
        <v>#N/A</v>
      </c>
      <c r="V969" s="44">
        <f>VLOOKUP($L969,'[1]Tortugas liberadas DPNG'!$B$1:$O$552,7,FALSE)</f>
        <v>2017</v>
      </c>
      <c r="W969" s="44">
        <f>VLOOKUP($L969,'[1]Tortugas liberadas DPNG'!$B$1:$O$552,11,FALSE)</f>
        <v>24.4</v>
      </c>
      <c r="X969" s="44">
        <f>VLOOKUP($L969,'[1]Tortugas liberadas DPNG'!$B$1:$O$552,14,FALSE)/1000</f>
        <v>1.4</v>
      </c>
      <c r="Y969" s="44">
        <f>VLOOKUP($L969,'[1]Tortugas liberadas DPNG'!$B$1:$O$552,5,FALSE) -0.5</f>
        <v>6.5</v>
      </c>
      <c r="Z969" s="44">
        <f>Y969+(F969-VLOOKUP($L969,'[1]Tortugas liberadas DPNG'!$B$1:$O$552,7,FALSE))</f>
        <v>8.5</v>
      </c>
      <c r="AA969" s="44">
        <f t="shared" si="20"/>
        <v>8</v>
      </c>
    </row>
    <row r="970" spans="1:27" x14ac:dyDescent="0.25">
      <c r="A970" s="42">
        <v>1054</v>
      </c>
      <c r="B970" s="42" t="s">
        <v>28</v>
      </c>
      <c r="C970" s="9"/>
      <c r="D970" s="9"/>
      <c r="E970" s="42" t="s">
        <v>367</v>
      </c>
      <c r="F970" s="9">
        <v>2019</v>
      </c>
      <c r="G970" s="9">
        <v>4</v>
      </c>
      <c r="H970" s="9">
        <v>1</v>
      </c>
      <c r="I970" s="42">
        <v>-0.82135999999999998</v>
      </c>
      <c r="J970" s="42">
        <v>-90.059169999999995</v>
      </c>
      <c r="K970" s="26">
        <v>982126055990436</v>
      </c>
      <c r="L970" s="26">
        <f t="shared" si="22"/>
        <v>982126055990436</v>
      </c>
      <c r="M970" s="26">
        <v>982126055990436</v>
      </c>
      <c r="N970" s="47">
        <v>62</v>
      </c>
      <c r="O970" s="48">
        <v>28.8</v>
      </c>
      <c r="P970" s="45">
        <v>29</v>
      </c>
      <c r="Q970" s="45">
        <v>20.5</v>
      </c>
      <c r="R970" s="45">
        <v>6</v>
      </c>
      <c r="S970" s="45">
        <v>1.1000000000000001</v>
      </c>
      <c r="T970" s="45">
        <v>1</v>
      </c>
      <c r="U970" s="28" t="e">
        <v>#N/A</v>
      </c>
      <c r="V970" s="44">
        <f>VLOOKUP($L970,'[1]Tortugas liberadas DPNG'!$B$1:$O$552,7,FALSE)</f>
        <v>2019</v>
      </c>
      <c r="W970" s="44">
        <f>VLOOKUP($L970,'[1]Tortugas liberadas DPNG'!$B$1:$O$552,11,FALSE)</f>
        <v>27.7</v>
      </c>
      <c r="X970" s="44">
        <f>VLOOKUP($L970,'[1]Tortugas liberadas DPNG'!$B$1:$O$552,14,FALSE)/1000</f>
        <v>1.8660000000000001</v>
      </c>
      <c r="Y970" s="44">
        <f>VLOOKUP($L970,'[1]Tortugas liberadas DPNG'!$B$1:$O$552,5,FALSE) -0.5</f>
        <v>7.5</v>
      </c>
      <c r="Z970" s="44">
        <f>Y970+(F970-VLOOKUP($L970,'[1]Tortugas liberadas DPNG'!$B$1:$O$552,7,FALSE))</f>
        <v>7.5</v>
      </c>
      <c r="AA970" s="44">
        <f t="shared" si="20"/>
        <v>15</v>
      </c>
    </row>
    <row r="971" spans="1:27" x14ac:dyDescent="0.25">
      <c r="A971" s="42">
        <v>1055</v>
      </c>
      <c r="B971" s="42" t="s">
        <v>28</v>
      </c>
      <c r="C971" s="9"/>
      <c r="D971" s="9"/>
      <c r="E971" s="42" t="s">
        <v>368</v>
      </c>
      <c r="F971" s="9">
        <v>2019</v>
      </c>
      <c r="G971" s="9">
        <v>4</v>
      </c>
      <c r="H971" s="9">
        <v>1</v>
      </c>
      <c r="I971" s="42">
        <v>-0.82147999999999999</v>
      </c>
      <c r="J971" s="42">
        <v>-90.059650000000005</v>
      </c>
      <c r="K971" s="26">
        <v>982126055990477</v>
      </c>
      <c r="L971" s="26">
        <f t="shared" si="22"/>
        <v>982126055990477</v>
      </c>
      <c r="M971" s="26">
        <v>982126055990477</v>
      </c>
      <c r="N971" s="47">
        <v>58</v>
      </c>
      <c r="O971" s="48">
        <v>28.7</v>
      </c>
      <c r="P971" s="45">
        <v>30</v>
      </c>
      <c r="Q971" s="45">
        <v>20.5</v>
      </c>
      <c r="R971" s="45">
        <v>5.5</v>
      </c>
      <c r="S971" s="45">
        <v>1.8</v>
      </c>
      <c r="T971" s="45">
        <v>1</v>
      </c>
      <c r="U971" s="28" t="e">
        <v>#N/A</v>
      </c>
      <c r="V971" s="44">
        <f>VLOOKUP($L971,'[1]Tortugas liberadas DPNG'!$B$1:$O$552,7,FALSE)</f>
        <v>2019</v>
      </c>
      <c r="W971" s="44">
        <f>VLOOKUP($L971,'[1]Tortugas liberadas DPNG'!$B$1:$O$552,11,FALSE)</f>
        <v>27.9</v>
      </c>
      <c r="X971" s="44">
        <f>VLOOKUP($L971,'[1]Tortugas liberadas DPNG'!$B$1:$O$552,14,FALSE)/1000</f>
        <v>1.7929999999999999</v>
      </c>
      <c r="Y971" s="44">
        <f>VLOOKUP($L971,'[1]Tortugas liberadas DPNG'!$B$1:$O$552,5,FALSE) -0.5</f>
        <v>5.5</v>
      </c>
      <c r="Z971" s="44">
        <f>Y971+(F971-VLOOKUP($L971,'[1]Tortugas liberadas DPNG'!$B$1:$O$552,7,FALSE))</f>
        <v>5.5</v>
      </c>
      <c r="AA971" s="44">
        <f t="shared" si="20"/>
        <v>15</v>
      </c>
    </row>
    <row r="972" spans="1:27" x14ac:dyDescent="0.25">
      <c r="A972" s="42">
        <v>1056</v>
      </c>
      <c r="B972" s="42" t="s">
        <v>28</v>
      </c>
      <c r="C972" s="9"/>
      <c r="D972" s="9"/>
      <c r="E972" s="42" t="s">
        <v>369</v>
      </c>
      <c r="F972" s="9">
        <v>2019</v>
      </c>
      <c r="G972" s="9">
        <v>4</v>
      </c>
      <c r="H972" s="9">
        <v>1</v>
      </c>
      <c r="I972" s="42">
        <v>-0.82138</v>
      </c>
      <c r="J972" s="42">
        <v>-90.05986</v>
      </c>
      <c r="K972" s="26">
        <v>982126055990510</v>
      </c>
      <c r="L972" s="26">
        <f t="shared" si="22"/>
        <v>982126055990510</v>
      </c>
      <c r="M972" s="26">
        <v>982126055990510</v>
      </c>
      <c r="N972" s="47">
        <v>9</v>
      </c>
      <c r="O972" s="48">
        <v>28.5</v>
      </c>
      <c r="P972" s="45">
        <v>30.5</v>
      </c>
      <c r="Q972" s="45">
        <v>20.8</v>
      </c>
      <c r="R972" s="45">
        <v>5.4</v>
      </c>
      <c r="S972" s="45">
        <v>1.6</v>
      </c>
      <c r="T972" s="45">
        <v>1</v>
      </c>
      <c r="U972" s="28" t="e">
        <v>#N/A</v>
      </c>
      <c r="V972" s="44">
        <f>VLOOKUP($L972,'[1]Tortugas liberadas DPNG'!$B$1:$O$552,7,FALSE)</f>
        <v>2019</v>
      </c>
      <c r="W972" s="44">
        <f>VLOOKUP($L972,'[1]Tortugas liberadas DPNG'!$B$1:$O$552,11,FALSE)</f>
        <v>27.8</v>
      </c>
      <c r="X972" s="44">
        <f>VLOOKUP($L972,'[1]Tortugas liberadas DPNG'!$B$1:$O$552,14,FALSE)/1000</f>
        <v>1.9790000000000001</v>
      </c>
      <c r="Y972" s="44">
        <f>VLOOKUP($L972,'[1]Tortugas liberadas DPNG'!$B$1:$O$552,5,FALSE) -0.5</f>
        <v>6.5</v>
      </c>
      <c r="Z972" s="44">
        <f>Y972+(F972-VLOOKUP($L972,'[1]Tortugas liberadas DPNG'!$B$1:$O$552,7,FALSE))</f>
        <v>6.5</v>
      </c>
      <c r="AA972" s="44">
        <f t="shared" si="20"/>
        <v>15</v>
      </c>
    </row>
    <row r="973" spans="1:27" x14ac:dyDescent="0.25">
      <c r="A973" s="42">
        <v>1057</v>
      </c>
      <c r="B973" s="42" t="s">
        <v>28</v>
      </c>
      <c r="C973" s="9"/>
      <c r="D973" s="9"/>
      <c r="E973" s="42" t="s">
        <v>370</v>
      </c>
      <c r="F973" s="9">
        <v>2019</v>
      </c>
      <c r="G973" s="9">
        <v>4</v>
      </c>
      <c r="H973" s="9">
        <v>1</v>
      </c>
      <c r="I973" s="42">
        <v>-0.82138999999999995</v>
      </c>
      <c r="J973" s="42">
        <v>-90.059880000000007</v>
      </c>
      <c r="K973" s="26">
        <v>982126055990544</v>
      </c>
      <c r="L973" s="26">
        <f t="shared" si="22"/>
        <v>982126055990544</v>
      </c>
      <c r="M973" s="26">
        <v>982126055990544</v>
      </c>
      <c r="N973" s="47">
        <v>92</v>
      </c>
      <c r="O973" s="48">
        <v>28.2</v>
      </c>
      <c r="P973" s="45">
        <v>29.3</v>
      </c>
      <c r="Q973" s="45">
        <v>19.8</v>
      </c>
      <c r="R973" s="45">
        <v>5.5</v>
      </c>
      <c r="S973" s="45">
        <v>1.7</v>
      </c>
      <c r="T973" s="45">
        <v>1</v>
      </c>
      <c r="U973" s="28" t="e">
        <v>#N/A</v>
      </c>
      <c r="V973" s="44">
        <f>VLOOKUP($L973,'[1]Tortugas liberadas DPNG'!$B$1:$O$552,7,FALSE)</f>
        <v>2019</v>
      </c>
      <c r="W973" s="44">
        <f>VLOOKUP($L973,'[1]Tortugas liberadas DPNG'!$B$1:$O$552,11,FALSE)</f>
        <v>27.3</v>
      </c>
      <c r="X973" s="44">
        <f>VLOOKUP($L973,'[1]Tortugas liberadas DPNG'!$B$1:$O$552,14,FALSE)/1000</f>
        <v>1.6930000000000001</v>
      </c>
      <c r="Y973" s="44">
        <f>VLOOKUP($L973,'[1]Tortugas liberadas DPNG'!$B$1:$O$552,5,FALSE) -0.5</f>
        <v>5.5</v>
      </c>
      <c r="Z973" s="44">
        <f>Y973+(F973-VLOOKUP($L973,'[1]Tortugas liberadas DPNG'!$B$1:$O$552,7,FALSE))</f>
        <v>5.5</v>
      </c>
      <c r="AA973" s="44">
        <f t="shared" si="20"/>
        <v>15</v>
      </c>
    </row>
    <row r="974" spans="1:27" x14ac:dyDescent="0.25">
      <c r="A974" s="42">
        <v>1058</v>
      </c>
      <c r="B974" s="42" t="s">
        <v>28</v>
      </c>
      <c r="C974" s="9"/>
      <c r="D974" s="9"/>
      <c r="E974" s="42" t="s">
        <v>371</v>
      </c>
      <c r="F974" s="9">
        <v>2019</v>
      </c>
      <c r="G974" s="9">
        <v>4</v>
      </c>
      <c r="H974" s="9">
        <v>1</v>
      </c>
      <c r="I974" s="42">
        <v>-0.82130000000000003</v>
      </c>
      <c r="J974" s="42">
        <v>-90.059929999999994</v>
      </c>
      <c r="K974" s="26">
        <v>982126055990392</v>
      </c>
      <c r="L974" s="26">
        <f t="shared" si="22"/>
        <v>982126055990392</v>
      </c>
      <c r="M974" s="26">
        <v>982126055990392</v>
      </c>
      <c r="N974" s="47">
        <v>71</v>
      </c>
      <c r="O974" s="48">
        <v>25</v>
      </c>
      <c r="P974" s="45">
        <v>26.1</v>
      </c>
      <c r="Q974" s="45">
        <v>18.100000000000001</v>
      </c>
      <c r="R974" s="45">
        <v>5.0999999999999996</v>
      </c>
      <c r="S974" s="45">
        <v>1.4</v>
      </c>
      <c r="T974" s="45">
        <v>1</v>
      </c>
      <c r="U974" s="28" t="e">
        <v>#N/A</v>
      </c>
      <c r="V974" s="44">
        <f>VLOOKUP($L974,'[1]Tortugas liberadas DPNG'!$B$1:$O$552,7,FALSE)</f>
        <v>2019</v>
      </c>
      <c r="W974" s="44">
        <f>VLOOKUP($L974,'[1]Tortugas liberadas DPNG'!$B$1:$O$552,11,FALSE)</f>
        <v>24.3</v>
      </c>
      <c r="X974" s="44">
        <f>VLOOKUP($L974,'[1]Tortugas liberadas DPNG'!$B$1:$O$552,14,FALSE)/1000</f>
        <v>1.323</v>
      </c>
      <c r="Y974" s="44">
        <f>VLOOKUP($L974,'[1]Tortugas liberadas DPNG'!$B$1:$O$552,5,FALSE) -0.5</f>
        <v>7.5</v>
      </c>
      <c r="Z974" s="44">
        <f>Y974+(F974-VLOOKUP($L974,'[1]Tortugas liberadas DPNG'!$B$1:$O$552,7,FALSE))</f>
        <v>7.5</v>
      </c>
      <c r="AA974" s="44">
        <f t="shared" si="20"/>
        <v>15</v>
      </c>
    </row>
    <row r="975" spans="1:27" x14ac:dyDescent="0.25">
      <c r="A975" s="42">
        <v>1059</v>
      </c>
      <c r="B975" s="42" t="s">
        <v>28</v>
      </c>
      <c r="C975" s="9"/>
      <c r="D975" s="9"/>
      <c r="E975" s="42" t="s">
        <v>372</v>
      </c>
      <c r="F975" s="9">
        <v>2019</v>
      </c>
      <c r="G975" s="9">
        <v>4</v>
      </c>
      <c r="H975" s="9">
        <v>1</v>
      </c>
      <c r="I975" s="42">
        <v>-0.82130000000000003</v>
      </c>
      <c r="J975" s="42">
        <v>-90.059939999999997</v>
      </c>
      <c r="K975" s="26">
        <v>982126055990381</v>
      </c>
      <c r="L975" s="26">
        <f t="shared" si="22"/>
        <v>982126055990381</v>
      </c>
      <c r="M975" s="26">
        <v>982126055990381</v>
      </c>
      <c r="N975" s="47">
        <v>72</v>
      </c>
      <c r="O975" s="48">
        <v>29.3</v>
      </c>
      <c r="P975" s="45">
        <v>31.5</v>
      </c>
      <c r="Q975" s="45">
        <v>21.1</v>
      </c>
      <c r="R975" s="45">
        <v>6.4</v>
      </c>
      <c r="S975" s="45">
        <v>1.6</v>
      </c>
      <c r="T975" s="45">
        <v>1</v>
      </c>
      <c r="U975" s="28" t="e">
        <v>#N/A</v>
      </c>
      <c r="V975" s="44">
        <f>VLOOKUP($L975,'[1]Tortugas liberadas DPNG'!$B$1:$O$552,7,FALSE)</f>
        <v>2019</v>
      </c>
      <c r="W975" s="44">
        <f>VLOOKUP($L975,'[1]Tortugas liberadas DPNG'!$B$1:$O$552,11,FALSE)</f>
        <v>28.1</v>
      </c>
      <c r="X975" s="44">
        <f>VLOOKUP($L975,'[1]Tortugas liberadas DPNG'!$B$1:$O$552,14,FALSE)/1000</f>
        <v>2.0819999999999999</v>
      </c>
      <c r="Y975" s="44">
        <f>VLOOKUP($L975,'[1]Tortugas liberadas DPNG'!$B$1:$O$552,5,FALSE) -0.5</f>
        <v>7.5</v>
      </c>
      <c r="Z975" s="44">
        <f>Y975+(F975-VLOOKUP($L975,'[1]Tortugas liberadas DPNG'!$B$1:$O$552,7,FALSE))</f>
        <v>7.5</v>
      </c>
      <c r="AA975" s="44">
        <f t="shared" si="20"/>
        <v>15</v>
      </c>
    </row>
    <row r="976" spans="1:27" x14ac:dyDescent="0.25">
      <c r="A976" s="42">
        <v>1060</v>
      </c>
      <c r="B976" s="42" t="s">
        <v>28</v>
      </c>
      <c r="C976" s="9"/>
      <c r="D976" s="9"/>
      <c r="E976" s="42" t="s">
        <v>373</v>
      </c>
      <c r="F976" s="9">
        <v>2019</v>
      </c>
      <c r="G976" s="9">
        <v>4</v>
      </c>
      <c r="H976" s="9">
        <v>1</v>
      </c>
      <c r="I976" s="42">
        <v>-0.82093000000000005</v>
      </c>
      <c r="J976" s="42">
        <v>-90.060119999999998</v>
      </c>
      <c r="K976" s="26">
        <v>982126055990521</v>
      </c>
      <c r="L976" s="26">
        <f t="shared" si="22"/>
        <v>982126055990521</v>
      </c>
      <c r="M976" s="26">
        <v>982126055990521</v>
      </c>
      <c r="N976" s="47">
        <v>35</v>
      </c>
      <c r="O976" s="48">
        <v>27.6</v>
      </c>
      <c r="P976" s="45">
        <v>29.7</v>
      </c>
      <c r="Q976" s="45">
        <v>20</v>
      </c>
      <c r="R976" s="45">
        <v>5.8</v>
      </c>
      <c r="S976" s="45">
        <v>1.9</v>
      </c>
      <c r="T976" s="45">
        <v>1</v>
      </c>
      <c r="U976" s="28" t="e">
        <v>#N/A</v>
      </c>
      <c r="V976" s="44">
        <f>VLOOKUP($L976,'[1]Tortugas liberadas DPNG'!$B$1:$O$552,7,FALSE)</f>
        <v>2019</v>
      </c>
      <c r="W976" s="44">
        <f>VLOOKUP($L976,'[1]Tortugas liberadas DPNG'!$B$1:$O$552,11,FALSE)</f>
        <v>26.7</v>
      </c>
      <c r="X976" s="44">
        <f>VLOOKUP($L976,'[1]Tortugas liberadas DPNG'!$B$1:$O$552,14,FALSE)/1000</f>
        <v>1.7390000000000001</v>
      </c>
      <c r="Y976" s="44">
        <f>VLOOKUP($L976,'[1]Tortugas liberadas DPNG'!$B$1:$O$552,5,FALSE) -0.5</f>
        <v>6.5</v>
      </c>
      <c r="Z976" s="44">
        <f>Y976+(F976-VLOOKUP($L976,'[1]Tortugas liberadas DPNG'!$B$1:$O$552,7,FALSE))</f>
        <v>6.5</v>
      </c>
      <c r="AA976" s="44">
        <f t="shared" si="20"/>
        <v>15</v>
      </c>
    </row>
    <row r="977" spans="1:27" x14ac:dyDescent="0.25">
      <c r="A977" s="42">
        <v>1061</v>
      </c>
      <c r="B977" s="42" t="s">
        <v>28</v>
      </c>
      <c r="C977" s="9"/>
      <c r="D977" s="9"/>
      <c r="E977" s="42" t="s">
        <v>374</v>
      </c>
      <c r="F977" s="9">
        <v>2019</v>
      </c>
      <c r="G977" s="9">
        <v>4</v>
      </c>
      <c r="H977" s="9">
        <v>1</v>
      </c>
      <c r="I977" s="42">
        <v>-0.82074999999999998</v>
      </c>
      <c r="J977" s="42">
        <v>-90.060100000000006</v>
      </c>
      <c r="K977" s="26">
        <v>982126055990515</v>
      </c>
      <c r="L977" s="26">
        <f t="shared" si="22"/>
        <v>982126055990515</v>
      </c>
      <c r="M977" s="26">
        <v>982126055990515</v>
      </c>
      <c r="N977" s="47">
        <v>15</v>
      </c>
      <c r="O977" s="48">
        <v>27.5</v>
      </c>
      <c r="P977" s="45">
        <v>28</v>
      </c>
      <c r="Q977" s="45">
        <v>18.8</v>
      </c>
      <c r="R977" s="45">
        <v>5.0999999999999996</v>
      </c>
      <c r="S977" s="45">
        <v>1.5</v>
      </c>
      <c r="T977" s="45">
        <v>1</v>
      </c>
      <c r="U977" s="28" t="e">
        <v>#N/A</v>
      </c>
      <c r="V977" s="44">
        <f>VLOOKUP($L977,'[1]Tortugas liberadas DPNG'!$B$1:$O$552,7,FALSE)</f>
        <v>2019</v>
      </c>
      <c r="W977" s="44">
        <f>VLOOKUP($L977,'[1]Tortugas liberadas DPNG'!$B$1:$O$552,11,FALSE)</f>
        <v>26.7</v>
      </c>
      <c r="X977" s="44">
        <f>VLOOKUP($L977,'[1]Tortugas liberadas DPNG'!$B$1:$O$552,14,FALSE)/1000</f>
        <v>1.4730000000000001</v>
      </c>
      <c r="Y977" s="44">
        <f>VLOOKUP($L977,'[1]Tortugas liberadas DPNG'!$B$1:$O$552,5,FALSE) -0.5</f>
        <v>5.5</v>
      </c>
      <c r="Z977" s="44">
        <f>Y977+(F977-VLOOKUP($L977,'[1]Tortugas liberadas DPNG'!$B$1:$O$552,7,FALSE))</f>
        <v>5.5</v>
      </c>
      <c r="AA977" s="44">
        <f t="shared" si="20"/>
        <v>15</v>
      </c>
    </row>
    <row r="978" spans="1:27" x14ac:dyDescent="0.25">
      <c r="A978" s="42">
        <v>1062</v>
      </c>
      <c r="B978" s="42" t="s">
        <v>28</v>
      </c>
      <c r="C978" s="9"/>
      <c r="D978" s="9"/>
      <c r="E978" s="42" t="s">
        <v>375</v>
      </c>
      <c r="F978" s="9">
        <v>2019</v>
      </c>
      <c r="G978" s="9">
        <v>4</v>
      </c>
      <c r="H978" s="9">
        <v>1</v>
      </c>
      <c r="I978" s="42">
        <v>-0.82076000000000005</v>
      </c>
      <c r="J978" s="42">
        <v>-90.060169999999999</v>
      </c>
      <c r="K978" s="26">
        <v>982126055990456</v>
      </c>
      <c r="L978" s="26">
        <f t="shared" si="22"/>
        <v>982126055990456</v>
      </c>
      <c r="M978" s="26">
        <v>982126055990456</v>
      </c>
      <c r="N978" s="47">
        <v>34</v>
      </c>
      <c r="O978" s="48">
        <v>28.2</v>
      </c>
      <c r="P978" s="45">
        <v>29.5</v>
      </c>
      <c r="Q978" s="45">
        <v>20.5</v>
      </c>
      <c r="R978" s="45">
        <v>5.8</v>
      </c>
      <c r="S978" s="45">
        <v>1.5</v>
      </c>
      <c r="T978" s="45">
        <v>1</v>
      </c>
      <c r="U978" s="28" t="e">
        <v>#N/A</v>
      </c>
      <c r="V978" s="44">
        <f>VLOOKUP($L978,'[1]Tortugas liberadas DPNG'!$B$1:$O$552,7,FALSE)</f>
        <v>2019</v>
      </c>
      <c r="W978" s="44">
        <f>VLOOKUP($L978,'[1]Tortugas liberadas DPNG'!$B$1:$O$552,11,FALSE)</f>
        <v>27.5</v>
      </c>
      <c r="X978" s="44">
        <f>VLOOKUP($L978,'[1]Tortugas liberadas DPNG'!$B$1:$O$552,14,FALSE)/1000</f>
        <v>1.6539999999999999</v>
      </c>
      <c r="Y978" s="44">
        <f>VLOOKUP($L978,'[1]Tortugas liberadas DPNG'!$B$1:$O$552,5,FALSE) -0.5</f>
        <v>5.5</v>
      </c>
      <c r="Z978" s="44">
        <f>Y978+(F978-VLOOKUP($L978,'[1]Tortugas liberadas DPNG'!$B$1:$O$552,7,FALSE))</f>
        <v>5.5</v>
      </c>
      <c r="AA978" s="44">
        <f t="shared" si="20"/>
        <v>15</v>
      </c>
    </row>
    <row r="979" spans="1:27" x14ac:dyDescent="0.25">
      <c r="A979" s="42">
        <v>1063</v>
      </c>
      <c r="B979" s="42" t="s">
        <v>28</v>
      </c>
      <c r="C979" s="9"/>
      <c r="D979" s="9"/>
      <c r="E979" s="42" t="s">
        <v>376</v>
      </c>
      <c r="F979" s="9">
        <v>2019</v>
      </c>
      <c r="G979" s="9">
        <v>4</v>
      </c>
      <c r="H979" s="9">
        <v>1</v>
      </c>
      <c r="I979" s="42">
        <v>-0.82077999999999995</v>
      </c>
      <c r="J979" s="42">
        <v>-90.060659999999999</v>
      </c>
      <c r="K979" s="26">
        <v>982126055990455</v>
      </c>
      <c r="L979" s="26">
        <f t="shared" si="22"/>
        <v>982126055990455</v>
      </c>
      <c r="M979" s="26">
        <v>982126055990455</v>
      </c>
      <c r="N979" s="47">
        <v>68</v>
      </c>
      <c r="O979" s="48">
        <v>29.5</v>
      </c>
      <c r="P979" s="45">
        <v>30.9</v>
      </c>
      <c r="Q979" s="45">
        <v>21.3</v>
      </c>
      <c r="R979" s="45">
        <v>6.1</v>
      </c>
      <c r="S979" s="45">
        <v>1.5</v>
      </c>
      <c r="T979" s="45">
        <v>1</v>
      </c>
      <c r="U979" s="28" t="e">
        <v>#N/A</v>
      </c>
      <c r="V979" s="44">
        <f>VLOOKUP($L979,'[1]Tortugas liberadas DPNG'!$B$1:$O$552,7,FALSE)</f>
        <v>2019</v>
      </c>
      <c r="W979" s="44">
        <f>VLOOKUP($L979,'[1]Tortugas liberadas DPNG'!$B$1:$O$552,11,FALSE)</f>
        <v>28.6</v>
      </c>
      <c r="X979" s="44">
        <f>VLOOKUP($L979,'[1]Tortugas liberadas DPNG'!$B$1:$O$552,14,FALSE)/1000</f>
        <v>2.2210000000000001</v>
      </c>
      <c r="Y979" s="44">
        <f>VLOOKUP($L979,'[1]Tortugas liberadas DPNG'!$B$1:$O$552,5,FALSE) -0.5</f>
        <v>6.5</v>
      </c>
      <c r="Z979" s="44">
        <f>Y979+(F979-VLOOKUP($L979,'[1]Tortugas liberadas DPNG'!$B$1:$O$552,7,FALSE))</f>
        <v>6.5</v>
      </c>
      <c r="AA979" s="44">
        <f t="shared" si="20"/>
        <v>15</v>
      </c>
    </row>
    <row r="980" spans="1:27" x14ac:dyDescent="0.25">
      <c r="A980" s="42">
        <v>1064</v>
      </c>
      <c r="B980" s="42" t="s">
        <v>28</v>
      </c>
      <c r="C980" s="9"/>
      <c r="D980" s="9"/>
      <c r="E980" s="42" t="s">
        <v>377</v>
      </c>
      <c r="F980" s="9">
        <v>2019</v>
      </c>
      <c r="G980" s="9">
        <v>4</v>
      </c>
      <c r="H980" s="9">
        <v>1</v>
      </c>
      <c r="I980" s="42">
        <v>-0.82079000000000002</v>
      </c>
      <c r="J980" s="42">
        <v>-90.060640000000006</v>
      </c>
      <c r="K980" s="26">
        <v>48283048</v>
      </c>
      <c r="L980" s="26">
        <f t="shared" si="22"/>
        <v>48283048</v>
      </c>
      <c r="M980" s="26">
        <v>48283048</v>
      </c>
      <c r="N980" s="47">
        <v>2917</v>
      </c>
      <c r="O980" s="48">
        <v>34.700000000000003</v>
      </c>
      <c r="P980" s="45">
        <v>36.4</v>
      </c>
      <c r="Q980" s="45">
        <v>25.4</v>
      </c>
      <c r="R980" s="45">
        <v>7</v>
      </c>
      <c r="S980" s="45">
        <v>4</v>
      </c>
      <c r="T980" s="45">
        <v>1</v>
      </c>
      <c r="U980" s="28" t="e">
        <v>#N/A</v>
      </c>
      <c r="V980" s="44">
        <f>VLOOKUP($L980,'[1]Tortugas liberadas DPNG'!$B$1:$O$552,7,FALSE)</f>
        <v>2017</v>
      </c>
      <c r="W980" s="44">
        <f>VLOOKUP($L980,'[1]Tortugas liberadas DPNG'!$B$1:$O$552,11,FALSE)</f>
        <v>26.7</v>
      </c>
      <c r="X980" s="44">
        <f>VLOOKUP($L980,'[1]Tortugas liberadas DPNG'!$B$1:$O$552,14,FALSE)/1000</f>
        <v>1.611</v>
      </c>
      <c r="Y980" s="44">
        <f>VLOOKUP($L980,'[1]Tortugas liberadas DPNG'!$B$1:$O$552,5,FALSE) -0.5</f>
        <v>5.5</v>
      </c>
      <c r="Z980" s="44">
        <f>Y980+(F980-VLOOKUP($L980,'[1]Tortugas liberadas DPNG'!$B$1:$O$552,7,FALSE))</f>
        <v>7.5</v>
      </c>
      <c r="AA980" s="44">
        <f t="shared" si="20"/>
        <v>8</v>
      </c>
    </row>
    <row r="981" spans="1:27" x14ac:dyDescent="0.25">
      <c r="A981" s="42">
        <v>1065</v>
      </c>
      <c r="B981" s="42" t="s">
        <v>28</v>
      </c>
      <c r="C981" s="9"/>
      <c r="D981" s="9"/>
      <c r="E981" s="42" t="s">
        <v>378</v>
      </c>
      <c r="F981" s="9">
        <v>2019</v>
      </c>
      <c r="G981" s="9">
        <v>4</v>
      </c>
      <c r="H981" s="9">
        <v>1</v>
      </c>
      <c r="I981" s="42">
        <v>-0.82082999999999995</v>
      </c>
      <c r="J981" s="42">
        <v>-90.060630000000003</v>
      </c>
      <c r="K981" s="26">
        <v>52554637</v>
      </c>
      <c r="L981" s="26">
        <f t="shared" si="22"/>
        <v>52554637</v>
      </c>
      <c r="M981" s="26">
        <v>52554637</v>
      </c>
      <c r="N981" s="47">
        <v>2459</v>
      </c>
      <c r="O981" s="48">
        <v>32.1</v>
      </c>
      <c r="P981" s="45">
        <v>34.1</v>
      </c>
      <c r="Q981" s="45">
        <v>22.8</v>
      </c>
      <c r="R981" s="45">
        <v>7.2</v>
      </c>
      <c r="S981" s="45">
        <v>3.2</v>
      </c>
      <c r="T981" s="45">
        <v>1</v>
      </c>
      <c r="U981" s="28" t="e">
        <v>#N/A</v>
      </c>
      <c r="V981" s="44">
        <f>VLOOKUP($L981,'[1]Tortugas liberadas DPNG'!$B$1:$O$552,7,FALSE)</f>
        <v>2017</v>
      </c>
      <c r="W981" s="44">
        <f>VLOOKUP($L981,'[1]Tortugas liberadas DPNG'!$B$1:$O$552,11,FALSE)</f>
        <v>26.2</v>
      </c>
      <c r="X981" s="44">
        <f>VLOOKUP($L981,'[1]Tortugas liberadas DPNG'!$B$1:$O$552,14,FALSE)/1000</f>
        <v>1.6950000000000001</v>
      </c>
      <c r="Y981" s="44">
        <f>VLOOKUP($L981,'[1]Tortugas liberadas DPNG'!$B$1:$O$552,5,FALSE) -0.5</f>
        <v>5.5</v>
      </c>
      <c r="Z981" s="44">
        <f>Y981+(F981-VLOOKUP($L981,'[1]Tortugas liberadas DPNG'!$B$1:$O$552,7,FALSE))</f>
        <v>7.5</v>
      </c>
      <c r="AA981" s="44">
        <f t="shared" si="20"/>
        <v>8</v>
      </c>
    </row>
    <row r="982" spans="1:27" x14ac:dyDescent="0.25">
      <c r="A982" s="42">
        <v>1066</v>
      </c>
      <c r="B982" s="42" t="s">
        <v>28</v>
      </c>
      <c r="C982" s="9"/>
      <c r="D982" s="9"/>
      <c r="E982" s="42" t="s">
        <v>379</v>
      </c>
      <c r="F982" s="9">
        <v>2019</v>
      </c>
      <c r="G982" s="9">
        <v>4</v>
      </c>
      <c r="H982" s="9">
        <v>1</v>
      </c>
      <c r="I982" s="42">
        <v>-0.82077</v>
      </c>
      <c r="J982" s="42">
        <v>-90.0608</v>
      </c>
      <c r="K982" s="26">
        <v>982126055990406</v>
      </c>
      <c r="L982" s="26">
        <f t="shared" si="22"/>
        <v>982126055990406</v>
      </c>
      <c r="M982" s="26">
        <v>982126055990406</v>
      </c>
      <c r="N982" s="47">
        <v>22</v>
      </c>
      <c r="O982" s="48">
        <v>29.8</v>
      </c>
      <c r="P982" s="45">
        <v>31.8</v>
      </c>
      <c r="Q982" s="45">
        <v>20.6</v>
      </c>
      <c r="R982" s="45">
        <v>6</v>
      </c>
      <c r="S982" s="45">
        <v>2.2000000000000002</v>
      </c>
      <c r="T982" s="45">
        <v>1</v>
      </c>
      <c r="U982" s="28" t="e">
        <v>#N/A</v>
      </c>
      <c r="V982" s="44">
        <f>VLOOKUP($L982,'[1]Tortugas liberadas DPNG'!$B$1:$O$552,7,FALSE)</f>
        <v>2019</v>
      </c>
      <c r="W982" s="44">
        <f>VLOOKUP($L982,'[1]Tortugas liberadas DPNG'!$B$1:$O$552,11,FALSE)</f>
        <v>28.7</v>
      </c>
      <c r="X982" s="44">
        <f>VLOOKUP($L982,'[1]Tortugas liberadas DPNG'!$B$1:$O$552,14,FALSE)/1000</f>
        <v>2.0379999999999998</v>
      </c>
      <c r="Y982" s="44">
        <f>VLOOKUP($L982,'[1]Tortugas liberadas DPNG'!$B$1:$O$552,5,FALSE) -0.5</f>
        <v>6.5</v>
      </c>
      <c r="Z982" s="44">
        <f>Y982+(F982-VLOOKUP($L982,'[1]Tortugas liberadas DPNG'!$B$1:$O$552,7,FALSE))</f>
        <v>6.5</v>
      </c>
      <c r="AA982" s="44">
        <f t="shared" si="20"/>
        <v>15</v>
      </c>
    </row>
    <row r="983" spans="1:27" x14ac:dyDescent="0.25">
      <c r="A983" s="42">
        <v>1067</v>
      </c>
      <c r="B983" s="42" t="s">
        <v>28</v>
      </c>
      <c r="C983" s="9"/>
      <c r="D983" s="9"/>
      <c r="E983" s="42" t="s">
        <v>380</v>
      </c>
      <c r="F983" s="9">
        <v>2019</v>
      </c>
      <c r="G983" s="9">
        <v>4</v>
      </c>
      <c r="H983" s="9">
        <v>1</v>
      </c>
      <c r="I983" s="42">
        <v>-0.82067000000000001</v>
      </c>
      <c r="J983" s="42">
        <v>-90.061800000000005</v>
      </c>
      <c r="K983" s="26">
        <v>52383261</v>
      </c>
      <c r="L983" s="26">
        <f t="shared" si="22"/>
        <v>52383261</v>
      </c>
      <c r="M983" s="26">
        <v>52383261</v>
      </c>
      <c r="N983" s="47">
        <v>2395</v>
      </c>
      <c r="O983" s="48">
        <v>33.4</v>
      </c>
      <c r="P983" s="45">
        <v>35.1</v>
      </c>
      <c r="Q983" s="45">
        <v>23.6</v>
      </c>
      <c r="R983" s="45">
        <v>7.4</v>
      </c>
      <c r="S983" s="45">
        <v>2.9</v>
      </c>
      <c r="T983" s="45">
        <v>1</v>
      </c>
      <c r="U983" s="28" t="e">
        <v>#N/A</v>
      </c>
      <c r="V983" s="44">
        <f>VLOOKUP($L983,'[1]Tortugas liberadas DPNG'!$B$1:$O$552,7,FALSE)</f>
        <v>2017</v>
      </c>
      <c r="W983" s="44">
        <f>VLOOKUP($L983,'[1]Tortugas liberadas DPNG'!$B$1:$O$552,11,FALSE)</f>
        <v>25.6</v>
      </c>
      <c r="X983" s="44">
        <f>VLOOKUP($L983,'[1]Tortugas liberadas DPNG'!$B$1:$O$552,14,FALSE)/1000</f>
        <v>1.3260000000000001</v>
      </c>
      <c r="Y983" s="44">
        <f>VLOOKUP($L983,'[1]Tortugas liberadas DPNG'!$B$1:$O$552,5,FALSE) -0.5</f>
        <v>5.5</v>
      </c>
      <c r="Z983" s="44">
        <f>Y983+(F983-VLOOKUP($L983,'[1]Tortugas liberadas DPNG'!$B$1:$O$552,7,FALSE))</f>
        <v>7.5</v>
      </c>
      <c r="AA983" s="44">
        <f t="shared" si="20"/>
        <v>8</v>
      </c>
    </row>
    <row r="984" spans="1:27" x14ac:dyDescent="0.25">
      <c r="A984" s="42">
        <v>1068</v>
      </c>
      <c r="B984" s="42" t="s">
        <v>28</v>
      </c>
      <c r="C984" s="9"/>
      <c r="D984" s="9"/>
      <c r="E984" s="42" t="s">
        <v>381</v>
      </c>
      <c r="F984" s="9">
        <v>2019</v>
      </c>
      <c r="G984" s="9">
        <v>4</v>
      </c>
      <c r="H984" s="9">
        <v>1</v>
      </c>
      <c r="I984" s="42">
        <v>-0.82126999999999994</v>
      </c>
      <c r="J984" s="42">
        <v>-90.062510000000003</v>
      </c>
      <c r="K984" s="26">
        <v>48345853</v>
      </c>
      <c r="L984" s="26">
        <f t="shared" si="22"/>
        <v>48345853</v>
      </c>
      <c r="M984" s="26">
        <v>48345853</v>
      </c>
      <c r="N984" s="47" t="s">
        <v>382</v>
      </c>
      <c r="O984" s="48">
        <v>44.1</v>
      </c>
      <c r="P984" s="45">
        <v>45.5</v>
      </c>
      <c r="Q984" s="45">
        <v>32.4</v>
      </c>
      <c r="R984" s="45">
        <v>9.9</v>
      </c>
      <c r="S984" s="45">
        <v>8.3000000000000007</v>
      </c>
      <c r="T984" s="45">
        <v>1</v>
      </c>
      <c r="U984" s="28" t="e">
        <v>#N/A</v>
      </c>
      <c r="V984" s="44">
        <f>VLOOKUP($L984,'[1]Tortugas liberadas DPNG'!$B$1:$O$552,7,FALSE)</f>
        <v>2015</v>
      </c>
      <c r="W984" s="44">
        <f>VLOOKUP($L984,'[1]Tortugas liberadas DPNG'!$B$1:$O$552,11,FALSE)</f>
        <v>27.3</v>
      </c>
      <c r="X984" s="44">
        <f>VLOOKUP($L984,'[1]Tortugas liberadas DPNG'!$B$1:$O$552,14,FALSE)/1000</f>
        <v>2</v>
      </c>
      <c r="Y984" s="44">
        <f>VLOOKUP($L984,'[1]Tortugas liberadas DPNG'!$B$1:$O$552,5,FALSE) -0.5</f>
        <v>5.5</v>
      </c>
      <c r="Z984" s="44">
        <f>Y984+(F984-VLOOKUP($L984,'[1]Tortugas liberadas DPNG'!$B$1:$O$552,7,FALSE))</f>
        <v>9.5</v>
      </c>
      <c r="AA984" s="44">
        <f t="shared" si="20"/>
        <v>8</v>
      </c>
    </row>
    <row r="985" spans="1:27" x14ac:dyDescent="0.25">
      <c r="A985" s="42">
        <v>1069</v>
      </c>
      <c r="B985" s="42" t="s">
        <v>28</v>
      </c>
      <c r="C985" s="9"/>
      <c r="D985" s="9"/>
      <c r="E985" s="42" t="s">
        <v>383</v>
      </c>
      <c r="F985" s="9">
        <v>2019</v>
      </c>
      <c r="G985" s="9">
        <v>4</v>
      </c>
      <c r="H985" s="9">
        <v>1</v>
      </c>
      <c r="I985" s="42">
        <v>-0.82130000000000003</v>
      </c>
      <c r="J985" s="42">
        <v>-90.061089999999993</v>
      </c>
      <c r="K985" s="26">
        <v>51610817</v>
      </c>
      <c r="L985" s="26">
        <f t="shared" si="22"/>
        <v>51610817</v>
      </c>
      <c r="M985" s="26">
        <v>51610817</v>
      </c>
      <c r="N985" s="47">
        <v>2404</v>
      </c>
      <c r="O985" s="48">
        <v>31.5</v>
      </c>
      <c r="P985" s="45">
        <v>32.5</v>
      </c>
      <c r="Q985" s="45">
        <v>22.6</v>
      </c>
      <c r="R985" s="45">
        <v>6.3</v>
      </c>
      <c r="S985" s="45">
        <v>2.7</v>
      </c>
      <c r="T985" s="45">
        <v>1</v>
      </c>
      <c r="U985" s="28" t="e">
        <v>#N/A</v>
      </c>
      <c r="V985" s="44">
        <f>VLOOKUP($L985,'[1]Tortugas liberadas DPNG'!$B$1:$O$552,7,FALSE)</f>
        <v>2017</v>
      </c>
      <c r="W985" s="44">
        <f>VLOOKUP($L985,'[1]Tortugas liberadas DPNG'!$B$1:$O$552,11,FALSE)</f>
        <v>25</v>
      </c>
      <c r="X985" s="44">
        <f>VLOOKUP($L985,'[1]Tortugas liberadas DPNG'!$B$1:$O$552,14,FALSE)/1000</f>
        <v>1.3</v>
      </c>
      <c r="Y985" s="44">
        <f>VLOOKUP($L985,'[1]Tortugas liberadas DPNG'!$B$1:$O$552,5,FALSE) -0.5</f>
        <v>4.5</v>
      </c>
      <c r="Z985" s="44">
        <f>Y985+(F985-VLOOKUP($L985,'[1]Tortugas liberadas DPNG'!$B$1:$O$552,7,FALSE))</f>
        <v>6.5</v>
      </c>
      <c r="AA985" s="44">
        <f t="shared" si="20"/>
        <v>8</v>
      </c>
    </row>
    <row r="986" spans="1:27" x14ac:dyDescent="0.25">
      <c r="A986" s="42">
        <v>1070</v>
      </c>
      <c r="B986" s="42" t="s">
        <v>28</v>
      </c>
      <c r="C986" s="9"/>
      <c r="D986" s="9"/>
      <c r="E986" s="42" t="s">
        <v>384</v>
      </c>
      <c r="F986" s="9">
        <v>2019</v>
      </c>
      <c r="G986" s="9">
        <v>4</v>
      </c>
      <c r="H986" s="9">
        <v>1</v>
      </c>
      <c r="I986" s="42">
        <v>-0.82138</v>
      </c>
      <c r="J986" s="42">
        <v>-90.06062</v>
      </c>
      <c r="K986" s="26">
        <v>982126055990387</v>
      </c>
      <c r="L986" s="26">
        <f t="shared" si="22"/>
        <v>982126055990387</v>
      </c>
      <c r="M986" s="26">
        <v>982126055990387</v>
      </c>
      <c r="N986" s="47">
        <v>77</v>
      </c>
      <c r="O986" s="48">
        <v>27</v>
      </c>
      <c r="P986" s="45">
        <v>27.5</v>
      </c>
      <c r="Q986" s="45">
        <v>18.5</v>
      </c>
      <c r="R986" s="45">
        <v>5.5</v>
      </c>
      <c r="S986" s="45">
        <v>1.2</v>
      </c>
      <c r="T986" s="45">
        <v>1</v>
      </c>
      <c r="U986" s="28" t="e">
        <v>#N/A</v>
      </c>
      <c r="V986" s="44">
        <f>VLOOKUP($L986,'[1]Tortugas liberadas DPNG'!$B$1:$O$552,7,FALSE)</f>
        <v>2019</v>
      </c>
      <c r="W986" s="44">
        <f>VLOOKUP($L986,'[1]Tortugas liberadas DPNG'!$B$1:$O$552,11,FALSE)</f>
        <v>25.9</v>
      </c>
      <c r="X986" s="44">
        <f>VLOOKUP($L986,'[1]Tortugas liberadas DPNG'!$B$1:$O$552,14,FALSE)/1000</f>
        <v>1.4890000000000001</v>
      </c>
      <c r="Y986" s="44">
        <f>VLOOKUP($L986,'[1]Tortugas liberadas DPNG'!$B$1:$O$552,5,FALSE) -0.5</f>
        <v>7.5</v>
      </c>
      <c r="Z986" s="44">
        <f>Y986+(F986-VLOOKUP($L986,'[1]Tortugas liberadas DPNG'!$B$1:$O$552,7,FALSE))</f>
        <v>7.5</v>
      </c>
      <c r="AA986" s="44">
        <f t="shared" si="20"/>
        <v>15</v>
      </c>
    </row>
    <row r="987" spans="1:27" x14ac:dyDescent="0.25">
      <c r="A987" s="42">
        <v>1071</v>
      </c>
      <c r="B987" s="42" t="s">
        <v>28</v>
      </c>
      <c r="C987" s="9"/>
      <c r="D987" s="9"/>
      <c r="E987" s="42" t="s">
        <v>385</v>
      </c>
      <c r="F987" s="9">
        <v>2019</v>
      </c>
      <c r="G987" s="9">
        <v>4</v>
      </c>
      <c r="H987" s="9">
        <v>1</v>
      </c>
      <c r="I987" s="42">
        <v>-0.82137000000000004</v>
      </c>
      <c r="J987" s="42">
        <v>-90.060590000000005</v>
      </c>
      <c r="K987" s="26">
        <v>48306341</v>
      </c>
      <c r="L987" s="26">
        <f t="shared" si="22"/>
        <v>48306341</v>
      </c>
      <c r="M987" s="26">
        <v>48306341</v>
      </c>
      <c r="N987" s="47">
        <v>0</v>
      </c>
      <c r="O987" s="48">
        <v>32.6</v>
      </c>
      <c r="P987" s="45">
        <v>34.6</v>
      </c>
      <c r="Q987" s="45">
        <v>23.7</v>
      </c>
      <c r="R987" s="45">
        <v>7</v>
      </c>
      <c r="S987" s="45">
        <v>2.9</v>
      </c>
      <c r="T987" s="45">
        <v>1</v>
      </c>
      <c r="U987" s="28" t="e">
        <v>#N/A</v>
      </c>
      <c r="V987" s="44">
        <f>VLOOKUP($L987,'[1]Tortugas liberadas DPNG'!$B$1:$O$552,7,FALSE)</f>
        <v>2017</v>
      </c>
      <c r="W987" s="44">
        <f>VLOOKUP($L987,'[1]Tortugas liberadas DPNG'!$B$1:$O$552,11,FALSE)</f>
        <v>26.4</v>
      </c>
      <c r="X987" s="44">
        <f>VLOOKUP($L987,'[1]Tortugas liberadas DPNG'!$B$1:$O$552,14,FALSE)/1000</f>
        <v>1.669</v>
      </c>
      <c r="Y987" s="44">
        <f>VLOOKUP($L987,'[1]Tortugas liberadas DPNG'!$B$1:$O$552,5,FALSE) -0.5</f>
        <v>5.5</v>
      </c>
      <c r="Z987" s="44">
        <f>Y987+(F987-VLOOKUP($L987,'[1]Tortugas liberadas DPNG'!$B$1:$O$552,7,FALSE))</f>
        <v>7.5</v>
      </c>
      <c r="AA987" s="44">
        <f t="shared" si="20"/>
        <v>8</v>
      </c>
    </row>
    <row r="988" spans="1:27" x14ac:dyDescent="0.25">
      <c r="A988" s="42">
        <v>1072</v>
      </c>
      <c r="B988" s="42" t="s">
        <v>28</v>
      </c>
      <c r="C988" s="9"/>
      <c r="D988" s="9"/>
      <c r="E988" s="42" t="s">
        <v>386</v>
      </c>
      <c r="F988" s="9">
        <v>2019</v>
      </c>
      <c r="G988" s="9">
        <v>4</v>
      </c>
      <c r="H988" s="9">
        <v>1</v>
      </c>
      <c r="I988" s="42">
        <v>-0.82145000000000001</v>
      </c>
      <c r="J988" s="42">
        <v>-90.060209999999998</v>
      </c>
      <c r="K988" s="26">
        <v>982126055990400</v>
      </c>
      <c r="L988" s="26">
        <f t="shared" si="22"/>
        <v>982126055990400</v>
      </c>
      <c r="M988" s="26">
        <v>982126055990400</v>
      </c>
      <c r="N988" s="47">
        <v>15</v>
      </c>
      <c r="O988" s="48">
        <v>30.7</v>
      </c>
      <c r="P988" s="45">
        <v>31.6</v>
      </c>
      <c r="Q988" s="45">
        <v>22.1</v>
      </c>
      <c r="R988" s="45">
        <v>5.6</v>
      </c>
      <c r="S988" s="45">
        <v>2.2999999999999998</v>
      </c>
      <c r="T988" s="45">
        <v>1</v>
      </c>
      <c r="U988" s="28" t="e">
        <v>#N/A</v>
      </c>
      <c r="V988" s="44">
        <f>VLOOKUP($L988,'[1]Tortugas liberadas DPNG'!$B$1:$O$552,7,FALSE)</f>
        <v>2019</v>
      </c>
      <c r="W988" s="44">
        <f>VLOOKUP($L988,'[1]Tortugas liberadas DPNG'!$B$1:$O$552,11,FALSE)</f>
        <v>29.9</v>
      </c>
      <c r="X988" s="44">
        <f>VLOOKUP($L988,'[1]Tortugas liberadas DPNG'!$B$1:$O$552,14,FALSE)/1000</f>
        <v>2.226</v>
      </c>
      <c r="Y988" s="44">
        <f>VLOOKUP($L988,'[1]Tortugas liberadas DPNG'!$B$1:$O$552,5,FALSE) -0.5</f>
        <v>5.5</v>
      </c>
      <c r="Z988" s="44">
        <f>Y988+(F988-VLOOKUP($L988,'[1]Tortugas liberadas DPNG'!$B$1:$O$552,7,FALSE))</f>
        <v>5.5</v>
      </c>
      <c r="AA988" s="44">
        <f t="shared" si="20"/>
        <v>15</v>
      </c>
    </row>
    <row r="989" spans="1:27" x14ac:dyDescent="0.25">
      <c r="A989" s="42">
        <v>1073</v>
      </c>
      <c r="B989" s="42" t="s">
        <v>28</v>
      </c>
      <c r="C989" s="9"/>
      <c r="D989" s="9"/>
      <c r="E989" s="42" t="s">
        <v>387</v>
      </c>
      <c r="F989" s="9">
        <v>2019</v>
      </c>
      <c r="G989" s="9">
        <v>4</v>
      </c>
      <c r="H989" s="9">
        <v>1</v>
      </c>
      <c r="I989" s="42">
        <v>-0.82152000000000003</v>
      </c>
      <c r="J989" s="42">
        <v>-90.060059999999993</v>
      </c>
      <c r="K989" s="26">
        <v>982126055990454</v>
      </c>
      <c r="L989" s="26">
        <f t="shared" si="22"/>
        <v>982126055990454</v>
      </c>
      <c r="M989" s="26">
        <v>982126055990454</v>
      </c>
      <c r="N989" s="47">
        <v>64</v>
      </c>
      <c r="O989" s="48">
        <v>29.6</v>
      </c>
      <c r="P989" s="45">
        <v>32</v>
      </c>
      <c r="Q989" s="45">
        <v>21.3</v>
      </c>
      <c r="R989" s="45">
        <v>5.8</v>
      </c>
      <c r="S989" s="45">
        <v>1.9</v>
      </c>
      <c r="T989" s="45">
        <v>1</v>
      </c>
      <c r="U989" s="28" t="e">
        <v>#N/A</v>
      </c>
      <c r="V989" s="44">
        <f>VLOOKUP($L989,'[1]Tortugas liberadas DPNG'!$B$1:$O$552,7,FALSE)</f>
        <v>2019</v>
      </c>
      <c r="W989" s="44">
        <f>VLOOKUP($L989,'[1]Tortugas liberadas DPNG'!$B$1:$O$552,11,FALSE)</f>
        <v>28.8</v>
      </c>
      <c r="X989" s="44">
        <f>VLOOKUP($L989,'[1]Tortugas liberadas DPNG'!$B$1:$O$552,14,FALSE)/1000</f>
        <v>1.8320000000000001</v>
      </c>
      <c r="Y989" s="44">
        <f>VLOOKUP($L989,'[1]Tortugas liberadas DPNG'!$B$1:$O$552,5,FALSE) -0.5</f>
        <v>5.5</v>
      </c>
      <c r="Z989" s="44">
        <f>Y989+(F989-VLOOKUP($L989,'[1]Tortugas liberadas DPNG'!$B$1:$O$552,7,FALSE))</f>
        <v>5.5</v>
      </c>
      <c r="AA989" s="44">
        <f t="shared" si="20"/>
        <v>15</v>
      </c>
    </row>
    <row r="990" spans="1:27" x14ac:dyDescent="0.25">
      <c r="A990" s="42">
        <v>1074</v>
      </c>
      <c r="B990" s="42" t="s">
        <v>28</v>
      </c>
      <c r="C990" s="9"/>
      <c r="D990" s="9"/>
      <c r="E990" s="42" t="s">
        <v>388</v>
      </c>
      <c r="F990" s="9">
        <v>2019</v>
      </c>
      <c r="G990" s="9">
        <v>4</v>
      </c>
      <c r="H990" s="9">
        <v>1</v>
      </c>
      <c r="I990" s="42">
        <v>-0.82164999999999999</v>
      </c>
      <c r="J990" s="42">
        <v>-90.060100000000006</v>
      </c>
      <c r="K990" s="26">
        <v>52348680</v>
      </c>
      <c r="L990" s="26">
        <v>52348368</v>
      </c>
      <c r="M990" s="26">
        <v>52348368</v>
      </c>
      <c r="N990" s="47">
        <v>2484</v>
      </c>
      <c r="O990" s="48">
        <v>32</v>
      </c>
      <c r="P990" s="45">
        <v>33.4</v>
      </c>
      <c r="Q990" s="45">
        <v>23.3</v>
      </c>
      <c r="R990" s="45">
        <v>6.7</v>
      </c>
      <c r="S990" s="45">
        <v>3.6</v>
      </c>
      <c r="T990" s="45">
        <v>1</v>
      </c>
      <c r="U990" s="28" t="e">
        <v>#N/A</v>
      </c>
      <c r="V990" s="44">
        <f>VLOOKUP($L990,'[1]Tortugas liberadas DPNG'!$B$1:$O$552,7,FALSE)</f>
        <v>2017</v>
      </c>
      <c r="W990" s="44">
        <f>VLOOKUP($L990,'[1]Tortugas liberadas DPNG'!$B$1:$O$552,11,FALSE)</f>
        <v>24.9</v>
      </c>
      <c r="X990" s="44">
        <f>VLOOKUP($L990,'[1]Tortugas liberadas DPNG'!$B$1:$O$552,14,FALSE)/1000</f>
        <v>1.3</v>
      </c>
      <c r="Y990" s="44">
        <f>VLOOKUP($L990,'[1]Tortugas liberadas DPNG'!$B$1:$O$552,5,FALSE) -0.5</f>
        <v>4.5</v>
      </c>
      <c r="Z990" s="44">
        <f>Y990+(F990-VLOOKUP($L990,'[1]Tortugas liberadas DPNG'!$B$1:$O$552,7,FALSE))</f>
        <v>6.5</v>
      </c>
      <c r="AA990" s="44">
        <f t="shared" si="20"/>
        <v>8</v>
      </c>
    </row>
    <row r="991" spans="1:27" x14ac:dyDescent="0.25">
      <c r="A991" s="42">
        <v>1075</v>
      </c>
      <c r="B991" s="42" t="s">
        <v>28</v>
      </c>
      <c r="C991" s="9"/>
      <c r="D991" s="9"/>
      <c r="E991" s="42" t="s">
        <v>389</v>
      </c>
      <c r="F991" s="9">
        <v>2019</v>
      </c>
      <c r="G991" s="9">
        <v>4</v>
      </c>
      <c r="H991" s="9">
        <v>1</v>
      </c>
      <c r="I991" s="42">
        <v>-0.82182999999999995</v>
      </c>
      <c r="J991" s="42">
        <v>-90.060040000000001</v>
      </c>
      <c r="K991" s="26">
        <v>982126055990540</v>
      </c>
      <c r="L991" s="26">
        <f t="shared" ref="L991:L1054" si="23">K991</f>
        <v>982126055990540</v>
      </c>
      <c r="M991" s="26">
        <v>982126055990540</v>
      </c>
      <c r="N991" s="47">
        <v>39</v>
      </c>
      <c r="O991" s="48">
        <v>28.1</v>
      </c>
      <c r="P991" s="45">
        <v>31.3</v>
      </c>
      <c r="Q991" s="45">
        <v>20.399999999999999</v>
      </c>
      <c r="R991" s="45">
        <v>5.4</v>
      </c>
      <c r="S991" s="45">
        <v>1.7</v>
      </c>
      <c r="T991" s="45">
        <v>1</v>
      </c>
      <c r="U991" s="28" t="e">
        <v>#N/A</v>
      </c>
      <c r="V991" s="44">
        <f>VLOOKUP($L991,'[1]Tortugas liberadas DPNG'!$B$1:$O$552,7,FALSE)</f>
        <v>2019</v>
      </c>
      <c r="W991" s="44">
        <f>VLOOKUP($L991,'[1]Tortugas liberadas DPNG'!$B$1:$O$552,11,FALSE)</f>
        <v>27.4</v>
      </c>
      <c r="X991" s="44">
        <f>VLOOKUP($L991,'[1]Tortugas liberadas DPNG'!$B$1:$O$552,14,FALSE)/1000</f>
        <v>1.996</v>
      </c>
      <c r="Y991" s="44">
        <f>VLOOKUP($L991,'[1]Tortugas liberadas DPNG'!$B$1:$O$552,5,FALSE) -0.5</f>
        <v>5.5</v>
      </c>
      <c r="Z991" s="44">
        <f>Y991+(F991-VLOOKUP($L991,'[1]Tortugas liberadas DPNG'!$B$1:$O$552,7,FALSE))</f>
        <v>5.5</v>
      </c>
      <c r="AA991" s="44">
        <f t="shared" si="20"/>
        <v>15</v>
      </c>
    </row>
    <row r="992" spans="1:27" x14ac:dyDescent="0.25">
      <c r="A992" s="42">
        <v>1076</v>
      </c>
      <c r="B992" s="42" t="s">
        <v>28</v>
      </c>
      <c r="C992" s="9"/>
      <c r="D992" s="9"/>
      <c r="E992" s="42" t="s">
        <v>390</v>
      </c>
      <c r="F992" s="9">
        <v>2019</v>
      </c>
      <c r="G992" s="9">
        <v>4</v>
      </c>
      <c r="H992" s="9">
        <v>1</v>
      </c>
      <c r="I992" s="42">
        <v>-0.82174000000000003</v>
      </c>
      <c r="J992" s="42">
        <v>-90.060019999999994</v>
      </c>
      <c r="K992" s="26">
        <v>982126055990446</v>
      </c>
      <c r="L992" s="26">
        <f t="shared" si="23"/>
        <v>982126055990446</v>
      </c>
      <c r="M992" s="26">
        <v>982126055990446</v>
      </c>
      <c r="N992" s="47" t="s">
        <v>391</v>
      </c>
      <c r="O992" s="48">
        <v>29.3</v>
      </c>
      <c r="P992" s="45">
        <v>30.2</v>
      </c>
      <c r="Q992" s="45">
        <v>20.8</v>
      </c>
      <c r="R992" s="45">
        <v>5.2</v>
      </c>
      <c r="S992" s="45">
        <v>2.2000000000000002</v>
      </c>
      <c r="T992" s="45">
        <v>1</v>
      </c>
      <c r="U992" s="28" t="e">
        <v>#N/A</v>
      </c>
      <c r="V992" s="44">
        <f>VLOOKUP($L992,'[1]Tortugas liberadas DPNG'!$B$1:$O$552,7,FALSE)</f>
        <v>2019</v>
      </c>
      <c r="W992" s="44">
        <f>VLOOKUP($L992,'[1]Tortugas liberadas DPNG'!$B$1:$O$552,11,FALSE)</f>
        <v>28.2</v>
      </c>
      <c r="X992" s="44">
        <f>VLOOKUP($L992,'[1]Tortugas liberadas DPNG'!$B$1:$O$552,14,FALSE)/1000</f>
        <v>1.8080000000000001</v>
      </c>
      <c r="Y992" s="44">
        <f>VLOOKUP($L992,'[1]Tortugas liberadas DPNG'!$B$1:$O$552,5,FALSE) -0.5</f>
        <v>5.5</v>
      </c>
      <c r="Z992" s="44">
        <f>Y992+(F992-VLOOKUP($L992,'[1]Tortugas liberadas DPNG'!$B$1:$O$552,7,FALSE))</f>
        <v>5.5</v>
      </c>
      <c r="AA992" s="44">
        <f t="shared" si="20"/>
        <v>15</v>
      </c>
    </row>
    <row r="993" spans="1:27" x14ac:dyDescent="0.25">
      <c r="A993" s="42">
        <v>1077</v>
      </c>
      <c r="B993" s="42" t="s">
        <v>28</v>
      </c>
      <c r="C993" s="9"/>
      <c r="D993" s="9"/>
      <c r="E993" s="42" t="s">
        <v>392</v>
      </c>
      <c r="F993" s="9">
        <v>2019</v>
      </c>
      <c r="G993" s="9">
        <v>4</v>
      </c>
      <c r="H993" s="9">
        <v>1</v>
      </c>
      <c r="I993" s="42">
        <v>-0.82186000000000003</v>
      </c>
      <c r="J993" s="42">
        <v>-90.059579999999997</v>
      </c>
      <c r="K993" s="26">
        <v>982126055990527</v>
      </c>
      <c r="L993" s="26">
        <f t="shared" si="23"/>
        <v>982126055990527</v>
      </c>
      <c r="M993" s="26">
        <v>982126055990527</v>
      </c>
      <c r="N993" s="47">
        <v>72</v>
      </c>
      <c r="O993" s="48">
        <v>28.9</v>
      </c>
      <c r="P993" s="45">
        <v>29.8</v>
      </c>
      <c r="Q993" s="45">
        <v>20.399999999999999</v>
      </c>
      <c r="R993" s="45">
        <v>5.2</v>
      </c>
      <c r="S993" s="45">
        <v>1.7</v>
      </c>
      <c r="T993" s="45">
        <v>1</v>
      </c>
      <c r="U993" s="28" t="e">
        <v>#N/A</v>
      </c>
      <c r="V993" s="44">
        <f>VLOOKUP($L993,'[1]Tortugas liberadas DPNG'!$B$1:$O$552,7,FALSE)</f>
        <v>2019</v>
      </c>
      <c r="W993" s="44">
        <f>VLOOKUP($L993,'[1]Tortugas liberadas DPNG'!$B$1:$O$552,11,FALSE)</f>
        <v>28.1</v>
      </c>
      <c r="X993" s="44">
        <f>VLOOKUP($L993,'[1]Tortugas liberadas DPNG'!$B$1:$O$552,14,FALSE)/1000</f>
        <v>1.675</v>
      </c>
      <c r="Y993" s="44">
        <f>VLOOKUP($L993,'[1]Tortugas liberadas DPNG'!$B$1:$O$552,5,FALSE) -0.5</f>
        <v>5.5</v>
      </c>
      <c r="Z993" s="44">
        <f>Y993+(F993-VLOOKUP($L993,'[1]Tortugas liberadas DPNG'!$B$1:$O$552,7,FALSE))</f>
        <v>5.5</v>
      </c>
      <c r="AA993" s="44">
        <f t="shared" si="20"/>
        <v>15</v>
      </c>
    </row>
    <row r="994" spans="1:27" x14ac:dyDescent="0.25">
      <c r="A994" s="42">
        <v>1078</v>
      </c>
      <c r="B994" s="42" t="s">
        <v>28</v>
      </c>
      <c r="C994" s="9"/>
      <c r="D994" s="9"/>
      <c r="E994" s="42" t="s">
        <v>393</v>
      </c>
      <c r="F994" s="9">
        <v>2019</v>
      </c>
      <c r="G994" s="9">
        <v>4</v>
      </c>
      <c r="H994" s="9">
        <v>1</v>
      </c>
      <c r="I994" s="42">
        <v>-0.82152999999999998</v>
      </c>
      <c r="J994" s="42">
        <v>-90.059989999999999</v>
      </c>
      <c r="K994" s="26">
        <v>982126055990573</v>
      </c>
      <c r="L994" s="26">
        <f t="shared" si="23"/>
        <v>982126055990573</v>
      </c>
      <c r="M994" s="26">
        <v>982126055990573</v>
      </c>
      <c r="N994" s="47">
        <v>82</v>
      </c>
      <c r="O994" s="48">
        <v>29.1</v>
      </c>
      <c r="P994" s="45">
        <v>31.1</v>
      </c>
      <c r="Q994" s="45">
        <v>21.2</v>
      </c>
      <c r="R994" s="45">
        <v>5.8</v>
      </c>
      <c r="S994" s="45">
        <v>2.5</v>
      </c>
      <c r="T994" s="45">
        <v>1</v>
      </c>
      <c r="U994" s="28" t="e">
        <v>#N/A</v>
      </c>
      <c r="V994" s="44">
        <f>VLOOKUP($L994,'[1]Tortugas liberadas DPNG'!$B$1:$O$552,7,FALSE)</f>
        <v>2019</v>
      </c>
      <c r="W994" s="44">
        <f>VLOOKUP($L994,'[1]Tortugas liberadas DPNG'!$B$1:$O$552,11,FALSE)</f>
        <v>28.5</v>
      </c>
      <c r="X994" s="44">
        <f>VLOOKUP($L994,'[1]Tortugas liberadas DPNG'!$B$1:$O$552,14,FALSE)/1000</f>
        <v>1.921</v>
      </c>
      <c r="Y994" s="44">
        <f>VLOOKUP($L994,'[1]Tortugas liberadas DPNG'!$B$1:$O$552,5,FALSE) -0.5</f>
        <v>5.5</v>
      </c>
      <c r="Z994" s="44">
        <f>Y994+(F994-VLOOKUP($L994,'[1]Tortugas liberadas DPNG'!$B$1:$O$552,7,FALSE))</f>
        <v>5.5</v>
      </c>
      <c r="AA994" s="44">
        <f t="shared" ref="AA994:AA1057" si="24">LEN(M994)</f>
        <v>15</v>
      </c>
    </row>
    <row r="995" spans="1:27" x14ac:dyDescent="0.25">
      <c r="A995" s="42">
        <v>1079</v>
      </c>
      <c r="B995" s="42" t="s">
        <v>28</v>
      </c>
      <c r="C995" s="9"/>
      <c r="D995" s="9"/>
      <c r="E995" s="42" t="s">
        <v>394</v>
      </c>
      <c r="F995" s="9">
        <v>2019</v>
      </c>
      <c r="G995" s="9">
        <v>4</v>
      </c>
      <c r="H995" s="9">
        <v>1</v>
      </c>
      <c r="I995" s="42">
        <v>-0.82152000000000003</v>
      </c>
      <c r="J995" s="42">
        <v>-90.06</v>
      </c>
      <c r="K995" s="26">
        <v>982126055990549</v>
      </c>
      <c r="L995" s="26">
        <f t="shared" si="23"/>
        <v>982126055990549</v>
      </c>
      <c r="M995" s="26">
        <v>982126055990549</v>
      </c>
      <c r="N995" s="47">
        <v>93</v>
      </c>
      <c r="O995" s="48">
        <v>25.9</v>
      </c>
      <c r="P995" s="45">
        <v>26.4</v>
      </c>
      <c r="Q995" s="45">
        <v>17.8</v>
      </c>
      <c r="R995" s="45">
        <v>4.5999999999999996</v>
      </c>
      <c r="S995" s="45">
        <v>1.5</v>
      </c>
      <c r="T995" s="45">
        <v>1</v>
      </c>
      <c r="U995" s="28" t="e">
        <v>#N/A</v>
      </c>
      <c r="V995" s="44">
        <f>VLOOKUP($L995,'[1]Tortugas liberadas DPNG'!$B$1:$O$552,7,FALSE)</f>
        <v>2019</v>
      </c>
      <c r="W995" s="44">
        <f>VLOOKUP($L995,'[1]Tortugas liberadas DPNG'!$B$1:$O$552,11,FALSE)</f>
        <v>24.7</v>
      </c>
      <c r="X995" s="44">
        <f>VLOOKUP($L995,'[1]Tortugas liberadas DPNG'!$B$1:$O$552,14,FALSE)/1000</f>
        <v>1.2030000000000001</v>
      </c>
      <c r="Y995" s="44">
        <f>VLOOKUP($L995,'[1]Tortugas liberadas DPNG'!$B$1:$O$552,5,FALSE) -0.5</f>
        <v>5.5</v>
      </c>
      <c r="Z995" s="44">
        <f>Y995+(F995-VLOOKUP($L995,'[1]Tortugas liberadas DPNG'!$B$1:$O$552,7,FALSE))</f>
        <v>5.5</v>
      </c>
      <c r="AA995" s="44">
        <f t="shared" si="24"/>
        <v>15</v>
      </c>
    </row>
    <row r="996" spans="1:27" x14ac:dyDescent="0.25">
      <c r="A996" s="42">
        <v>1080</v>
      </c>
      <c r="B996" s="42" t="s">
        <v>28</v>
      </c>
      <c r="C996" s="9"/>
      <c r="D996" s="9"/>
      <c r="E996" s="42" t="s">
        <v>395</v>
      </c>
      <c r="F996" s="9">
        <v>2019</v>
      </c>
      <c r="G996" s="9">
        <v>4</v>
      </c>
      <c r="H996" s="9">
        <v>1</v>
      </c>
      <c r="I996" s="42">
        <v>-0.82149000000000005</v>
      </c>
      <c r="J996" s="42">
        <v>-90.059970000000007</v>
      </c>
      <c r="K996" s="26">
        <v>982126055990415</v>
      </c>
      <c r="L996" s="26">
        <f t="shared" si="23"/>
        <v>982126055990415</v>
      </c>
      <c r="M996" s="26">
        <v>982126055990415</v>
      </c>
      <c r="N996" s="47">
        <v>50</v>
      </c>
      <c r="O996" s="48">
        <v>29</v>
      </c>
      <c r="P996" s="45">
        <v>30</v>
      </c>
      <c r="Q996" s="45">
        <v>20.5</v>
      </c>
      <c r="R996" s="45">
        <v>5.6</v>
      </c>
      <c r="S996" s="45">
        <v>1.7</v>
      </c>
      <c r="T996" s="45">
        <v>1</v>
      </c>
      <c r="U996" s="28" t="e">
        <v>#N/A</v>
      </c>
      <c r="V996" s="44">
        <f>VLOOKUP($L996,'[1]Tortugas liberadas DPNG'!$B$1:$O$552,7,FALSE)</f>
        <v>2019</v>
      </c>
      <c r="W996" s="44">
        <f>VLOOKUP($L996,'[1]Tortugas liberadas DPNG'!$B$1:$O$552,11,FALSE)</f>
        <v>28.3</v>
      </c>
      <c r="X996" s="44">
        <f>VLOOKUP($L996,'[1]Tortugas liberadas DPNG'!$B$1:$O$552,14,FALSE)/1000</f>
        <v>1.8879999999999999</v>
      </c>
      <c r="Y996" s="44">
        <f>VLOOKUP($L996,'[1]Tortugas liberadas DPNG'!$B$1:$O$552,5,FALSE) -0.5</f>
        <v>5.5</v>
      </c>
      <c r="Z996" s="44">
        <f>Y996+(F996-VLOOKUP($L996,'[1]Tortugas liberadas DPNG'!$B$1:$O$552,7,FALSE))</f>
        <v>5.5</v>
      </c>
      <c r="AA996" s="44">
        <f t="shared" si="24"/>
        <v>15</v>
      </c>
    </row>
    <row r="997" spans="1:27" x14ac:dyDescent="0.25">
      <c r="A997" s="42">
        <v>1081</v>
      </c>
      <c r="B997" s="42" t="s">
        <v>28</v>
      </c>
      <c r="C997" s="9"/>
      <c r="D997" s="9"/>
      <c r="E997" s="42" t="s">
        <v>396</v>
      </c>
      <c r="F997" s="9">
        <v>2019</v>
      </c>
      <c r="G997" s="9">
        <v>4</v>
      </c>
      <c r="H997" s="9">
        <v>1</v>
      </c>
      <c r="I997" s="42">
        <v>-0.82171000000000005</v>
      </c>
      <c r="J997" s="42">
        <v>-90.059439999999995</v>
      </c>
      <c r="K997" s="26">
        <v>982126055990500</v>
      </c>
      <c r="L997" s="26">
        <f t="shared" si="23"/>
        <v>982126055990500</v>
      </c>
      <c r="M997" s="26">
        <v>982126055990500</v>
      </c>
      <c r="N997" s="47">
        <v>18</v>
      </c>
      <c r="O997" s="48">
        <v>26.5</v>
      </c>
      <c r="P997" s="45">
        <v>27</v>
      </c>
      <c r="Q997" s="45">
        <v>18.899999999999999</v>
      </c>
      <c r="R997" s="45">
        <v>5.4</v>
      </c>
      <c r="S997" s="45">
        <v>1.8</v>
      </c>
      <c r="T997" s="45">
        <v>1</v>
      </c>
      <c r="U997" s="28" t="e">
        <v>#N/A</v>
      </c>
      <c r="V997" s="44">
        <f>VLOOKUP($L997,'[1]Tortugas liberadas DPNG'!$B$1:$O$552,7,FALSE)</f>
        <v>2019</v>
      </c>
      <c r="W997" s="44">
        <f>VLOOKUP($L997,'[1]Tortugas liberadas DPNG'!$B$1:$O$552,11,FALSE)</f>
        <v>25.9</v>
      </c>
      <c r="X997" s="44">
        <f>VLOOKUP($L997,'[1]Tortugas liberadas DPNG'!$B$1:$O$552,14,FALSE)/1000</f>
        <v>1.4550000000000001</v>
      </c>
      <c r="Y997" s="44">
        <f>VLOOKUP($L997,'[1]Tortugas liberadas DPNG'!$B$1:$O$552,5,FALSE) -0.5</f>
        <v>5.5</v>
      </c>
      <c r="Z997" s="44">
        <f>Y997+(F997-VLOOKUP($L997,'[1]Tortugas liberadas DPNG'!$B$1:$O$552,7,FALSE))</f>
        <v>5.5</v>
      </c>
      <c r="AA997" s="44">
        <f t="shared" si="24"/>
        <v>15</v>
      </c>
    </row>
    <row r="998" spans="1:27" x14ac:dyDescent="0.25">
      <c r="A998" s="42">
        <v>1082</v>
      </c>
      <c r="B998" s="42" t="s">
        <v>28</v>
      </c>
      <c r="C998" s="9"/>
      <c r="D998" s="9"/>
      <c r="E998" s="42" t="s">
        <v>397</v>
      </c>
      <c r="F998" s="9">
        <v>2019</v>
      </c>
      <c r="G998" s="9">
        <v>4</v>
      </c>
      <c r="H998" s="9">
        <v>1</v>
      </c>
      <c r="I998" s="42">
        <v>-0.82169000000000003</v>
      </c>
      <c r="J998" s="42">
        <v>-90.059460000000001</v>
      </c>
      <c r="K998" s="26">
        <v>982126055990448</v>
      </c>
      <c r="L998" s="26">
        <f t="shared" si="23"/>
        <v>982126055990448</v>
      </c>
      <c r="M998" s="26">
        <v>982126055990448</v>
      </c>
      <c r="N998" s="47">
        <v>100</v>
      </c>
      <c r="O998" s="48">
        <v>26.1</v>
      </c>
      <c r="P998" s="45">
        <v>28</v>
      </c>
      <c r="Q998" s="45">
        <v>18.8</v>
      </c>
      <c r="R998" s="45">
        <v>5.3</v>
      </c>
      <c r="S998" s="45">
        <v>1.4</v>
      </c>
      <c r="T998" s="45">
        <v>1</v>
      </c>
      <c r="U998" s="28" t="e">
        <v>#N/A</v>
      </c>
      <c r="V998" s="44">
        <f>VLOOKUP($L998,'[1]Tortugas liberadas DPNG'!$B$1:$O$552,7,FALSE)</f>
        <v>2019</v>
      </c>
      <c r="W998" s="44">
        <f>VLOOKUP($L998,'[1]Tortugas liberadas DPNG'!$B$1:$O$552,11,FALSE)</f>
        <v>25.9</v>
      </c>
      <c r="X998" s="44">
        <f>VLOOKUP($L998,'[1]Tortugas liberadas DPNG'!$B$1:$O$552,14,FALSE)/1000</f>
        <v>1.2569999999999999</v>
      </c>
      <c r="Y998" s="44">
        <f>VLOOKUP($L998,'[1]Tortugas liberadas DPNG'!$B$1:$O$552,5,FALSE) -0.5</f>
        <v>5.5</v>
      </c>
      <c r="Z998" s="44">
        <f>Y998+(F998-VLOOKUP($L998,'[1]Tortugas liberadas DPNG'!$B$1:$O$552,7,FALSE))</f>
        <v>5.5</v>
      </c>
      <c r="AA998" s="44">
        <f t="shared" si="24"/>
        <v>15</v>
      </c>
    </row>
    <row r="999" spans="1:27" x14ac:dyDescent="0.25">
      <c r="A999" s="42">
        <v>1083</v>
      </c>
      <c r="B999" s="42" t="s">
        <v>28</v>
      </c>
      <c r="C999" s="9"/>
      <c r="D999" s="9"/>
      <c r="E999" s="42" t="s">
        <v>398</v>
      </c>
      <c r="F999" s="9">
        <v>2019</v>
      </c>
      <c r="G999" s="9">
        <v>4</v>
      </c>
      <c r="H999" s="9">
        <v>1</v>
      </c>
      <c r="I999" s="42">
        <v>-0.82165999999999995</v>
      </c>
      <c r="J999" s="42">
        <v>-90.059479999999994</v>
      </c>
      <c r="K999" s="26">
        <v>982126055990437</v>
      </c>
      <c r="L999" s="26">
        <f t="shared" si="23"/>
        <v>982126055990437</v>
      </c>
      <c r="M999" s="26">
        <v>982126055990437</v>
      </c>
      <c r="N999" s="47">
        <v>81</v>
      </c>
      <c r="O999" s="48">
        <v>28.3</v>
      </c>
      <c r="P999" s="45">
        <v>30.1</v>
      </c>
      <c r="Q999" s="45">
        <v>20.9</v>
      </c>
      <c r="R999" s="45">
        <v>5.9</v>
      </c>
      <c r="S999" s="45">
        <v>1.6</v>
      </c>
      <c r="T999" s="45">
        <v>1</v>
      </c>
      <c r="U999" s="28" t="e">
        <v>#N/A</v>
      </c>
      <c r="V999" s="44">
        <f>VLOOKUP($L999,'[1]Tortugas liberadas DPNG'!$B$1:$O$552,7,FALSE)</f>
        <v>2019</v>
      </c>
      <c r="W999" s="44">
        <f>VLOOKUP($L999,'[1]Tortugas liberadas DPNG'!$B$1:$O$552,11,FALSE)</f>
        <v>27.6</v>
      </c>
      <c r="X999" s="44">
        <f>VLOOKUP($L999,'[1]Tortugas liberadas DPNG'!$B$1:$O$552,14,FALSE)/1000</f>
        <v>1.9970000000000001</v>
      </c>
      <c r="Y999" s="44">
        <f>VLOOKUP($L999,'[1]Tortugas liberadas DPNG'!$B$1:$O$552,5,FALSE) -0.5</f>
        <v>6.5</v>
      </c>
      <c r="Z999" s="44">
        <f>Y999+(F999-VLOOKUP($L999,'[1]Tortugas liberadas DPNG'!$B$1:$O$552,7,FALSE))</f>
        <v>6.5</v>
      </c>
      <c r="AA999" s="44">
        <f t="shared" si="24"/>
        <v>15</v>
      </c>
    </row>
    <row r="1000" spans="1:27" x14ac:dyDescent="0.25">
      <c r="A1000" s="42">
        <v>1084</v>
      </c>
      <c r="B1000" s="42" t="s">
        <v>28</v>
      </c>
      <c r="C1000" s="9"/>
      <c r="D1000" s="9"/>
      <c r="E1000" s="42" t="s">
        <v>399</v>
      </c>
      <c r="F1000" s="9">
        <v>2019</v>
      </c>
      <c r="G1000" s="9">
        <v>4</v>
      </c>
      <c r="H1000" s="9">
        <v>1</v>
      </c>
      <c r="I1000" s="42">
        <v>-0.82165999999999995</v>
      </c>
      <c r="J1000" s="42">
        <v>-90.0595</v>
      </c>
      <c r="K1000" s="26">
        <v>982126055990537</v>
      </c>
      <c r="L1000" s="26">
        <f t="shared" si="23"/>
        <v>982126055990537</v>
      </c>
      <c r="M1000" s="26">
        <v>982126055990537</v>
      </c>
      <c r="N1000" s="47">
        <v>97</v>
      </c>
      <c r="O1000" s="48">
        <v>29</v>
      </c>
      <c r="P1000" s="45">
        <v>30.7</v>
      </c>
      <c r="Q1000" s="45">
        <v>20.3</v>
      </c>
      <c r="R1000" s="45">
        <v>5.4</v>
      </c>
      <c r="S1000" s="45">
        <v>1.8</v>
      </c>
      <c r="T1000" s="45">
        <v>1</v>
      </c>
      <c r="U1000" s="28" t="e">
        <v>#N/A</v>
      </c>
      <c r="V1000" s="44">
        <f>VLOOKUP($L1000,'[1]Tortugas liberadas DPNG'!$B$1:$O$552,7,FALSE)</f>
        <v>2019</v>
      </c>
      <c r="W1000" s="44">
        <f>VLOOKUP($L1000,'[1]Tortugas liberadas DPNG'!$B$1:$O$552,11,FALSE)</f>
        <v>27.9</v>
      </c>
      <c r="X1000" s="44">
        <f>VLOOKUP($L1000,'[1]Tortugas liberadas DPNG'!$B$1:$O$552,14,FALSE)/1000</f>
        <v>1.673</v>
      </c>
      <c r="Y1000" s="44">
        <f>VLOOKUP($L1000,'[1]Tortugas liberadas DPNG'!$B$1:$O$552,5,FALSE) -0.5</f>
        <v>5.5</v>
      </c>
      <c r="Z1000" s="44">
        <f>Y1000+(F1000-VLOOKUP($L1000,'[1]Tortugas liberadas DPNG'!$B$1:$O$552,7,FALSE))</f>
        <v>5.5</v>
      </c>
      <c r="AA1000" s="44">
        <f t="shared" si="24"/>
        <v>15</v>
      </c>
    </row>
    <row r="1001" spans="1:27" x14ac:dyDescent="0.25">
      <c r="A1001" s="42">
        <v>1085</v>
      </c>
      <c r="B1001" s="42" t="s">
        <v>28</v>
      </c>
      <c r="C1001" s="9"/>
      <c r="D1001" s="9"/>
      <c r="E1001" s="42" t="s">
        <v>400</v>
      </c>
      <c r="F1001" s="9">
        <v>2019</v>
      </c>
      <c r="G1001" s="9">
        <v>4</v>
      </c>
      <c r="H1001" s="9">
        <v>1</v>
      </c>
      <c r="I1001" s="42">
        <v>-0.82184000000000001</v>
      </c>
      <c r="J1001" s="42">
        <v>-90.059290000000004</v>
      </c>
      <c r="K1001" s="26">
        <v>982126055990435</v>
      </c>
      <c r="L1001" s="26">
        <f t="shared" si="23"/>
        <v>982126055990435</v>
      </c>
      <c r="M1001" s="26">
        <v>982126055990435</v>
      </c>
      <c r="N1001" s="47">
        <v>49</v>
      </c>
      <c r="O1001" s="48">
        <v>26.5</v>
      </c>
      <c r="P1001" s="45">
        <v>27.8</v>
      </c>
      <c r="Q1001" s="45">
        <v>18.5</v>
      </c>
      <c r="R1001" s="45">
        <v>6</v>
      </c>
      <c r="S1001" s="45">
        <v>1.6</v>
      </c>
      <c r="T1001" s="45">
        <v>1</v>
      </c>
      <c r="U1001" s="28" t="e">
        <v>#N/A</v>
      </c>
      <c r="V1001" s="44">
        <f>VLOOKUP($L1001,'[1]Tortugas liberadas DPNG'!$B$1:$O$552,7,FALSE)</f>
        <v>2019</v>
      </c>
      <c r="W1001" s="44">
        <f>VLOOKUP($L1001,'[1]Tortugas liberadas DPNG'!$B$1:$O$552,11,FALSE)</f>
        <v>25.8</v>
      </c>
      <c r="X1001" s="44">
        <f>VLOOKUP($L1001,'[1]Tortugas liberadas DPNG'!$B$1:$O$552,14,FALSE)/1000</f>
        <v>1.5269999999999999</v>
      </c>
      <c r="Y1001" s="44">
        <f>VLOOKUP($L1001,'[1]Tortugas liberadas DPNG'!$B$1:$O$552,5,FALSE) -0.5</f>
        <v>5.5</v>
      </c>
      <c r="Z1001" s="44">
        <f>Y1001+(F1001-VLOOKUP($L1001,'[1]Tortugas liberadas DPNG'!$B$1:$O$552,7,FALSE))</f>
        <v>5.5</v>
      </c>
      <c r="AA1001" s="44">
        <f t="shared" si="24"/>
        <v>15</v>
      </c>
    </row>
    <row r="1002" spans="1:27" x14ac:dyDescent="0.25">
      <c r="A1002" s="42">
        <v>1086</v>
      </c>
      <c r="B1002" s="42" t="s">
        <v>28</v>
      </c>
      <c r="C1002" s="9"/>
      <c r="D1002" s="9"/>
      <c r="E1002" s="42" t="s">
        <v>401</v>
      </c>
      <c r="F1002" s="9">
        <v>2019</v>
      </c>
      <c r="G1002" s="9">
        <v>4</v>
      </c>
      <c r="H1002" s="9">
        <v>1</v>
      </c>
      <c r="I1002" s="42">
        <v>-0.82181000000000004</v>
      </c>
      <c r="J1002" s="42">
        <v>-90.059229999999999</v>
      </c>
      <c r="K1002" s="26">
        <v>982126055990445</v>
      </c>
      <c r="L1002" s="26">
        <f t="shared" si="23"/>
        <v>982126055990445</v>
      </c>
      <c r="M1002" s="26">
        <v>982126055990445</v>
      </c>
      <c r="N1002" s="47">
        <v>56</v>
      </c>
      <c r="O1002" s="48">
        <v>33</v>
      </c>
      <c r="P1002" s="45">
        <v>34.6</v>
      </c>
      <c r="Q1002" s="45">
        <v>23.3</v>
      </c>
      <c r="R1002" s="45">
        <v>6.7</v>
      </c>
      <c r="S1002" s="45">
        <v>2.9</v>
      </c>
      <c r="T1002" s="45">
        <v>1</v>
      </c>
      <c r="U1002" s="28" t="e">
        <v>#N/A</v>
      </c>
      <c r="V1002" s="44">
        <f>VLOOKUP($L1002,'[1]Tortugas liberadas DPNG'!$B$1:$O$552,7,FALSE)</f>
        <v>2019</v>
      </c>
      <c r="W1002" s="44">
        <f>VLOOKUP($L1002,'[1]Tortugas liberadas DPNG'!$B$1:$O$552,11,FALSE)</f>
        <v>31.7</v>
      </c>
      <c r="X1002" s="44">
        <f>VLOOKUP($L1002,'[1]Tortugas liberadas DPNG'!$B$1:$O$552,14,FALSE)/1000</f>
        <v>2.9550000000000001</v>
      </c>
      <c r="Y1002" s="44">
        <f>VLOOKUP($L1002,'[1]Tortugas liberadas DPNG'!$B$1:$O$552,5,FALSE) -0.5</f>
        <v>6.5</v>
      </c>
      <c r="Z1002" s="44">
        <f>Y1002+(F1002-VLOOKUP($L1002,'[1]Tortugas liberadas DPNG'!$B$1:$O$552,7,FALSE))</f>
        <v>6.5</v>
      </c>
      <c r="AA1002" s="44">
        <f t="shared" si="24"/>
        <v>15</v>
      </c>
    </row>
    <row r="1003" spans="1:27" x14ac:dyDescent="0.25">
      <c r="A1003" s="42">
        <v>1087</v>
      </c>
      <c r="B1003" s="42" t="s">
        <v>28</v>
      </c>
      <c r="C1003" s="9"/>
      <c r="D1003" s="9"/>
      <c r="E1003" s="42" t="s">
        <v>402</v>
      </c>
      <c r="F1003" s="9">
        <v>2019</v>
      </c>
      <c r="G1003" s="9">
        <v>4</v>
      </c>
      <c r="H1003" s="9">
        <v>1</v>
      </c>
      <c r="I1003" s="42">
        <v>-0.82177</v>
      </c>
      <c r="J1003" s="42">
        <v>-90.059309999999996</v>
      </c>
      <c r="K1003" s="26">
        <v>982126055990478</v>
      </c>
      <c r="L1003" s="26">
        <f t="shared" si="23"/>
        <v>982126055990478</v>
      </c>
      <c r="M1003" s="26">
        <v>982126055990478</v>
      </c>
      <c r="N1003" s="47">
        <v>55</v>
      </c>
      <c r="O1003" s="48">
        <v>28.3</v>
      </c>
      <c r="P1003" s="45">
        <v>29.8</v>
      </c>
      <c r="Q1003" s="45">
        <v>19.8</v>
      </c>
      <c r="R1003" s="45">
        <v>5.4</v>
      </c>
      <c r="S1003" s="45">
        <v>1.7</v>
      </c>
      <c r="T1003" s="45">
        <v>1</v>
      </c>
      <c r="U1003" s="28" t="e">
        <v>#N/A</v>
      </c>
      <c r="V1003" s="44">
        <f>VLOOKUP($L1003,'[1]Tortugas liberadas DPNG'!$B$1:$O$552,7,FALSE)</f>
        <v>2019</v>
      </c>
      <c r="W1003" s="44">
        <f>VLOOKUP($L1003,'[1]Tortugas liberadas DPNG'!$B$1:$O$552,11,FALSE)</f>
        <v>27.6</v>
      </c>
      <c r="X1003" s="44">
        <f>VLOOKUP($L1003,'[1]Tortugas liberadas DPNG'!$B$1:$O$552,14,FALSE)/1000</f>
        <v>1.7090000000000001</v>
      </c>
      <c r="Y1003" s="44">
        <f>VLOOKUP($L1003,'[1]Tortugas liberadas DPNG'!$B$1:$O$552,5,FALSE) -0.5</f>
        <v>5.5</v>
      </c>
      <c r="Z1003" s="44">
        <f>Y1003+(F1003-VLOOKUP($L1003,'[1]Tortugas liberadas DPNG'!$B$1:$O$552,7,FALSE))</f>
        <v>5.5</v>
      </c>
      <c r="AA1003" s="44">
        <f t="shared" si="24"/>
        <v>15</v>
      </c>
    </row>
    <row r="1004" spans="1:27" x14ac:dyDescent="0.25">
      <c r="A1004" s="42">
        <v>1088</v>
      </c>
      <c r="B1004" s="42" t="s">
        <v>28</v>
      </c>
      <c r="C1004" s="9"/>
      <c r="D1004" s="9"/>
      <c r="E1004" s="42" t="s">
        <v>403</v>
      </c>
      <c r="F1004" s="9">
        <v>2019</v>
      </c>
      <c r="G1004" s="9">
        <v>4</v>
      </c>
      <c r="H1004" s="9">
        <v>1</v>
      </c>
      <c r="I1004" s="42">
        <v>-0.82211999999999996</v>
      </c>
      <c r="J1004" s="42">
        <v>-90.055620000000005</v>
      </c>
      <c r="K1004" s="26">
        <v>51631834</v>
      </c>
      <c r="L1004" s="26">
        <f t="shared" si="23"/>
        <v>51631834</v>
      </c>
      <c r="M1004" s="26">
        <v>51631834</v>
      </c>
      <c r="N1004" s="47">
        <v>2198</v>
      </c>
      <c r="O1004" s="48">
        <v>40.6</v>
      </c>
      <c r="P1004" s="45">
        <v>42.9</v>
      </c>
      <c r="Q1004" s="45">
        <v>30.3</v>
      </c>
      <c r="R1004" s="45">
        <v>9.3000000000000007</v>
      </c>
      <c r="S1004" s="45">
        <v>7</v>
      </c>
      <c r="T1004" s="45">
        <v>1</v>
      </c>
      <c r="U1004" s="28" t="e">
        <v>#N/A</v>
      </c>
      <c r="V1004" s="44" t="e">
        <f>VLOOKUP($L1004,'[1]Tortugas liberadas DPNG'!$B$1:$O$552,7,FALSE)</f>
        <v>#N/A</v>
      </c>
      <c r="W1004" s="44" t="e">
        <f>VLOOKUP($L1004,'[1]Tortugas liberadas DPNG'!$B$1:$O$552,11,FALSE)</f>
        <v>#N/A</v>
      </c>
      <c r="X1004" s="44" t="e">
        <f>VLOOKUP($L1004,'[1]Tortugas liberadas DPNG'!$B$1:$O$552,14,FALSE)/1000</f>
        <v>#N/A</v>
      </c>
      <c r="Y1004" s="44" t="e">
        <f>VLOOKUP($L1004,'[1]Tortugas liberadas DPNG'!$B$1:$O$552,5,FALSE) -0.5</f>
        <v>#N/A</v>
      </c>
      <c r="Z1004" s="44" t="e">
        <f>Y1004+(F1004-VLOOKUP($L1004,'[1]Tortugas liberadas DPNG'!$B$1:$O$552,7,FALSE))</f>
        <v>#N/A</v>
      </c>
      <c r="AA1004" s="44">
        <f t="shared" si="24"/>
        <v>8</v>
      </c>
    </row>
    <row r="1005" spans="1:27" x14ac:dyDescent="0.25">
      <c r="A1005" s="42">
        <v>1089</v>
      </c>
      <c r="B1005" s="42" t="s">
        <v>28</v>
      </c>
      <c r="C1005" s="9"/>
      <c r="D1005" s="9"/>
      <c r="E1005" s="42" t="s">
        <v>404</v>
      </c>
      <c r="F1005" s="9">
        <v>2019</v>
      </c>
      <c r="G1005" s="9">
        <v>4</v>
      </c>
      <c r="H1005" s="9">
        <v>1</v>
      </c>
      <c r="I1005" s="42">
        <v>-0.82198000000000004</v>
      </c>
      <c r="J1005" s="42">
        <v>-90.056060000000002</v>
      </c>
      <c r="K1005" s="26">
        <v>48344016</v>
      </c>
      <c r="L1005" s="26">
        <f t="shared" si="23"/>
        <v>48344016</v>
      </c>
      <c r="M1005" s="26">
        <v>48344016</v>
      </c>
      <c r="N1005" s="47">
        <v>2158</v>
      </c>
      <c r="O1005" s="48">
        <v>51.3</v>
      </c>
      <c r="P1005" s="45">
        <v>52</v>
      </c>
      <c r="Q1005" s="45">
        <v>36.6</v>
      </c>
      <c r="R1005" s="45">
        <v>13.5</v>
      </c>
      <c r="S1005" s="45">
        <v>14.5</v>
      </c>
      <c r="T1005" s="45">
        <v>1</v>
      </c>
      <c r="U1005" s="28" t="e">
        <v>#N/A</v>
      </c>
      <c r="V1005" s="44">
        <f>VLOOKUP($L1005,'[1]Tortugas liberadas DPNG'!$B$1:$O$552,7,FALSE)</f>
        <v>2015</v>
      </c>
      <c r="W1005" s="44">
        <f>VLOOKUP($L1005,'[1]Tortugas liberadas DPNG'!$B$1:$O$552,11,FALSE)</f>
        <v>32.799999999999997</v>
      </c>
      <c r="X1005" s="44">
        <f>VLOOKUP($L1005,'[1]Tortugas liberadas DPNG'!$B$1:$O$552,14,FALSE)/1000</f>
        <v>2.2999999999999998</v>
      </c>
      <c r="Y1005" s="44">
        <f>VLOOKUP($L1005,'[1]Tortugas liberadas DPNG'!$B$1:$O$552,5,FALSE) -0.5</f>
        <v>7.5</v>
      </c>
      <c r="Z1005" s="44">
        <f>Y1005+(F1005-VLOOKUP($L1005,'[1]Tortugas liberadas DPNG'!$B$1:$O$552,7,FALSE))</f>
        <v>11.5</v>
      </c>
      <c r="AA1005" s="44">
        <f t="shared" si="24"/>
        <v>8</v>
      </c>
    </row>
    <row r="1006" spans="1:27" x14ac:dyDescent="0.25">
      <c r="A1006" s="42">
        <v>1090</v>
      </c>
      <c r="B1006" s="42" t="s">
        <v>28</v>
      </c>
      <c r="C1006" s="9"/>
      <c r="D1006" s="9"/>
      <c r="E1006" s="42" t="s">
        <v>405</v>
      </c>
      <c r="F1006" s="9">
        <v>2019</v>
      </c>
      <c r="G1006" s="9">
        <v>4</v>
      </c>
      <c r="H1006" s="9">
        <v>1</v>
      </c>
      <c r="I1006" s="42">
        <v>-0.82267999999999997</v>
      </c>
      <c r="J1006" s="42">
        <v>-90.056529999999995</v>
      </c>
      <c r="K1006" s="26">
        <v>91285006</v>
      </c>
      <c r="L1006" s="26">
        <f t="shared" si="23"/>
        <v>91285006</v>
      </c>
      <c r="M1006" s="26">
        <v>91285006</v>
      </c>
      <c r="N1006" s="47">
        <v>2423</v>
      </c>
      <c r="O1006" s="48">
        <v>35.9</v>
      </c>
      <c r="P1006" s="45">
        <v>38.5</v>
      </c>
      <c r="Q1006" s="45">
        <v>26.2</v>
      </c>
      <c r="R1006" s="45">
        <v>7.8</v>
      </c>
      <c r="S1006" s="45">
        <v>4.5</v>
      </c>
      <c r="T1006" s="45">
        <v>1</v>
      </c>
      <c r="U1006" s="28" t="e">
        <v>#N/A</v>
      </c>
      <c r="V1006" s="44">
        <f>VLOOKUP($L1006,'[1]Tortugas liberadas DPNG'!$B$1:$O$552,7,FALSE)</f>
        <v>2017</v>
      </c>
      <c r="W1006" s="44">
        <f>VLOOKUP($L1006,'[1]Tortugas liberadas DPNG'!$B$1:$O$552,11,FALSE)</f>
        <v>28.5</v>
      </c>
      <c r="X1006" s="44">
        <f>VLOOKUP($L1006,'[1]Tortugas liberadas DPNG'!$B$1:$O$552,14,FALSE)/1000</f>
        <v>2.0670000000000002</v>
      </c>
      <c r="Y1006" s="44">
        <f>VLOOKUP($L1006,'[1]Tortugas liberadas DPNG'!$B$1:$O$552,5,FALSE) -0.5</f>
        <v>5.5</v>
      </c>
      <c r="Z1006" s="44">
        <f>Y1006+(F1006-VLOOKUP($L1006,'[1]Tortugas liberadas DPNG'!$B$1:$O$552,7,FALSE))</f>
        <v>7.5</v>
      </c>
      <c r="AA1006" s="44">
        <f t="shared" si="24"/>
        <v>8</v>
      </c>
    </row>
    <row r="1007" spans="1:27" x14ac:dyDescent="0.25">
      <c r="A1007" s="42">
        <v>1091</v>
      </c>
      <c r="B1007" s="42" t="s">
        <v>28</v>
      </c>
      <c r="C1007" s="9"/>
      <c r="D1007" s="9"/>
      <c r="E1007" s="42" t="s">
        <v>406</v>
      </c>
      <c r="F1007" s="9">
        <v>2019</v>
      </c>
      <c r="G1007" s="9">
        <v>4</v>
      </c>
      <c r="H1007" s="9">
        <v>1</v>
      </c>
      <c r="I1007" s="42">
        <v>-0.82333000000000001</v>
      </c>
      <c r="J1007" s="42">
        <v>-90.054820000000007</v>
      </c>
      <c r="K1007" s="26">
        <v>48065632</v>
      </c>
      <c r="L1007" s="26">
        <f t="shared" si="23"/>
        <v>48065632</v>
      </c>
      <c r="M1007" s="26">
        <v>48065632</v>
      </c>
      <c r="N1007" s="47">
        <v>2198</v>
      </c>
      <c r="O1007" s="48">
        <v>48.9</v>
      </c>
      <c r="P1007" s="45">
        <v>52.2</v>
      </c>
      <c r="Q1007" s="45">
        <v>37.5</v>
      </c>
      <c r="R1007" s="45">
        <v>12.5</v>
      </c>
      <c r="S1007" s="45">
        <v>13.4</v>
      </c>
      <c r="T1007" s="45">
        <v>1</v>
      </c>
      <c r="U1007" s="28" t="e">
        <v>#N/A</v>
      </c>
      <c r="V1007" s="44">
        <f>VLOOKUP($L1007,'[1]Tortugas liberadas DPNG'!$B$1:$O$552,7,FALSE)</f>
        <v>2015</v>
      </c>
      <c r="W1007" s="44">
        <f>VLOOKUP($L1007,'[1]Tortugas liberadas DPNG'!$B$1:$O$552,11,FALSE)</f>
        <v>33.5</v>
      </c>
      <c r="X1007" s="44">
        <f>VLOOKUP($L1007,'[1]Tortugas liberadas DPNG'!$B$1:$O$552,14,FALSE)/1000</f>
        <v>3.2</v>
      </c>
      <c r="Y1007" s="44">
        <f>VLOOKUP($L1007,'[1]Tortugas liberadas DPNG'!$B$1:$O$552,5,FALSE) -0.5</f>
        <v>7.5</v>
      </c>
      <c r="Z1007" s="44">
        <f>Y1007+(F1007-VLOOKUP($L1007,'[1]Tortugas liberadas DPNG'!$B$1:$O$552,7,FALSE))</f>
        <v>11.5</v>
      </c>
      <c r="AA1007" s="44">
        <f t="shared" si="24"/>
        <v>8</v>
      </c>
    </row>
    <row r="1008" spans="1:27" x14ac:dyDescent="0.25">
      <c r="A1008" s="42">
        <v>1092</v>
      </c>
      <c r="B1008" s="42" t="s">
        <v>28</v>
      </c>
      <c r="C1008" s="9"/>
      <c r="D1008" s="9"/>
      <c r="E1008" s="42" t="s">
        <v>407</v>
      </c>
      <c r="F1008" s="9">
        <v>2019</v>
      </c>
      <c r="G1008" s="9">
        <v>4</v>
      </c>
      <c r="H1008" s="9">
        <v>1</v>
      </c>
      <c r="I1008" s="42">
        <v>-0.82330000000000003</v>
      </c>
      <c r="J1008" s="42">
        <v>-90.054770000000005</v>
      </c>
      <c r="K1008" s="26">
        <v>52375574</v>
      </c>
      <c r="L1008" s="26">
        <f t="shared" si="23"/>
        <v>52375574</v>
      </c>
      <c r="M1008" s="26">
        <v>52375574</v>
      </c>
      <c r="N1008" s="47">
        <v>2243</v>
      </c>
      <c r="O1008" s="48">
        <v>43.8</v>
      </c>
      <c r="P1008" s="45">
        <v>46.3</v>
      </c>
      <c r="Q1008" s="45">
        <v>32.299999999999997</v>
      </c>
      <c r="R1008" s="45">
        <v>9.4</v>
      </c>
      <c r="S1008" s="45">
        <v>7.1</v>
      </c>
      <c r="T1008" s="45">
        <v>1</v>
      </c>
      <c r="U1008" s="28" t="e">
        <v>#N/A</v>
      </c>
      <c r="V1008" s="44" t="e">
        <f>VLOOKUP($L1008,'[1]Tortugas liberadas DPNG'!$B$1:$O$552,7,FALSE)</f>
        <v>#N/A</v>
      </c>
      <c r="W1008" s="44" t="e">
        <f>VLOOKUP($L1008,'[1]Tortugas liberadas DPNG'!$B$1:$O$552,11,FALSE)</f>
        <v>#N/A</v>
      </c>
      <c r="X1008" s="44" t="e">
        <f>VLOOKUP($L1008,'[1]Tortugas liberadas DPNG'!$B$1:$O$552,14,FALSE)/1000</f>
        <v>#N/A</v>
      </c>
      <c r="Y1008" s="44" t="e">
        <f>VLOOKUP($L1008,'[1]Tortugas liberadas DPNG'!$B$1:$O$552,5,FALSE) -0.5</f>
        <v>#N/A</v>
      </c>
      <c r="Z1008" s="44" t="e">
        <f>Y1008+(F1008-VLOOKUP($L1008,'[1]Tortugas liberadas DPNG'!$B$1:$O$552,7,FALSE))</f>
        <v>#N/A</v>
      </c>
      <c r="AA1008" s="44">
        <f t="shared" si="24"/>
        <v>8</v>
      </c>
    </row>
    <row r="1009" spans="1:27" x14ac:dyDescent="0.25">
      <c r="A1009" s="42">
        <v>1093</v>
      </c>
      <c r="B1009" s="42" t="s">
        <v>28</v>
      </c>
      <c r="C1009" s="9"/>
      <c r="D1009" s="9"/>
      <c r="E1009" s="42" t="s">
        <v>408</v>
      </c>
      <c r="F1009" s="9">
        <v>2019</v>
      </c>
      <c r="G1009" s="9">
        <v>4</v>
      </c>
      <c r="H1009" s="9">
        <v>1</v>
      </c>
      <c r="I1009" s="42">
        <v>-0.82338999999999996</v>
      </c>
      <c r="J1009" s="42">
        <v>-90.057040000000001</v>
      </c>
      <c r="K1009" s="26">
        <v>48285553</v>
      </c>
      <c r="L1009" s="26">
        <f t="shared" si="23"/>
        <v>48285553</v>
      </c>
      <c r="M1009" s="26">
        <v>48285553</v>
      </c>
      <c r="N1009" s="47">
        <v>2114</v>
      </c>
      <c r="O1009" s="48">
        <v>48.8</v>
      </c>
      <c r="P1009" s="45">
        <v>50.4</v>
      </c>
      <c r="Q1009" s="45">
        <v>37.4</v>
      </c>
      <c r="R1009" s="45">
        <v>12.1</v>
      </c>
      <c r="S1009" s="45">
        <v>11.5</v>
      </c>
      <c r="T1009" s="45">
        <v>1</v>
      </c>
      <c r="U1009" s="28" t="e">
        <v>#N/A</v>
      </c>
      <c r="V1009" s="44">
        <f>VLOOKUP($L1009,'[1]Tortugas liberadas DPNG'!$B$1:$O$552,7,FALSE)</f>
        <v>2015</v>
      </c>
      <c r="W1009" s="44">
        <f>VLOOKUP($L1009,'[1]Tortugas liberadas DPNG'!$B$1:$O$552,11,FALSE)</f>
        <v>32.299999999999997</v>
      </c>
      <c r="X1009" s="44">
        <f>VLOOKUP($L1009,'[1]Tortugas liberadas DPNG'!$B$1:$O$552,14,FALSE)/1000</f>
        <v>2.6</v>
      </c>
      <c r="Y1009" s="44">
        <f>VLOOKUP($L1009,'[1]Tortugas liberadas DPNG'!$B$1:$O$552,5,FALSE) -0.5</f>
        <v>7.5</v>
      </c>
      <c r="Z1009" s="44">
        <f>Y1009+(F1009-VLOOKUP($L1009,'[1]Tortugas liberadas DPNG'!$B$1:$O$552,7,FALSE))</f>
        <v>11.5</v>
      </c>
      <c r="AA1009" s="44">
        <f t="shared" si="24"/>
        <v>8</v>
      </c>
    </row>
    <row r="1010" spans="1:27" x14ac:dyDescent="0.25">
      <c r="A1010" s="42">
        <v>1094</v>
      </c>
      <c r="B1010" s="42" t="s">
        <v>28</v>
      </c>
      <c r="C1010" s="9"/>
      <c r="D1010" s="9"/>
      <c r="E1010" s="42" t="s">
        <v>409</v>
      </c>
      <c r="F1010" s="9">
        <v>2019</v>
      </c>
      <c r="G1010" s="9">
        <v>4</v>
      </c>
      <c r="H1010" s="9">
        <v>1</v>
      </c>
      <c r="I1010" s="42">
        <v>-0.82198000000000004</v>
      </c>
      <c r="J1010" s="42">
        <v>-90.057959999999994</v>
      </c>
      <c r="K1010" s="26">
        <v>982126055990451</v>
      </c>
      <c r="L1010" s="26">
        <f t="shared" si="23"/>
        <v>982126055990451</v>
      </c>
      <c r="M1010" s="26">
        <v>982126055990451</v>
      </c>
      <c r="N1010" s="47">
        <v>98</v>
      </c>
      <c r="O1010" s="48">
        <v>28.1</v>
      </c>
      <c r="P1010" s="45">
        <v>29.7</v>
      </c>
      <c r="Q1010" s="45">
        <v>19.3</v>
      </c>
      <c r="R1010" s="45">
        <v>5.8</v>
      </c>
      <c r="S1010" s="45">
        <v>1.9</v>
      </c>
      <c r="T1010" s="45">
        <v>1</v>
      </c>
      <c r="U1010" s="28" t="e">
        <v>#N/A</v>
      </c>
      <c r="V1010" s="44">
        <f>VLOOKUP($L1010,'[1]Tortugas liberadas DPNG'!$B$1:$O$552,7,FALSE)</f>
        <v>2019</v>
      </c>
      <c r="W1010" s="44">
        <f>VLOOKUP($L1010,'[1]Tortugas liberadas DPNG'!$B$1:$O$552,11,FALSE)</f>
        <v>26.5</v>
      </c>
      <c r="X1010" s="44">
        <f>VLOOKUP($L1010,'[1]Tortugas liberadas DPNG'!$B$1:$O$552,14,FALSE)/1000</f>
        <v>1.8</v>
      </c>
      <c r="Y1010" s="44">
        <f>VLOOKUP($L1010,'[1]Tortugas liberadas DPNG'!$B$1:$O$552,5,FALSE) -0.5</f>
        <v>7.5</v>
      </c>
      <c r="Z1010" s="44">
        <f>Y1010+(F1010-VLOOKUP($L1010,'[1]Tortugas liberadas DPNG'!$B$1:$O$552,7,FALSE))</f>
        <v>7.5</v>
      </c>
      <c r="AA1010" s="44">
        <f t="shared" si="24"/>
        <v>15</v>
      </c>
    </row>
    <row r="1011" spans="1:27" x14ac:dyDescent="0.25">
      <c r="A1011" s="42">
        <v>1095</v>
      </c>
      <c r="B1011" s="42" t="s">
        <v>28</v>
      </c>
      <c r="C1011" s="9"/>
      <c r="D1011" s="9"/>
      <c r="E1011" s="42" t="s">
        <v>410</v>
      </c>
      <c r="F1011" s="9">
        <v>2019</v>
      </c>
      <c r="G1011" s="9">
        <v>4</v>
      </c>
      <c r="H1011" s="9">
        <v>1</v>
      </c>
      <c r="I1011" s="42">
        <v>-0.82677999999999996</v>
      </c>
      <c r="J1011" s="42">
        <v>-90.063919999999996</v>
      </c>
      <c r="K1011" s="26">
        <v>48076003</v>
      </c>
      <c r="L1011" s="26">
        <f t="shared" si="23"/>
        <v>48076003</v>
      </c>
      <c r="M1011" s="26">
        <v>48076003</v>
      </c>
      <c r="N1011" s="47">
        <v>2200</v>
      </c>
      <c r="O1011" s="48">
        <v>47</v>
      </c>
      <c r="P1011" s="45">
        <v>48.5</v>
      </c>
      <c r="Q1011" s="45">
        <v>35.299999999999997</v>
      </c>
      <c r="R1011" s="45">
        <v>11.5</v>
      </c>
      <c r="S1011" s="45">
        <v>10.6</v>
      </c>
      <c r="T1011" s="45">
        <v>1</v>
      </c>
      <c r="U1011" s="28" t="e">
        <v>#N/A</v>
      </c>
      <c r="V1011" s="44">
        <f>VLOOKUP($L1011,'[1]Tortugas liberadas DPNG'!$B$1:$O$552,7,FALSE)</f>
        <v>2015</v>
      </c>
      <c r="W1011" s="44">
        <f>VLOOKUP($L1011,'[1]Tortugas liberadas DPNG'!$B$1:$O$552,11,FALSE)</f>
        <v>27.8</v>
      </c>
      <c r="X1011" s="44">
        <f>VLOOKUP($L1011,'[1]Tortugas liberadas DPNG'!$B$1:$O$552,14,FALSE)/1000</f>
        <v>2</v>
      </c>
      <c r="Y1011" s="44">
        <f>VLOOKUP($L1011,'[1]Tortugas liberadas DPNG'!$B$1:$O$552,5,FALSE) -0.5</f>
        <v>6.5</v>
      </c>
      <c r="Z1011" s="44">
        <f>Y1011+(F1011-VLOOKUP($L1011,'[1]Tortugas liberadas DPNG'!$B$1:$O$552,7,FALSE))</f>
        <v>10.5</v>
      </c>
      <c r="AA1011" s="44">
        <f t="shared" si="24"/>
        <v>8</v>
      </c>
    </row>
    <row r="1012" spans="1:27" x14ac:dyDescent="0.25">
      <c r="A1012" s="42">
        <v>1096</v>
      </c>
      <c r="B1012" s="42" t="s">
        <v>28</v>
      </c>
      <c r="C1012" s="9"/>
      <c r="D1012" s="9"/>
      <c r="E1012" s="42" t="s">
        <v>411</v>
      </c>
      <c r="F1012" s="9">
        <v>2019</v>
      </c>
      <c r="G1012" s="9">
        <v>4</v>
      </c>
      <c r="H1012" s="9">
        <v>1</v>
      </c>
      <c r="I1012" s="42">
        <v>-0.82699999999999996</v>
      </c>
      <c r="J1012" s="42">
        <v>-90.064059999999998</v>
      </c>
      <c r="K1012" s="26">
        <v>48318595</v>
      </c>
      <c r="L1012" s="26">
        <f t="shared" si="23"/>
        <v>48318595</v>
      </c>
      <c r="M1012" s="26">
        <v>48318595</v>
      </c>
      <c r="N1012" s="47">
        <v>2256</v>
      </c>
      <c r="O1012" s="48">
        <v>43</v>
      </c>
      <c r="P1012" s="45">
        <v>45</v>
      </c>
      <c r="Q1012" s="45">
        <v>33.32</v>
      </c>
      <c r="R1012" s="45">
        <v>9.8000000000000007</v>
      </c>
      <c r="S1012" s="45">
        <v>7.3</v>
      </c>
      <c r="T1012" s="45">
        <v>1</v>
      </c>
      <c r="U1012" s="28" t="e">
        <v>#N/A</v>
      </c>
      <c r="V1012" s="44">
        <f>VLOOKUP($L1012,'[1]Tortugas liberadas DPNG'!$B$1:$O$552,7,FALSE)</f>
        <v>2015</v>
      </c>
      <c r="W1012" s="44">
        <f>VLOOKUP($L1012,'[1]Tortugas liberadas DPNG'!$B$1:$O$552,11,FALSE)</f>
        <v>24.8</v>
      </c>
      <c r="X1012" s="44">
        <f>VLOOKUP($L1012,'[1]Tortugas liberadas DPNG'!$B$1:$O$552,14,FALSE)/1000</f>
        <v>1.05</v>
      </c>
      <c r="Y1012" s="44">
        <f>VLOOKUP($L1012,'[1]Tortugas liberadas DPNG'!$B$1:$O$552,5,FALSE) -0.5</f>
        <v>5.5</v>
      </c>
      <c r="Z1012" s="44">
        <f>Y1012+(F1012-VLOOKUP($L1012,'[1]Tortugas liberadas DPNG'!$B$1:$O$552,7,FALSE))</f>
        <v>9.5</v>
      </c>
      <c r="AA1012" s="44">
        <f t="shared" si="24"/>
        <v>8</v>
      </c>
    </row>
    <row r="1013" spans="1:27" x14ac:dyDescent="0.25">
      <c r="A1013" s="42">
        <v>1097</v>
      </c>
      <c r="B1013" s="42" t="s">
        <v>28</v>
      </c>
      <c r="C1013" s="9"/>
      <c r="D1013" s="9"/>
      <c r="E1013" s="42" t="s">
        <v>412</v>
      </c>
      <c r="F1013" s="9">
        <v>2019</v>
      </c>
      <c r="G1013" s="9">
        <v>4</v>
      </c>
      <c r="H1013" s="9">
        <v>1</v>
      </c>
      <c r="I1013" s="42">
        <v>-0.82593000000000005</v>
      </c>
      <c r="J1013" s="42">
        <v>-90.064539999999994</v>
      </c>
      <c r="K1013" s="26">
        <v>48346033</v>
      </c>
      <c r="L1013" s="26">
        <f t="shared" si="23"/>
        <v>48346033</v>
      </c>
      <c r="M1013" s="26">
        <v>48346033</v>
      </c>
      <c r="N1013" s="47">
        <v>2110</v>
      </c>
      <c r="O1013" s="48">
        <v>50.8</v>
      </c>
      <c r="P1013" s="45">
        <v>55.8</v>
      </c>
      <c r="Q1013" s="45">
        <v>33.799999999999997</v>
      </c>
      <c r="R1013" s="45">
        <v>12.8</v>
      </c>
      <c r="S1013" s="45">
        <v>14.6</v>
      </c>
      <c r="T1013" s="45">
        <v>1</v>
      </c>
      <c r="U1013" s="28" t="e">
        <v>#N/A</v>
      </c>
      <c r="V1013" s="44">
        <f>VLOOKUP($L1013,'[1]Tortugas liberadas DPNG'!$B$1:$O$552,7,FALSE)</f>
        <v>2015</v>
      </c>
      <c r="W1013" s="44">
        <f>VLOOKUP($L1013,'[1]Tortugas liberadas DPNG'!$B$1:$O$552,11,FALSE)</f>
        <v>33.799999999999997</v>
      </c>
      <c r="X1013" s="44">
        <f>VLOOKUP($L1013,'[1]Tortugas liberadas DPNG'!$B$1:$O$552,14,FALSE)/1000</f>
        <v>3.2</v>
      </c>
      <c r="Y1013" s="44">
        <f>VLOOKUP($L1013,'[1]Tortugas liberadas DPNG'!$B$1:$O$552,5,FALSE) -0.5</f>
        <v>7.5</v>
      </c>
      <c r="Z1013" s="44">
        <f>Y1013+(F1013-VLOOKUP($L1013,'[1]Tortugas liberadas DPNG'!$B$1:$O$552,7,FALSE))</f>
        <v>11.5</v>
      </c>
      <c r="AA1013" s="44">
        <f t="shared" si="24"/>
        <v>8</v>
      </c>
    </row>
    <row r="1014" spans="1:27" x14ac:dyDescent="0.25">
      <c r="A1014" s="42">
        <v>1098</v>
      </c>
      <c r="B1014" s="42" t="s">
        <v>28</v>
      </c>
      <c r="C1014" s="9"/>
      <c r="D1014" s="9"/>
      <c r="E1014" s="42" t="s">
        <v>413</v>
      </c>
      <c r="F1014" s="9">
        <v>2019</v>
      </c>
      <c r="G1014" s="9">
        <v>4</v>
      </c>
      <c r="H1014" s="9">
        <v>1</v>
      </c>
      <c r="I1014" s="42">
        <v>-0.82164999999999999</v>
      </c>
      <c r="J1014" s="42">
        <v>-90.059539999999998</v>
      </c>
      <c r="K1014" s="26">
        <v>982126055990523</v>
      </c>
      <c r="L1014" s="26">
        <f t="shared" si="23"/>
        <v>982126055990523</v>
      </c>
      <c r="M1014" s="26">
        <v>982126055990523</v>
      </c>
      <c r="N1014" s="47">
        <v>34</v>
      </c>
      <c r="O1014" s="48">
        <v>28.7</v>
      </c>
      <c r="P1014" s="45">
        <v>30</v>
      </c>
      <c r="Q1014" s="45">
        <v>21.1</v>
      </c>
      <c r="R1014" s="45">
        <v>5.6</v>
      </c>
      <c r="S1014" s="45">
        <v>1.9</v>
      </c>
      <c r="T1014" s="45">
        <v>1</v>
      </c>
      <c r="U1014" s="28" t="e">
        <v>#N/A</v>
      </c>
      <c r="V1014" s="44">
        <f>VLOOKUP($L1014,'[1]Tortugas liberadas DPNG'!$B$1:$O$552,7,FALSE)</f>
        <v>2019</v>
      </c>
      <c r="W1014" s="44">
        <f>VLOOKUP($L1014,'[1]Tortugas liberadas DPNG'!$B$1:$O$552,11,FALSE)</f>
        <v>27.8</v>
      </c>
      <c r="X1014" s="44">
        <f>VLOOKUP($L1014,'[1]Tortugas liberadas DPNG'!$B$1:$O$552,14,FALSE)/1000</f>
        <v>1.982</v>
      </c>
      <c r="Y1014" s="44">
        <f>VLOOKUP($L1014,'[1]Tortugas liberadas DPNG'!$B$1:$O$552,5,FALSE) -0.5</f>
        <v>6.5</v>
      </c>
      <c r="Z1014" s="44">
        <f>Y1014+(F1014-VLOOKUP($L1014,'[1]Tortugas liberadas DPNG'!$B$1:$O$552,7,FALSE))</f>
        <v>6.5</v>
      </c>
      <c r="AA1014" s="44">
        <f t="shared" si="24"/>
        <v>15</v>
      </c>
    </row>
    <row r="1015" spans="1:27" x14ac:dyDescent="0.25">
      <c r="A1015" s="42">
        <v>1099</v>
      </c>
      <c r="B1015" s="42" t="s">
        <v>28</v>
      </c>
      <c r="C1015" s="9"/>
      <c r="D1015" s="9"/>
      <c r="E1015" s="42" t="s">
        <v>414</v>
      </c>
      <c r="F1015" s="9">
        <v>2019</v>
      </c>
      <c r="G1015" s="9">
        <v>4</v>
      </c>
      <c r="H1015" s="9">
        <v>1</v>
      </c>
      <c r="I1015" s="42">
        <v>-0.82123999999999997</v>
      </c>
      <c r="J1015" s="42">
        <v>-90.059939999999997</v>
      </c>
      <c r="K1015" s="26">
        <v>982126055990401</v>
      </c>
      <c r="L1015" s="26">
        <f t="shared" si="23"/>
        <v>982126055990401</v>
      </c>
      <c r="M1015" s="26">
        <v>982126055990401</v>
      </c>
      <c r="N1015" s="47">
        <v>85</v>
      </c>
      <c r="O1015" s="48">
        <v>28.5</v>
      </c>
      <c r="P1015" s="45">
        <v>28.8</v>
      </c>
      <c r="Q1015" s="45">
        <v>19.8</v>
      </c>
      <c r="R1015" s="45">
        <v>6.1</v>
      </c>
      <c r="S1015" s="45">
        <v>1.2</v>
      </c>
      <c r="T1015" s="45">
        <v>1</v>
      </c>
      <c r="U1015" s="28" t="e">
        <v>#N/A</v>
      </c>
      <c r="V1015" s="44">
        <f>VLOOKUP($L1015,'[1]Tortugas liberadas DPNG'!$B$1:$O$552,7,FALSE)</f>
        <v>2019</v>
      </c>
      <c r="W1015" s="44">
        <f>VLOOKUP($L1015,'[1]Tortugas liberadas DPNG'!$B$1:$O$552,11,FALSE)</f>
        <v>27.3</v>
      </c>
      <c r="X1015" s="44">
        <f>VLOOKUP($L1015,'[1]Tortugas liberadas DPNG'!$B$1:$O$552,14,FALSE)/1000</f>
        <v>1.6020000000000001</v>
      </c>
      <c r="Y1015" s="44">
        <f>VLOOKUP($L1015,'[1]Tortugas liberadas DPNG'!$B$1:$O$552,5,FALSE) -0.5</f>
        <v>8.5</v>
      </c>
      <c r="Z1015" s="44">
        <f>Y1015+(F1015-VLOOKUP($L1015,'[1]Tortugas liberadas DPNG'!$B$1:$O$552,7,FALSE))</f>
        <v>8.5</v>
      </c>
      <c r="AA1015" s="44">
        <f t="shared" si="24"/>
        <v>15</v>
      </c>
    </row>
    <row r="1016" spans="1:27" x14ac:dyDescent="0.25">
      <c r="A1016" s="42">
        <v>1100</v>
      </c>
      <c r="B1016" s="42" t="s">
        <v>28</v>
      </c>
      <c r="C1016" s="9"/>
      <c r="D1016" s="9"/>
      <c r="E1016" s="42" t="s">
        <v>415</v>
      </c>
      <c r="F1016" s="9">
        <v>2019</v>
      </c>
      <c r="G1016" s="9">
        <v>4</v>
      </c>
      <c r="H1016" s="9">
        <v>1</v>
      </c>
      <c r="I1016" s="42">
        <v>-0.82111000000000001</v>
      </c>
      <c r="J1016" s="42">
        <v>-90.059749999999994</v>
      </c>
      <c r="K1016" s="26">
        <v>982126055990463</v>
      </c>
      <c r="L1016" s="26">
        <f t="shared" si="23"/>
        <v>982126055990463</v>
      </c>
      <c r="M1016" s="26">
        <v>982126055990463</v>
      </c>
      <c r="N1016" s="47">
        <v>18</v>
      </c>
      <c r="O1016" s="48">
        <v>23.7</v>
      </c>
      <c r="P1016" s="45">
        <v>24</v>
      </c>
      <c r="Q1016" s="45">
        <v>16.2</v>
      </c>
      <c r="R1016" s="45">
        <v>4.5999999999999996</v>
      </c>
      <c r="S1016" s="45">
        <v>1</v>
      </c>
      <c r="T1016" s="45">
        <v>1</v>
      </c>
      <c r="U1016" s="28" t="e">
        <v>#N/A</v>
      </c>
      <c r="V1016" s="44">
        <f>VLOOKUP($L1016,'[1]Tortugas liberadas DPNG'!$B$1:$O$552,7,FALSE)</f>
        <v>2019</v>
      </c>
      <c r="W1016" s="44">
        <f>VLOOKUP($L1016,'[1]Tortugas liberadas DPNG'!$B$1:$O$552,11,FALSE)</f>
        <v>23.3</v>
      </c>
      <c r="X1016" s="44">
        <f>VLOOKUP($L1016,'[1]Tortugas liberadas DPNG'!$B$1:$O$552,14,FALSE)/1000</f>
        <v>1.0429999999999999</v>
      </c>
      <c r="Y1016" s="44">
        <f>VLOOKUP($L1016,'[1]Tortugas liberadas DPNG'!$B$1:$O$552,5,FALSE) -0.5</f>
        <v>6.5</v>
      </c>
      <c r="Z1016" s="44">
        <f>Y1016+(F1016-VLOOKUP($L1016,'[1]Tortugas liberadas DPNG'!$B$1:$O$552,7,FALSE))</f>
        <v>6.5</v>
      </c>
      <c r="AA1016" s="44">
        <f t="shared" si="24"/>
        <v>15</v>
      </c>
    </row>
    <row r="1017" spans="1:27" x14ac:dyDescent="0.25">
      <c r="A1017" s="42">
        <v>1101</v>
      </c>
      <c r="B1017" s="42" t="s">
        <v>28</v>
      </c>
      <c r="C1017" s="9"/>
      <c r="D1017" s="9"/>
      <c r="E1017" s="42" t="s">
        <v>416</v>
      </c>
      <c r="F1017" s="9">
        <v>2019</v>
      </c>
      <c r="G1017" s="9">
        <v>4</v>
      </c>
      <c r="H1017" s="9">
        <v>1</v>
      </c>
      <c r="I1017" s="42">
        <v>-0.82074999999999998</v>
      </c>
      <c r="J1017" s="42">
        <v>-90.059759999999997</v>
      </c>
      <c r="K1017" s="26">
        <v>982126055990452</v>
      </c>
      <c r="L1017" s="26">
        <f t="shared" si="23"/>
        <v>982126055990452</v>
      </c>
      <c r="M1017" s="26">
        <v>982126055990452</v>
      </c>
      <c r="N1017" s="47">
        <v>89</v>
      </c>
      <c r="O1017" s="48">
        <v>29.1</v>
      </c>
      <c r="P1017" s="45">
        <v>30.2</v>
      </c>
      <c r="Q1017" s="45">
        <v>20.100000000000001</v>
      </c>
      <c r="R1017" s="45">
        <v>5.5</v>
      </c>
      <c r="S1017" s="45">
        <v>1.9</v>
      </c>
      <c r="T1017" s="45">
        <v>1</v>
      </c>
      <c r="U1017" s="28" t="e">
        <v>#N/A</v>
      </c>
      <c r="V1017" s="44">
        <f>VLOOKUP($L1017,'[1]Tortugas liberadas DPNG'!$B$1:$O$552,7,FALSE)</f>
        <v>2019</v>
      </c>
      <c r="W1017" s="44">
        <f>VLOOKUP($L1017,'[1]Tortugas liberadas DPNG'!$B$1:$O$552,11,FALSE)</f>
        <v>28.2</v>
      </c>
      <c r="X1017" s="44">
        <f>VLOOKUP($L1017,'[1]Tortugas liberadas DPNG'!$B$1:$O$552,14,FALSE)/1000</f>
        <v>1.829</v>
      </c>
      <c r="Y1017" s="44">
        <f>VLOOKUP($L1017,'[1]Tortugas liberadas DPNG'!$B$1:$O$552,5,FALSE) -0.5</f>
        <v>6.5</v>
      </c>
      <c r="Z1017" s="44">
        <f>Y1017+(F1017-VLOOKUP($L1017,'[1]Tortugas liberadas DPNG'!$B$1:$O$552,7,FALSE))</f>
        <v>6.5</v>
      </c>
      <c r="AA1017" s="44">
        <f t="shared" si="24"/>
        <v>15</v>
      </c>
    </row>
    <row r="1018" spans="1:27" x14ac:dyDescent="0.25">
      <c r="A1018" s="42">
        <v>1102</v>
      </c>
      <c r="B1018" s="42" t="s">
        <v>28</v>
      </c>
      <c r="C1018" s="9"/>
      <c r="D1018" s="9"/>
      <c r="E1018" s="42" t="s">
        <v>417</v>
      </c>
      <c r="F1018" s="9">
        <v>2019</v>
      </c>
      <c r="G1018" s="9">
        <v>4</v>
      </c>
      <c r="H1018" s="9">
        <v>1</v>
      </c>
      <c r="I1018" s="42">
        <v>-0.82064999999999999</v>
      </c>
      <c r="J1018" s="42">
        <v>-90.060100000000006</v>
      </c>
      <c r="K1018" s="26">
        <v>982126055990490</v>
      </c>
      <c r="L1018" s="26">
        <f t="shared" si="23"/>
        <v>982126055990490</v>
      </c>
      <c r="M1018" s="26">
        <v>982126055990490</v>
      </c>
      <c r="N1018" s="47">
        <v>6</v>
      </c>
      <c r="O1018" s="48">
        <v>29.8</v>
      </c>
      <c r="P1018" s="45">
        <v>31</v>
      </c>
      <c r="Q1018" s="45">
        <v>21.5</v>
      </c>
      <c r="R1018" s="45">
        <v>5.6</v>
      </c>
      <c r="S1018" s="45">
        <v>1.9</v>
      </c>
      <c r="T1018" s="45">
        <v>1</v>
      </c>
      <c r="U1018" s="28" t="e">
        <v>#N/A</v>
      </c>
      <c r="V1018" s="44">
        <f>VLOOKUP($L1018,'[1]Tortugas liberadas DPNG'!$B$1:$O$552,7,FALSE)</f>
        <v>2019</v>
      </c>
      <c r="W1018" s="44">
        <f>VLOOKUP($L1018,'[1]Tortugas liberadas DPNG'!$B$1:$O$552,11,FALSE)</f>
        <v>26.2</v>
      </c>
      <c r="X1018" s="44">
        <f>VLOOKUP($L1018,'[1]Tortugas liberadas DPNG'!$B$1:$O$552,14,FALSE)/1000</f>
        <v>2.0529999999999999</v>
      </c>
      <c r="Y1018" s="44">
        <f>VLOOKUP($L1018,'[1]Tortugas liberadas DPNG'!$B$1:$O$552,5,FALSE) -0.5</f>
        <v>5.5</v>
      </c>
      <c r="Z1018" s="44">
        <f>Y1018+(F1018-VLOOKUP($L1018,'[1]Tortugas liberadas DPNG'!$B$1:$O$552,7,FALSE))</f>
        <v>5.5</v>
      </c>
      <c r="AA1018" s="44">
        <f t="shared" si="24"/>
        <v>15</v>
      </c>
    </row>
    <row r="1019" spans="1:27" x14ac:dyDescent="0.25">
      <c r="A1019" s="42">
        <v>1103</v>
      </c>
      <c r="B1019" s="42" t="s">
        <v>28</v>
      </c>
      <c r="C1019" s="9"/>
      <c r="D1019" s="9"/>
      <c r="E1019" s="42" t="s">
        <v>418</v>
      </c>
      <c r="F1019" s="9">
        <v>2019</v>
      </c>
      <c r="G1019" s="9">
        <v>4</v>
      </c>
      <c r="H1019" s="9">
        <v>1</v>
      </c>
      <c r="I1019" s="42">
        <v>-0.82101999999999997</v>
      </c>
      <c r="J1019" s="42">
        <v>-90.06071</v>
      </c>
      <c r="K1019" s="26">
        <v>982126055990474</v>
      </c>
      <c r="L1019" s="26">
        <f t="shared" si="23"/>
        <v>982126055990474</v>
      </c>
      <c r="M1019" s="26">
        <v>982126055990474</v>
      </c>
      <c r="N1019" s="47">
        <v>91</v>
      </c>
      <c r="O1019" s="48">
        <v>27.2</v>
      </c>
      <c r="P1019" s="45">
        <v>29</v>
      </c>
      <c r="Q1019" s="45">
        <v>19</v>
      </c>
      <c r="R1019" s="45">
        <v>5</v>
      </c>
      <c r="S1019" s="45">
        <v>1.4</v>
      </c>
      <c r="T1019" s="45">
        <v>1</v>
      </c>
      <c r="U1019" s="28" t="e">
        <v>#N/A</v>
      </c>
      <c r="V1019" s="44">
        <f>VLOOKUP($L1019,'[1]Tortugas liberadas DPNG'!$B$1:$O$552,7,FALSE)</f>
        <v>2019</v>
      </c>
      <c r="W1019" s="44">
        <f>VLOOKUP($L1019,'[1]Tortugas liberadas DPNG'!$B$1:$O$552,11,FALSE)</f>
        <v>26.6</v>
      </c>
      <c r="X1019" s="44">
        <f>VLOOKUP($L1019,'[1]Tortugas liberadas DPNG'!$B$1:$O$552,14,FALSE)/1000</f>
        <v>1.331</v>
      </c>
      <c r="Y1019" s="44">
        <f>VLOOKUP($L1019,'[1]Tortugas liberadas DPNG'!$B$1:$O$552,5,FALSE) -0.5</f>
        <v>5.5</v>
      </c>
      <c r="Z1019" s="44">
        <f>Y1019+(F1019-VLOOKUP($L1019,'[1]Tortugas liberadas DPNG'!$B$1:$O$552,7,FALSE))</f>
        <v>5.5</v>
      </c>
      <c r="AA1019" s="44">
        <f t="shared" si="24"/>
        <v>15</v>
      </c>
    </row>
    <row r="1020" spans="1:27" x14ac:dyDescent="0.25">
      <c r="A1020" s="42">
        <v>1104</v>
      </c>
      <c r="B1020" s="42" t="s">
        <v>28</v>
      </c>
      <c r="C1020" s="9"/>
      <c r="D1020" s="9"/>
      <c r="E1020" s="42" t="s">
        <v>419</v>
      </c>
      <c r="F1020" s="9">
        <v>2019</v>
      </c>
      <c r="G1020" s="9">
        <v>4</v>
      </c>
      <c r="H1020" s="9">
        <v>1</v>
      </c>
      <c r="I1020" s="42">
        <v>-0.82123000000000002</v>
      </c>
      <c r="J1020" s="42">
        <v>-90.060050000000004</v>
      </c>
      <c r="K1020" s="26">
        <v>982126055990512</v>
      </c>
      <c r="L1020" s="26">
        <f t="shared" si="23"/>
        <v>982126055990512</v>
      </c>
      <c r="M1020" s="26">
        <v>982126055990512</v>
      </c>
      <c r="N1020" s="47">
        <v>61</v>
      </c>
      <c r="O1020" s="48">
        <v>25.4</v>
      </c>
      <c r="P1020" s="45">
        <v>27.8</v>
      </c>
      <c r="Q1020" s="45">
        <v>18.2</v>
      </c>
      <c r="R1020" s="45">
        <v>4.8</v>
      </c>
      <c r="S1020" s="45">
        <v>1.1000000000000001</v>
      </c>
      <c r="T1020" s="45">
        <v>1</v>
      </c>
      <c r="U1020" s="28" t="e">
        <v>#N/A</v>
      </c>
      <c r="V1020" s="44">
        <f>VLOOKUP($L1020,'[1]Tortugas liberadas DPNG'!$B$1:$O$552,7,FALSE)</f>
        <v>2019</v>
      </c>
      <c r="W1020" s="44">
        <f>VLOOKUP($L1020,'[1]Tortugas liberadas DPNG'!$B$1:$O$552,11,FALSE)</f>
        <v>25.6</v>
      </c>
      <c r="X1020" s="44">
        <f>VLOOKUP($L1020,'[1]Tortugas liberadas DPNG'!$B$1:$O$552,14,FALSE)/1000</f>
        <v>1.3340000000000001</v>
      </c>
      <c r="Y1020" s="44">
        <f>VLOOKUP($L1020,'[1]Tortugas liberadas DPNG'!$B$1:$O$552,5,FALSE) -0.5</f>
        <v>5.5</v>
      </c>
      <c r="Z1020" s="44">
        <f>Y1020+(F1020-VLOOKUP($L1020,'[1]Tortugas liberadas DPNG'!$B$1:$O$552,7,FALSE))</f>
        <v>5.5</v>
      </c>
      <c r="AA1020" s="44">
        <f t="shared" si="24"/>
        <v>15</v>
      </c>
    </row>
    <row r="1021" spans="1:27" x14ac:dyDescent="0.25">
      <c r="A1021" s="42">
        <v>1105</v>
      </c>
      <c r="B1021" s="42" t="s">
        <v>28</v>
      </c>
      <c r="C1021" s="9"/>
      <c r="D1021" s="9"/>
      <c r="E1021" s="42" t="s">
        <v>420</v>
      </c>
      <c r="F1021" s="9">
        <v>2019</v>
      </c>
      <c r="G1021" s="9">
        <v>4</v>
      </c>
      <c r="H1021" s="9">
        <v>1</v>
      </c>
      <c r="I1021" s="42">
        <v>-0.82113999999999998</v>
      </c>
      <c r="J1021" s="42">
        <v>-90.059970000000007</v>
      </c>
      <c r="K1021" s="26">
        <v>982126055990471</v>
      </c>
      <c r="L1021" s="26">
        <f t="shared" si="23"/>
        <v>982126055990471</v>
      </c>
      <c r="M1021" s="26">
        <v>982126055990471</v>
      </c>
      <c r="N1021" s="47">
        <v>67</v>
      </c>
      <c r="O1021" s="48">
        <v>32.4</v>
      </c>
      <c r="P1021" s="45">
        <v>33.5</v>
      </c>
      <c r="Q1021" s="45">
        <v>33.6</v>
      </c>
      <c r="R1021" s="45">
        <v>7.3</v>
      </c>
      <c r="S1021" s="45">
        <v>2.1</v>
      </c>
      <c r="T1021" s="45">
        <v>1</v>
      </c>
      <c r="U1021" s="28" t="e">
        <v>#N/A</v>
      </c>
      <c r="V1021" s="44">
        <f>VLOOKUP($L1021,'[1]Tortugas liberadas DPNG'!$B$1:$O$552,7,FALSE)</f>
        <v>2019</v>
      </c>
      <c r="W1021" s="44">
        <f>VLOOKUP($L1021,'[1]Tortugas liberadas DPNG'!$B$1:$O$552,11,FALSE)</f>
        <v>31.3</v>
      </c>
      <c r="X1021" s="44">
        <f>VLOOKUP($L1021,'[1]Tortugas liberadas DPNG'!$B$1:$O$552,14,FALSE)/1000</f>
        <v>3.0059999999999998</v>
      </c>
      <c r="Y1021" s="44">
        <f>VLOOKUP($L1021,'[1]Tortugas liberadas DPNG'!$B$1:$O$552,5,FALSE) -0.5</f>
        <v>6.5</v>
      </c>
      <c r="Z1021" s="44">
        <f>Y1021+(F1021-VLOOKUP($L1021,'[1]Tortugas liberadas DPNG'!$B$1:$O$552,7,FALSE))</f>
        <v>6.5</v>
      </c>
      <c r="AA1021" s="44">
        <f t="shared" si="24"/>
        <v>15</v>
      </c>
    </row>
    <row r="1022" spans="1:27" x14ac:dyDescent="0.25">
      <c r="A1022" s="42">
        <v>1106</v>
      </c>
      <c r="B1022" s="42" t="s">
        <v>28</v>
      </c>
      <c r="C1022" s="9"/>
      <c r="D1022" s="9"/>
      <c r="E1022" s="42" t="s">
        <v>421</v>
      </c>
      <c r="F1022" s="9">
        <v>2019</v>
      </c>
      <c r="G1022" s="9">
        <v>4</v>
      </c>
      <c r="H1022" s="9">
        <v>1</v>
      </c>
      <c r="I1022" s="42">
        <v>-0.82116</v>
      </c>
      <c r="J1022" s="42">
        <v>-90.060040000000001</v>
      </c>
      <c r="K1022" s="26">
        <v>982126055990424</v>
      </c>
      <c r="L1022" s="26">
        <f t="shared" si="23"/>
        <v>982126055990424</v>
      </c>
      <c r="M1022" s="26">
        <v>982126055990424</v>
      </c>
      <c r="N1022" s="47">
        <v>85</v>
      </c>
      <c r="O1022" s="48">
        <v>28.7</v>
      </c>
      <c r="P1022" s="45">
        <v>29.2</v>
      </c>
      <c r="Q1022" s="45">
        <v>20.5</v>
      </c>
      <c r="R1022" s="45">
        <v>5.7</v>
      </c>
      <c r="S1022" s="45">
        <v>1.5</v>
      </c>
      <c r="T1022" s="45">
        <v>1</v>
      </c>
      <c r="U1022" s="28" t="e">
        <v>#N/A</v>
      </c>
      <c r="V1022" s="44">
        <f>VLOOKUP($L1022,'[1]Tortugas liberadas DPNG'!$B$1:$O$552,7,FALSE)</f>
        <v>2019</v>
      </c>
      <c r="W1022" s="44">
        <f>VLOOKUP($L1022,'[1]Tortugas liberadas DPNG'!$B$1:$O$552,11,FALSE)</f>
        <v>27.5</v>
      </c>
      <c r="X1022" s="44">
        <f>VLOOKUP($L1022,'[1]Tortugas liberadas DPNG'!$B$1:$O$552,14,FALSE)/1000</f>
        <v>1.6719999999999999</v>
      </c>
      <c r="Y1022" s="44">
        <f>VLOOKUP($L1022,'[1]Tortugas liberadas DPNG'!$B$1:$O$552,5,FALSE) -0.5</f>
        <v>7.5</v>
      </c>
      <c r="Z1022" s="44">
        <f>Y1022+(F1022-VLOOKUP($L1022,'[1]Tortugas liberadas DPNG'!$B$1:$O$552,7,FALSE))</f>
        <v>7.5</v>
      </c>
      <c r="AA1022" s="44">
        <f t="shared" si="24"/>
        <v>15</v>
      </c>
    </row>
    <row r="1023" spans="1:27" x14ac:dyDescent="0.25">
      <c r="A1023" s="42">
        <v>1107</v>
      </c>
      <c r="B1023" s="42" t="s">
        <v>28</v>
      </c>
      <c r="C1023" s="9"/>
      <c r="D1023" s="9"/>
      <c r="E1023" s="42" t="s">
        <v>422</v>
      </c>
      <c r="F1023" s="9">
        <v>2019</v>
      </c>
      <c r="G1023" s="9">
        <v>4</v>
      </c>
      <c r="H1023" s="9">
        <v>1</v>
      </c>
      <c r="I1023" s="42">
        <v>-0.82120000000000004</v>
      </c>
      <c r="J1023" s="42">
        <v>-90.060109999999995</v>
      </c>
      <c r="K1023" s="26">
        <v>982126055990475</v>
      </c>
      <c r="L1023" s="26">
        <f t="shared" si="23"/>
        <v>982126055990475</v>
      </c>
      <c r="M1023" s="26">
        <v>982126055990475</v>
      </c>
      <c r="N1023" s="47">
        <v>93</v>
      </c>
      <c r="O1023" s="48">
        <v>30.3</v>
      </c>
      <c r="P1023" s="45">
        <v>32</v>
      </c>
      <c r="Q1023" s="45">
        <v>22.2</v>
      </c>
      <c r="R1023" s="45">
        <v>5.6</v>
      </c>
      <c r="S1023" s="45">
        <v>1.9</v>
      </c>
      <c r="T1023" s="45">
        <v>1</v>
      </c>
      <c r="U1023" s="28" t="e">
        <v>#N/A</v>
      </c>
      <c r="V1023" s="44">
        <f>VLOOKUP($L1023,'[1]Tortugas liberadas DPNG'!$B$1:$O$552,7,FALSE)</f>
        <v>2019</v>
      </c>
      <c r="W1023" s="44">
        <f>VLOOKUP($L1023,'[1]Tortugas liberadas DPNG'!$B$1:$O$552,11,FALSE)</f>
        <v>29.3</v>
      </c>
      <c r="X1023" s="44">
        <f>VLOOKUP($L1023,'[1]Tortugas liberadas DPNG'!$B$1:$O$552,14,FALSE)/1000</f>
        <v>2.1819999999999999</v>
      </c>
      <c r="Y1023" s="44">
        <f>VLOOKUP($L1023,'[1]Tortugas liberadas DPNG'!$B$1:$O$552,5,FALSE) -0.5</f>
        <v>6.5</v>
      </c>
      <c r="Z1023" s="44">
        <f>Y1023+(F1023-VLOOKUP($L1023,'[1]Tortugas liberadas DPNG'!$B$1:$O$552,7,FALSE))</f>
        <v>6.5</v>
      </c>
      <c r="AA1023" s="44">
        <f t="shared" si="24"/>
        <v>15</v>
      </c>
    </row>
    <row r="1024" spans="1:27" x14ac:dyDescent="0.25">
      <c r="A1024" s="42">
        <v>1108</v>
      </c>
      <c r="B1024" s="42" t="s">
        <v>28</v>
      </c>
      <c r="C1024" s="9"/>
      <c r="D1024" s="9"/>
      <c r="E1024" s="42" t="s">
        <v>423</v>
      </c>
      <c r="F1024" s="9">
        <v>2019</v>
      </c>
      <c r="G1024" s="9">
        <v>4</v>
      </c>
      <c r="H1024" s="9">
        <v>1</v>
      </c>
      <c r="I1024" s="42">
        <v>-0.82116999999999996</v>
      </c>
      <c r="J1024" s="42">
        <v>-90.059880000000007</v>
      </c>
      <c r="K1024" s="26">
        <v>982126055990470</v>
      </c>
      <c r="L1024" s="26">
        <f t="shared" si="23"/>
        <v>982126055990470</v>
      </c>
      <c r="M1024" s="26">
        <v>982126055990470</v>
      </c>
      <c r="N1024" s="47">
        <v>13</v>
      </c>
      <c r="O1024" s="48">
        <v>23.8</v>
      </c>
      <c r="P1024" s="45">
        <v>25.8</v>
      </c>
      <c r="Q1024" s="45">
        <v>26.3</v>
      </c>
      <c r="R1024" s="45">
        <v>4.9000000000000004</v>
      </c>
      <c r="S1024" s="45">
        <v>1</v>
      </c>
      <c r="T1024" s="45">
        <v>1</v>
      </c>
      <c r="U1024" s="28" t="e">
        <v>#N/A</v>
      </c>
      <c r="V1024" s="44">
        <f>VLOOKUP($L1024,'[1]Tortugas liberadas DPNG'!$B$1:$O$552,7,FALSE)</f>
        <v>2019</v>
      </c>
      <c r="W1024" s="44">
        <f>VLOOKUP($L1024,'[1]Tortugas liberadas DPNG'!$B$1:$O$552,11,FALSE)</f>
        <v>23.4</v>
      </c>
      <c r="X1024" s="44">
        <f>VLOOKUP($L1024,'[1]Tortugas liberadas DPNG'!$B$1:$O$552,14,FALSE)/1000</f>
        <v>1.089</v>
      </c>
      <c r="Y1024" s="44">
        <f>VLOOKUP($L1024,'[1]Tortugas liberadas DPNG'!$B$1:$O$552,5,FALSE) -0.5</f>
        <v>8.5</v>
      </c>
      <c r="Z1024" s="44">
        <f>Y1024+(F1024-VLOOKUP($L1024,'[1]Tortugas liberadas DPNG'!$B$1:$O$552,7,FALSE))</f>
        <v>8.5</v>
      </c>
      <c r="AA1024" s="44">
        <f t="shared" si="24"/>
        <v>15</v>
      </c>
    </row>
    <row r="1025" spans="1:27" x14ac:dyDescent="0.25">
      <c r="A1025" s="42">
        <v>1109</v>
      </c>
      <c r="B1025" s="42" t="s">
        <v>28</v>
      </c>
      <c r="C1025" s="9"/>
      <c r="D1025" s="9"/>
      <c r="E1025" s="42" t="s">
        <v>424</v>
      </c>
      <c r="F1025" s="9">
        <v>2019</v>
      </c>
      <c r="G1025" s="9">
        <v>4</v>
      </c>
      <c r="H1025" s="9">
        <v>1</v>
      </c>
      <c r="I1025" s="42">
        <v>-0.82135999999999998</v>
      </c>
      <c r="J1025" s="42">
        <v>-90.05968</v>
      </c>
      <c r="K1025" s="26">
        <v>91045370</v>
      </c>
      <c r="L1025" s="26">
        <f t="shared" si="23"/>
        <v>91045370</v>
      </c>
      <c r="M1025" s="26">
        <v>91045370</v>
      </c>
      <c r="N1025" s="47">
        <v>2506</v>
      </c>
      <c r="O1025" s="48">
        <v>31.6</v>
      </c>
      <c r="P1025" s="45">
        <v>33.5</v>
      </c>
      <c r="Q1025" s="45">
        <v>23.3</v>
      </c>
      <c r="R1025" s="45">
        <v>6.7</v>
      </c>
      <c r="S1025" s="45">
        <v>3</v>
      </c>
      <c r="T1025" s="45">
        <v>1</v>
      </c>
      <c r="U1025" s="28" t="e">
        <v>#N/A</v>
      </c>
      <c r="V1025" s="44">
        <f>VLOOKUP($L1025,'[1]Tortugas liberadas DPNG'!$B$1:$O$552,7,FALSE)</f>
        <v>2017</v>
      </c>
      <c r="W1025" s="44">
        <f>VLOOKUP($L1025,'[1]Tortugas liberadas DPNG'!$B$1:$O$552,11,FALSE)</f>
        <v>25.9</v>
      </c>
      <c r="X1025" s="44">
        <f>VLOOKUP($L1025,'[1]Tortugas liberadas DPNG'!$B$1:$O$552,14,FALSE)/1000</f>
        <v>1.488</v>
      </c>
      <c r="Y1025" s="44">
        <f>VLOOKUP($L1025,'[1]Tortugas liberadas DPNG'!$B$1:$O$552,5,FALSE) -0.5</f>
        <v>5.5</v>
      </c>
      <c r="Z1025" s="44">
        <f>Y1025+(F1025-VLOOKUP($L1025,'[1]Tortugas liberadas DPNG'!$B$1:$O$552,7,FALSE))</f>
        <v>7.5</v>
      </c>
      <c r="AA1025" s="44">
        <f t="shared" si="24"/>
        <v>8</v>
      </c>
    </row>
    <row r="1026" spans="1:27" x14ac:dyDescent="0.25">
      <c r="A1026" s="42">
        <v>1110</v>
      </c>
      <c r="B1026" s="42" t="s">
        <v>28</v>
      </c>
      <c r="C1026" s="9"/>
      <c r="D1026" s="9"/>
      <c r="E1026" s="42" t="s">
        <v>425</v>
      </c>
      <c r="F1026" s="9">
        <v>2019</v>
      </c>
      <c r="G1026" s="9">
        <v>4</v>
      </c>
      <c r="H1026" s="9">
        <v>1</v>
      </c>
      <c r="I1026" s="42">
        <v>-0.82077999999999995</v>
      </c>
      <c r="J1026" s="42">
        <v>-90.06174</v>
      </c>
      <c r="K1026" s="26">
        <v>52018778</v>
      </c>
      <c r="L1026" s="26">
        <f t="shared" si="23"/>
        <v>52018778</v>
      </c>
      <c r="M1026" s="26">
        <v>52018778</v>
      </c>
      <c r="N1026" s="47">
        <v>2318</v>
      </c>
      <c r="O1026" s="48">
        <v>30.2</v>
      </c>
      <c r="P1026" s="45">
        <v>31.4</v>
      </c>
      <c r="Q1026" s="45">
        <v>21.3</v>
      </c>
      <c r="R1026" s="45">
        <v>6</v>
      </c>
      <c r="S1026" s="45">
        <v>2.7</v>
      </c>
      <c r="T1026" s="45">
        <v>1</v>
      </c>
      <c r="U1026" s="28" t="e">
        <v>#N/A</v>
      </c>
      <c r="V1026" s="44">
        <f>VLOOKUP($L1026,'[1]Tortugas liberadas DPNG'!$B$1:$O$552,7,FALSE)</f>
        <v>2017</v>
      </c>
      <c r="W1026" s="44">
        <f>VLOOKUP($L1026,'[1]Tortugas liberadas DPNG'!$B$1:$O$552,11,FALSE)</f>
        <v>24</v>
      </c>
      <c r="X1026" s="44">
        <f>VLOOKUP($L1026,'[1]Tortugas liberadas DPNG'!$B$1:$O$552,14,FALSE)/1000</f>
        <v>1.1619999999999999</v>
      </c>
      <c r="Y1026" s="44">
        <f>VLOOKUP($L1026,'[1]Tortugas liberadas DPNG'!$B$1:$O$552,5,FALSE) -0.5</f>
        <v>5.5</v>
      </c>
      <c r="Z1026" s="44">
        <f>Y1026+(F1026-VLOOKUP($L1026,'[1]Tortugas liberadas DPNG'!$B$1:$O$552,7,FALSE))</f>
        <v>7.5</v>
      </c>
      <c r="AA1026" s="44">
        <f t="shared" si="24"/>
        <v>8</v>
      </c>
    </row>
    <row r="1027" spans="1:27" x14ac:dyDescent="0.25">
      <c r="A1027" s="42">
        <v>1111</v>
      </c>
      <c r="B1027" s="42" t="s">
        <v>28</v>
      </c>
      <c r="C1027" s="9"/>
      <c r="D1027" s="9"/>
      <c r="E1027" s="42" t="s">
        <v>426</v>
      </c>
      <c r="F1027" s="9">
        <v>2019</v>
      </c>
      <c r="G1027" s="9">
        <v>4</v>
      </c>
      <c r="H1027" s="9">
        <v>1</v>
      </c>
      <c r="I1027" s="42">
        <v>-0.82106000000000001</v>
      </c>
      <c r="J1027" s="42">
        <v>-90.062119999999993</v>
      </c>
      <c r="K1027" s="26">
        <v>52292613</v>
      </c>
      <c r="L1027" s="26">
        <f t="shared" si="23"/>
        <v>52292613</v>
      </c>
      <c r="M1027" s="26">
        <v>52292613</v>
      </c>
      <c r="N1027" s="47">
        <v>2421</v>
      </c>
      <c r="O1027" s="48">
        <v>32.700000000000003</v>
      </c>
      <c r="P1027" s="45">
        <v>34.799999999999997</v>
      </c>
      <c r="Q1027" s="45">
        <v>24.2</v>
      </c>
      <c r="R1027" s="45">
        <v>6.6</v>
      </c>
      <c r="S1027" s="45">
        <v>3.1</v>
      </c>
      <c r="T1027" s="45">
        <v>1</v>
      </c>
      <c r="U1027" s="28" t="e">
        <v>#N/A</v>
      </c>
      <c r="V1027" s="44">
        <f>VLOOKUP($L1027,'[1]Tortugas liberadas DPNG'!$B$1:$O$552,7,FALSE)</f>
        <v>2017</v>
      </c>
      <c r="W1027" s="44">
        <f>VLOOKUP($L1027,'[1]Tortugas liberadas DPNG'!$B$1:$O$552,11,FALSE)</f>
        <v>26.1</v>
      </c>
      <c r="X1027" s="44">
        <f>VLOOKUP($L1027,'[1]Tortugas liberadas DPNG'!$B$1:$O$552,14,FALSE)/1000</f>
        <v>1.6</v>
      </c>
      <c r="Y1027" s="44">
        <f>VLOOKUP($L1027,'[1]Tortugas liberadas DPNG'!$B$1:$O$552,5,FALSE) -0.5</f>
        <v>4.5</v>
      </c>
      <c r="Z1027" s="44">
        <f>Y1027+(F1027-VLOOKUP($L1027,'[1]Tortugas liberadas DPNG'!$B$1:$O$552,7,FALSE))</f>
        <v>6.5</v>
      </c>
      <c r="AA1027" s="44">
        <f t="shared" si="24"/>
        <v>8</v>
      </c>
    </row>
    <row r="1028" spans="1:27" x14ac:dyDescent="0.25">
      <c r="A1028" s="42">
        <v>1112</v>
      </c>
      <c r="B1028" s="42" t="s">
        <v>28</v>
      </c>
      <c r="C1028" s="9"/>
      <c r="D1028" s="9"/>
      <c r="E1028" s="42" t="s">
        <v>427</v>
      </c>
      <c r="F1028" s="9">
        <v>2019</v>
      </c>
      <c r="G1028" s="9">
        <v>4</v>
      </c>
      <c r="H1028" s="9">
        <v>1</v>
      </c>
      <c r="I1028" s="42">
        <v>-0.82149000000000005</v>
      </c>
      <c r="J1028" s="42">
        <v>-90.062820000000002</v>
      </c>
      <c r="K1028" s="26">
        <v>48282867</v>
      </c>
      <c r="L1028" s="26">
        <f t="shared" si="23"/>
        <v>48282867</v>
      </c>
      <c r="M1028" s="26">
        <v>48282867</v>
      </c>
      <c r="N1028" s="47">
        <v>2051</v>
      </c>
      <c r="O1028" s="48">
        <v>40.4</v>
      </c>
      <c r="P1028" s="45">
        <v>43.9</v>
      </c>
      <c r="Q1028" s="45">
        <v>30.7</v>
      </c>
      <c r="R1028" s="45">
        <v>10.1</v>
      </c>
      <c r="S1028" s="45">
        <v>6.5</v>
      </c>
      <c r="T1028" s="45">
        <v>1</v>
      </c>
      <c r="U1028" s="28" t="e">
        <v>#N/A</v>
      </c>
      <c r="V1028" s="44">
        <f>VLOOKUP($L1028,'[1]Tortugas liberadas DPNG'!$B$1:$O$552,7,FALSE)</f>
        <v>2015</v>
      </c>
      <c r="W1028" s="44">
        <f>VLOOKUP($L1028,'[1]Tortugas liberadas DPNG'!$B$1:$O$552,11,FALSE)</f>
        <v>24.5</v>
      </c>
      <c r="X1028" s="44">
        <f>VLOOKUP($L1028,'[1]Tortugas liberadas DPNG'!$B$1:$O$552,14,FALSE)/1000</f>
        <v>1.3</v>
      </c>
      <c r="Y1028" s="44">
        <f>VLOOKUP($L1028,'[1]Tortugas liberadas DPNG'!$B$1:$O$552,5,FALSE) -0.5</f>
        <v>5.5</v>
      </c>
      <c r="Z1028" s="44">
        <f>Y1028+(F1028-VLOOKUP($L1028,'[1]Tortugas liberadas DPNG'!$B$1:$O$552,7,FALSE))</f>
        <v>9.5</v>
      </c>
      <c r="AA1028" s="44">
        <f t="shared" si="24"/>
        <v>8</v>
      </c>
    </row>
    <row r="1029" spans="1:27" x14ac:dyDescent="0.25">
      <c r="A1029" s="42">
        <v>1113</v>
      </c>
      <c r="B1029" s="42" t="s">
        <v>28</v>
      </c>
      <c r="C1029" s="9"/>
      <c r="D1029" s="9"/>
      <c r="E1029" s="42" t="s">
        <v>428</v>
      </c>
      <c r="F1029" s="9">
        <v>2019</v>
      </c>
      <c r="G1029" s="9">
        <v>4</v>
      </c>
      <c r="H1029" s="9">
        <v>1</v>
      </c>
      <c r="I1029" s="42">
        <v>-0.82159000000000004</v>
      </c>
      <c r="J1029" s="42">
        <v>-90.062809999999999</v>
      </c>
      <c r="K1029" s="26">
        <v>51624297</v>
      </c>
      <c r="L1029" s="26">
        <f t="shared" si="23"/>
        <v>51624297</v>
      </c>
      <c r="M1029" s="26">
        <v>51624297</v>
      </c>
      <c r="N1029" s="47">
        <v>2338</v>
      </c>
      <c r="O1029" s="48">
        <v>32.799999999999997</v>
      </c>
      <c r="P1029" s="45">
        <v>33.6</v>
      </c>
      <c r="Q1029" s="45">
        <v>22.3</v>
      </c>
      <c r="R1029" s="45">
        <v>6.9</v>
      </c>
      <c r="S1029" s="45">
        <v>2.8</v>
      </c>
      <c r="T1029" s="45">
        <v>1</v>
      </c>
      <c r="U1029" s="28" t="e">
        <v>#N/A</v>
      </c>
      <c r="V1029" s="44">
        <f>VLOOKUP($L1029,'[1]Tortugas liberadas DPNG'!$B$1:$O$552,7,FALSE)</f>
        <v>2017</v>
      </c>
      <c r="W1029" s="44">
        <f>VLOOKUP($L1029,'[1]Tortugas liberadas DPNG'!$B$1:$O$552,11,FALSE)</f>
        <v>27.1</v>
      </c>
      <c r="X1029" s="44">
        <f>VLOOKUP($L1029,'[1]Tortugas liberadas DPNG'!$B$1:$O$552,14,FALSE)/1000</f>
        <v>1.7</v>
      </c>
      <c r="Y1029" s="44">
        <f>VLOOKUP($L1029,'[1]Tortugas liberadas DPNG'!$B$1:$O$552,5,FALSE) -0.5</f>
        <v>6.5</v>
      </c>
      <c r="Z1029" s="44">
        <f>Y1029+(F1029-VLOOKUP($L1029,'[1]Tortugas liberadas DPNG'!$B$1:$O$552,7,FALSE))</f>
        <v>8.5</v>
      </c>
      <c r="AA1029" s="44">
        <f t="shared" si="24"/>
        <v>8</v>
      </c>
    </row>
    <row r="1030" spans="1:27" x14ac:dyDescent="0.25">
      <c r="A1030" s="42">
        <v>1114</v>
      </c>
      <c r="B1030" s="42" t="s">
        <v>28</v>
      </c>
      <c r="C1030" s="9"/>
      <c r="D1030" s="9"/>
      <c r="E1030" s="42" t="s">
        <v>429</v>
      </c>
      <c r="F1030" s="9">
        <v>2019</v>
      </c>
      <c r="G1030" s="9">
        <v>4</v>
      </c>
      <c r="H1030" s="9">
        <v>1</v>
      </c>
      <c r="I1030" s="42">
        <v>-0.82208999999999999</v>
      </c>
      <c r="J1030" s="42">
        <v>-90.060119999999998</v>
      </c>
      <c r="K1030" s="26">
        <v>982126055990498</v>
      </c>
      <c r="L1030" s="26">
        <f t="shared" si="23"/>
        <v>982126055990498</v>
      </c>
      <c r="M1030" s="26">
        <v>982126055990498</v>
      </c>
      <c r="N1030" s="47">
        <v>40</v>
      </c>
      <c r="O1030" s="48">
        <v>26.3</v>
      </c>
      <c r="P1030" s="45">
        <v>27.2</v>
      </c>
      <c r="Q1030" s="45">
        <v>17.899999999999999</v>
      </c>
      <c r="R1030" s="45">
        <v>5</v>
      </c>
      <c r="S1030" s="45">
        <v>1.4</v>
      </c>
      <c r="T1030" s="45">
        <v>1</v>
      </c>
      <c r="U1030" s="28" t="e">
        <v>#N/A</v>
      </c>
      <c r="V1030" s="44">
        <f>VLOOKUP($L1030,'[1]Tortugas liberadas DPNG'!$B$1:$O$552,7,FALSE)</f>
        <v>2019</v>
      </c>
      <c r="W1030" s="44">
        <f>VLOOKUP($L1030,'[1]Tortugas liberadas DPNG'!$B$1:$O$552,11,FALSE)</f>
        <v>25.5</v>
      </c>
      <c r="X1030" s="44">
        <f>VLOOKUP($L1030,'[1]Tortugas liberadas DPNG'!$B$1:$O$552,14,FALSE)/1000</f>
        <v>1.216</v>
      </c>
      <c r="Y1030" s="44">
        <f>VLOOKUP($L1030,'[1]Tortugas liberadas DPNG'!$B$1:$O$552,5,FALSE) -0.5</f>
        <v>5.5</v>
      </c>
      <c r="Z1030" s="44">
        <f>Y1030+(F1030-VLOOKUP($L1030,'[1]Tortugas liberadas DPNG'!$B$1:$O$552,7,FALSE))</f>
        <v>5.5</v>
      </c>
      <c r="AA1030" s="44">
        <f t="shared" si="24"/>
        <v>15</v>
      </c>
    </row>
    <row r="1031" spans="1:27" x14ac:dyDescent="0.25">
      <c r="A1031" s="42">
        <v>1115</v>
      </c>
      <c r="B1031" s="42" t="s">
        <v>28</v>
      </c>
      <c r="C1031" s="9"/>
      <c r="D1031" s="9"/>
      <c r="E1031" s="42" t="s">
        <v>430</v>
      </c>
      <c r="F1031" s="9">
        <v>2019</v>
      </c>
      <c r="G1031" s="9">
        <v>4</v>
      </c>
      <c r="H1031" s="9">
        <v>1</v>
      </c>
      <c r="I1031" s="42">
        <v>-0.82174999999999998</v>
      </c>
      <c r="J1031" s="42">
        <v>-90.060069999999996</v>
      </c>
      <c r="K1031" s="26">
        <v>982126055990570</v>
      </c>
      <c r="L1031" s="26">
        <f t="shared" si="23"/>
        <v>982126055990570</v>
      </c>
      <c r="M1031" s="26">
        <v>982126055990570</v>
      </c>
      <c r="N1031" s="47">
        <v>46</v>
      </c>
      <c r="O1031" s="48">
        <v>29.6</v>
      </c>
      <c r="P1031" s="45">
        <v>31.4</v>
      </c>
      <c r="Q1031" s="45">
        <v>20.9</v>
      </c>
      <c r="R1031" s="45">
        <v>5.8</v>
      </c>
      <c r="S1031" s="45">
        <v>2</v>
      </c>
      <c r="T1031" s="45">
        <v>1</v>
      </c>
      <c r="U1031" s="28" t="e">
        <v>#N/A</v>
      </c>
      <c r="V1031" s="44">
        <f>VLOOKUP($L1031,'[1]Tortugas liberadas DPNG'!$B$1:$O$552,7,FALSE)</f>
        <v>2019</v>
      </c>
      <c r="W1031" s="44">
        <f>VLOOKUP($L1031,'[1]Tortugas liberadas DPNG'!$B$1:$O$552,11,FALSE)</f>
        <v>28.8</v>
      </c>
      <c r="X1031" s="44">
        <f>VLOOKUP($L1031,'[1]Tortugas liberadas DPNG'!$B$1:$O$552,14,FALSE)/1000</f>
        <v>2.0710000000000002</v>
      </c>
      <c r="Y1031" s="44">
        <f>VLOOKUP($L1031,'[1]Tortugas liberadas DPNG'!$B$1:$O$552,5,FALSE) -0.5</f>
        <v>5.5</v>
      </c>
      <c r="Z1031" s="44">
        <f>Y1031+(F1031-VLOOKUP($L1031,'[1]Tortugas liberadas DPNG'!$B$1:$O$552,7,FALSE))</f>
        <v>5.5</v>
      </c>
      <c r="AA1031" s="44">
        <f t="shared" si="24"/>
        <v>15</v>
      </c>
    </row>
    <row r="1032" spans="1:27" x14ac:dyDescent="0.25">
      <c r="A1032" s="42">
        <v>1116</v>
      </c>
      <c r="B1032" s="42" t="s">
        <v>28</v>
      </c>
      <c r="C1032" s="9"/>
      <c r="D1032" s="9"/>
      <c r="E1032" s="42" t="s">
        <v>431</v>
      </c>
      <c r="F1032" s="9">
        <v>2019</v>
      </c>
      <c r="G1032" s="9">
        <v>4</v>
      </c>
      <c r="H1032" s="9">
        <v>1</v>
      </c>
      <c r="I1032" s="42">
        <v>-0.82203000000000004</v>
      </c>
      <c r="J1032" s="42">
        <v>-90.059960000000004</v>
      </c>
      <c r="K1032" s="26">
        <v>982126055990394</v>
      </c>
      <c r="L1032" s="26">
        <f t="shared" si="23"/>
        <v>982126055990394</v>
      </c>
      <c r="M1032" s="26">
        <v>982126055990394</v>
      </c>
      <c r="N1032" s="47">
        <v>1</v>
      </c>
      <c r="O1032" s="48">
        <v>28.7</v>
      </c>
      <c r="P1032" s="45">
        <v>28.9</v>
      </c>
      <c r="Q1032" s="45">
        <v>21.8</v>
      </c>
      <c r="R1032" s="45">
        <v>5.3</v>
      </c>
      <c r="S1032" s="45">
        <v>1.2</v>
      </c>
      <c r="T1032" s="45">
        <v>1</v>
      </c>
      <c r="U1032" s="28" t="e">
        <v>#N/A</v>
      </c>
      <c r="V1032" s="44">
        <f>VLOOKUP($L1032,'[1]Tortugas liberadas DPNG'!$B$1:$O$552,7,FALSE)</f>
        <v>2019</v>
      </c>
      <c r="W1032" s="44">
        <f>VLOOKUP($L1032,'[1]Tortugas liberadas DPNG'!$B$1:$O$552,11,FALSE)</f>
        <v>28.1</v>
      </c>
      <c r="X1032" s="44">
        <f>VLOOKUP($L1032,'[1]Tortugas liberadas DPNG'!$B$1:$O$552,14,FALSE)/1000</f>
        <v>1.853</v>
      </c>
      <c r="Y1032" s="44">
        <f>VLOOKUP($L1032,'[1]Tortugas liberadas DPNG'!$B$1:$O$552,5,FALSE) -0.5</f>
        <v>5.5</v>
      </c>
      <c r="Z1032" s="44">
        <f>Y1032+(F1032-VLOOKUP($L1032,'[1]Tortugas liberadas DPNG'!$B$1:$O$552,7,FALSE))</f>
        <v>5.5</v>
      </c>
      <c r="AA1032" s="44">
        <f t="shared" si="24"/>
        <v>15</v>
      </c>
    </row>
    <row r="1033" spans="1:27" x14ac:dyDescent="0.25">
      <c r="A1033" s="42">
        <v>1117</v>
      </c>
      <c r="B1033" s="42" t="s">
        <v>28</v>
      </c>
      <c r="C1033" s="9"/>
      <c r="D1033" s="9"/>
      <c r="E1033" s="42" t="s">
        <v>432</v>
      </c>
      <c r="F1033" s="9">
        <v>2019</v>
      </c>
      <c r="G1033" s="9">
        <v>4</v>
      </c>
      <c r="H1033" s="9">
        <v>1</v>
      </c>
      <c r="I1033" s="42">
        <v>-0.82179000000000002</v>
      </c>
      <c r="J1033" s="42">
        <v>-90.059640000000002</v>
      </c>
      <c r="K1033" s="26">
        <v>982126055990556</v>
      </c>
      <c r="L1033" s="26">
        <f t="shared" si="23"/>
        <v>982126055990556</v>
      </c>
      <c r="M1033" s="26">
        <v>982126055990556</v>
      </c>
      <c r="N1033" s="47">
        <v>0</v>
      </c>
      <c r="O1033" s="48">
        <v>30.8</v>
      </c>
      <c r="P1033" s="45">
        <v>32.299999999999997</v>
      </c>
      <c r="Q1033" s="45">
        <v>22.8</v>
      </c>
      <c r="R1033" s="45">
        <v>5.6</v>
      </c>
      <c r="S1033" s="45">
        <v>2.1</v>
      </c>
      <c r="T1033" s="45">
        <v>1</v>
      </c>
      <c r="U1033" s="28" t="e">
        <v>#N/A</v>
      </c>
      <c r="V1033" s="44">
        <f>VLOOKUP($L1033,'[1]Tortugas liberadas DPNG'!$B$1:$O$552,7,FALSE)</f>
        <v>2019</v>
      </c>
      <c r="W1033" s="44">
        <f>VLOOKUP($L1033,'[1]Tortugas liberadas DPNG'!$B$1:$O$552,11,FALSE)</f>
        <v>29.9</v>
      </c>
      <c r="X1033" s="44">
        <f>VLOOKUP($L1033,'[1]Tortugas liberadas DPNG'!$B$1:$O$552,14,FALSE)/1000</f>
        <v>2.2650000000000001</v>
      </c>
      <c r="Y1033" s="44">
        <f>VLOOKUP($L1033,'[1]Tortugas liberadas DPNG'!$B$1:$O$552,5,FALSE) -0.5</f>
        <v>5.5</v>
      </c>
      <c r="Z1033" s="44">
        <f>Y1033+(F1033-VLOOKUP($L1033,'[1]Tortugas liberadas DPNG'!$B$1:$O$552,7,FALSE))</f>
        <v>5.5</v>
      </c>
      <c r="AA1033" s="44">
        <f t="shared" si="24"/>
        <v>15</v>
      </c>
    </row>
    <row r="1034" spans="1:27" x14ac:dyDescent="0.25">
      <c r="A1034" s="42">
        <v>1118</v>
      </c>
      <c r="B1034" s="42" t="s">
        <v>28</v>
      </c>
      <c r="C1034" s="9"/>
      <c r="D1034" s="9"/>
      <c r="E1034" s="42" t="s">
        <v>433</v>
      </c>
      <c r="F1034" s="9">
        <v>2019</v>
      </c>
      <c r="G1034" s="9">
        <v>4</v>
      </c>
      <c r="H1034" s="9">
        <v>1</v>
      </c>
      <c r="I1034" s="42">
        <v>-0.82172000000000001</v>
      </c>
      <c r="J1034" s="42">
        <v>-90.059759999999997</v>
      </c>
      <c r="K1034" s="26">
        <v>982126055990422</v>
      </c>
      <c r="L1034" s="26">
        <f t="shared" si="23"/>
        <v>982126055990422</v>
      </c>
      <c r="M1034" s="26">
        <v>982126055990422</v>
      </c>
      <c r="N1034" s="47">
        <v>78</v>
      </c>
      <c r="O1034" s="48">
        <v>23.6</v>
      </c>
      <c r="P1034" s="45">
        <v>27.6</v>
      </c>
      <c r="Q1034" s="45">
        <v>19.2</v>
      </c>
      <c r="R1034" s="45">
        <v>5</v>
      </c>
      <c r="S1034" s="45">
        <v>1.6</v>
      </c>
      <c r="T1034" s="45">
        <v>1</v>
      </c>
      <c r="U1034" s="28" t="e">
        <v>#N/A</v>
      </c>
      <c r="V1034" s="44">
        <f>VLOOKUP($L1034,'[1]Tortugas liberadas DPNG'!$B$1:$O$552,7,FALSE)</f>
        <v>2019</v>
      </c>
      <c r="W1034" s="44">
        <f>VLOOKUP($L1034,'[1]Tortugas liberadas DPNG'!$B$1:$O$552,11,FALSE)</f>
        <v>25.9</v>
      </c>
      <c r="X1034" s="44">
        <f>VLOOKUP($L1034,'[1]Tortugas liberadas DPNG'!$B$1:$O$552,14,FALSE)/1000</f>
        <v>1.5920000000000001</v>
      </c>
      <c r="Y1034" s="44">
        <f>VLOOKUP($L1034,'[1]Tortugas liberadas DPNG'!$B$1:$O$552,5,FALSE) -0.5</f>
        <v>5.5</v>
      </c>
      <c r="Z1034" s="44">
        <f>Y1034+(F1034-VLOOKUP($L1034,'[1]Tortugas liberadas DPNG'!$B$1:$O$552,7,FALSE))</f>
        <v>5.5</v>
      </c>
      <c r="AA1034" s="44">
        <f t="shared" si="24"/>
        <v>15</v>
      </c>
    </row>
    <row r="1035" spans="1:27" x14ac:dyDescent="0.25">
      <c r="A1035" s="42">
        <v>1119</v>
      </c>
      <c r="B1035" s="42" t="s">
        <v>28</v>
      </c>
      <c r="C1035" s="9"/>
      <c r="D1035" s="9"/>
      <c r="E1035" s="42" t="s">
        <v>434</v>
      </c>
      <c r="F1035" s="9">
        <v>2019</v>
      </c>
      <c r="G1035" s="9">
        <v>4</v>
      </c>
      <c r="H1035" s="9">
        <v>1</v>
      </c>
      <c r="I1035" s="42">
        <v>-0.82206999999999997</v>
      </c>
      <c r="J1035" s="42">
        <v>-90.059610000000006</v>
      </c>
      <c r="K1035" s="26">
        <v>982126055990505</v>
      </c>
      <c r="L1035" s="26">
        <f t="shared" si="23"/>
        <v>982126055990505</v>
      </c>
      <c r="M1035" s="26">
        <v>982126055990505</v>
      </c>
      <c r="N1035" s="47">
        <v>37</v>
      </c>
      <c r="O1035" s="48">
        <v>27.3</v>
      </c>
      <c r="P1035" s="45">
        <v>28.3</v>
      </c>
      <c r="Q1035" s="45">
        <v>20</v>
      </c>
      <c r="R1035" s="45">
        <v>5.2</v>
      </c>
      <c r="S1035" s="45">
        <v>1.6</v>
      </c>
      <c r="T1035" s="45">
        <v>1</v>
      </c>
      <c r="U1035" s="28" t="e">
        <v>#N/A</v>
      </c>
      <c r="V1035" s="44">
        <f>VLOOKUP($L1035,'[1]Tortugas liberadas DPNG'!$B$1:$O$552,7,FALSE)</f>
        <v>2019</v>
      </c>
      <c r="W1035" s="44">
        <f>VLOOKUP($L1035,'[1]Tortugas liberadas DPNG'!$B$1:$O$552,11,FALSE)</f>
        <v>26.3</v>
      </c>
      <c r="X1035" s="44">
        <f>VLOOKUP($L1035,'[1]Tortugas liberadas DPNG'!$B$1:$O$552,14,FALSE)/1000</f>
        <v>1.6719999999999999</v>
      </c>
      <c r="Y1035" s="44">
        <f>VLOOKUP($L1035,'[1]Tortugas liberadas DPNG'!$B$1:$O$552,5,FALSE) -0.5</f>
        <v>5.5</v>
      </c>
      <c r="Z1035" s="44">
        <f>Y1035+(F1035-VLOOKUP($L1035,'[1]Tortugas liberadas DPNG'!$B$1:$O$552,7,FALSE))</f>
        <v>5.5</v>
      </c>
      <c r="AA1035" s="44">
        <f t="shared" si="24"/>
        <v>15</v>
      </c>
    </row>
    <row r="1036" spans="1:27" x14ac:dyDescent="0.25">
      <c r="A1036" s="42">
        <v>1120</v>
      </c>
      <c r="B1036" s="42" t="s">
        <v>28</v>
      </c>
      <c r="C1036" s="9"/>
      <c r="D1036" s="9"/>
      <c r="E1036" s="42" t="s">
        <v>435</v>
      </c>
      <c r="F1036" s="9">
        <v>2019</v>
      </c>
      <c r="G1036" s="9">
        <v>4</v>
      </c>
      <c r="H1036" s="9">
        <v>1</v>
      </c>
      <c r="I1036" s="42">
        <v>-0.82199</v>
      </c>
      <c r="J1036" s="42">
        <v>-90.059489999999997</v>
      </c>
      <c r="K1036" s="26">
        <v>982126055990447</v>
      </c>
      <c r="L1036" s="26">
        <f t="shared" si="23"/>
        <v>982126055990447</v>
      </c>
      <c r="M1036" s="26">
        <v>982126055990447</v>
      </c>
      <c r="N1036" s="47">
        <v>19</v>
      </c>
      <c r="O1036" s="48">
        <v>27.4</v>
      </c>
      <c r="P1036" s="45">
        <v>28.1</v>
      </c>
      <c r="Q1036" s="45">
        <v>19.2</v>
      </c>
      <c r="R1036" s="45">
        <v>4.7</v>
      </c>
      <c r="S1036" s="45">
        <v>1.2</v>
      </c>
      <c r="T1036" s="45">
        <v>1</v>
      </c>
      <c r="U1036" s="28" t="e">
        <v>#N/A</v>
      </c>
      <c r="V1036" s="44">
        <f>VLOOKUP($L1036,'[1]Tortugas liberadas DPNG'!$B$1:$O$552,7,FALSE)</f>
        <v>2019</v>
      </c>
      <c r="W1036" s="44">
        <f>VLOOKUP($L1036,'[1]Tortugas liberadas DPNG'!$B$1:$O$552,11,FALSE)</f>
        <v>26.3</v>
      </c>
      <c r="X1036" s="44">
        <f>VLOOKUP($L1036,'[1]Tortugas liberadas DPNG'!$B$1:$O$552,14,FALSE)/1000</f>
        <v>1.4730000000000001</v>
      </c>
      <c r="Y1036" s="44">
        <f>VLOOKUP($L1036,'[1]Tortugas liberadas DPNG'!$B$1:$O$552,5,FALSE) -0.5</f>
        <v>5.5</v>
      </c>
      <c r="Z1036" s="44">
        <f>Y1036+(F1036-VLOOKUP($L1036,'[1]Tortugas liberadas DPNG'!$B$1:$O$552,7,FALSE))</f>
        <v>5.5</v>
      </c>
      <c r="AA1036" s="44">
        <f t="shared" si="24"/>
        <v>15</v>
      </c>
    </row>
    <row r="1037" spans="1:27" x14ac:dyDescent="0.25">
      <c r="A1037" s="42">
        <v>1121</v>
      </c>
      <c r="B1037" s="42" t="s">
        <v>28</v>
      </c>
      <c r="C1037" s="9"/>
      <c r="D1037" s="9"/>
      <c r="E1037" s="42" t="s">
        <v>436</v>
      </c>
      <c r="F1037" s="9">
        <v>2019</v>
      </c>
      <c r="G1037" s="9">
        <v>4</v>
      </c>
      <c r="H1037" s="9">
        <v>1</v>
      </c>
      <c r="I1037" s="42">
        <v>-0.82199999999999995</v>
      </c>
      <c r="J1037" s="42">
        <v>-90.059340000000006</v>
      </c>
      <c r="K1037" s="26">
        <v>982126055990419</v>
      </c>
      <c r="L1037" s="26">
        <f t="shared" si="23"/>
        <v>982126055990419</v>
      </c>
      <c r="M1037" s="26">
        <v>982126055990419</v>
      </c>
      <c r="N1037" s="47">
        <v>44</v>
      </c>
      <c r="O1037" s="48">
        <v>29.6</v>
      </c>
      <c r="P1037" s="45">
        <v>30.4</v>
      </c>
      <c r="Q1037" s="45">
        <v>21.4</v>
      </c>
      <c r="R1037" s="45">
        <v>6</v>
      </c>
      <c r="S1037" s="45">
        <v>1.7</v>
      </c>
      <c r="T1037" s="45">
        <v>1</v>
      </c>
      <c r="U1037" s="28" t="e">
        <v>#N/A</v>
      </c>
      <c r="V1037" s="44">
        <f>VLOOKUP($L1037,'[1]Tortugas liberadas DPNG'!$B$1:$O$552,7,FALSE)</f>
        <v>2019</v>
      </c>
      <c r="W1037" s="44">
        <f>VLOOKUP($L1037,'[1]Tortugas liberadas DPNG'!$B$1:$O$552,11,FALSE)</f>
        <v>29.5</v>
      </c>
      <c r="X1037" s="44">
        <f>VLOOKUP($L1037,'[1]Tortugas liberadas DPNG'!$B$1:$O$552,14,FALSE)/1000</f>
        <v>2.218</v>
      </c>
      <c r="Y1037" s="44">
        <f>VLOOKUP($L1037,'[1]Tortugas liberadas DPNG'!$B$1:$O$552,5,FALSE) -0.5</f>
        <v>8.5</v>
      </c>
      <c r="Z1037" s="44">
        <f>Y1037+(F1037-VLOOKUP($L1037,'[1]Tortugas liberadas DPNG'!$B$1:$O$552,7,FALSE))</f>
        <v>8.5</v>
      </c>
      <c r="AA1037" s="44">
        <f t="shared" si="24"/>
        <v>15</v>
      </c>
    </row>
    <row r="1038" spans="1:27" x14ac:dyDescent="0.25">
      <c r="A1038" s="42">
        <v>1122</v>
      </c>
      <c r="B1038" s="42" t="s">
        <v>28</v>
      </c>
      <c r="C1038" s="9"/>
      <c r="D1038" s="9"/>
      <c r="E1038" s="42" t="s">
        <v>437</v>
      </c>
      <c r="F1038" s="9">
        <v>2019</v>
      </c>
      <c r="G1038" s="9">
        <v>4</v>
      </c>
      <c r="H1038" s="9">
        <v>1</v>
      </c>
      <c r="I1038" s="42">
        <v>-0.82233000000000001</v>
      </c>
      <c r="J1038" s="42">
        <v>-90.059299999999993</v>
      </c>
      <c r="K1038" s="26">
        <v>982126055990531</v>
      </c>
      <c r="L1038" s="26">
        <f t="shared" si="23"/>
        <v>982126055990531</v>
      </c>
      <c r="M1038" s="26">
        <v>982126055990531</v>
      </c>
      <c r="N1038" s="47">
        <v>9</v>
      </c>
      <c r="O1038" s="48">
        <v>25.7</v>
      </c>
      <c r="P1038" s="45">
        <v>26</v>
      </c>
      <c r="Q1038" s="45">
        <v>18.2</v>
      </c>
      <c r="R1038" s="45">
        <v>4.9000000000000004</v>
      </c>
      <c r="S1038" s="45">
        <v>1.1000000000000001</v>
      </c>
      <c r="T1038" s="45">
        <v>1</v>
      </c>
      <c r="U1038" s="28" t="e">
        <v>#N/A</v>
      </c>
      <c r="V1038" s="44">
        <f>VLOOKUP($L1038,'[1]Tortugas liberadas DPNG'!$B$1:$O$552,7,FALSE)</f>
        <v>2019</v>
      </c>
      <c r="W1038" s="44">
        <f>VLOOKUP($L1038,'[1]Tortugas liberadas DPNG'!$B$1:$O$552,11,FALSE)</f>
        <v>25.3</v>
      </c>
      <c r="X1038" s="44">
        <f>VLOOKUP($L1038,'[1]Tortugas liberadas DPNG'!$B$1:$O$552,14,FALSE)/1000</f>
        <v>1.2509999999999999</v>
      </c>
      <c r="Y1038" s="44">
        <f>VLOOKUP($L1038,'[1]Tortugas liberadas DPNG'!$B$1:$O$552,5,FALSE) -0.5</f>
        <v>5.5</v>
      </c>
      <c r="Z1038" s="44">
        <f>Y1038+(F1038-VLOOKUP($L1038,'[1]Tortugas liberadas DPNG'!$B$1:$O$552,7,FALSE))</f>
        <v>5.5</v>
      </c>
      <c r="AA1038" s="44">
        <f t="shared" si="24"/>
        <v>15</v>
      </c>
    </row>
    <row r="1039" spans="1:27" x14ac:dyDescent="0.25">
      <c r="A1039" s="42">
        <v>1123</v>
      </c>
      <c r="B1039" s="42" t="s">
        <v>28</v>
      </c>
      <c r="C1039" s="9"/>
      <c r="D1039" s="9"/>
      <c r="E1039" s="42" t="s">
        <v>438</v>
      </c>
      <c r="F1039" s="9">
        <v>2019</v>
      </c>
      <c r="G1039" s="9">
        <v>4</v>
      </c>
      <c r="H1039" s="9">
        <v>1</v>
      </c>
      <c r="I1039" s="42">
        <v>-0.82277</v>
      </c>
      <c r="J1039" s="42">
        <v>-90.059240000000003</v>
      </c>
      <c r="K1039" s="26">
        <v>51638621</v>
      </c>
      <c r="L1039" s="26">
        <f t="shared" si="23"/>
        <v>51638621</v>
      </c>
      <c r="M1039" s="26">
        <v>51638621</v>
      </c>
      <c r="N1039" s="47">
        <v>2388</v>
      </c>
      <c r="O1039" s="48">
        <v>35</v>
      </c>
      <c r="P1039" s="45">
        <v>37.700000000000003</v>
      </c>
      <c r="Q1039" s="45">
        <v>25.7</v>
      </c>
      <c r="R1039" s="45">
        <v>7.1</v>
      </c>
      <c r="S1039" s="45">
        <v>3.6</v>
      </c>
      <c r="T1039" s="45">
        <v>1</v>
      </c>
      <c r="U1039" s="28" t="e">
        <v>#N/A</v>
      </c>
      <c r="V1039" s="44">
        <f>VLOOKUP($L1039,'[1]Tortugas liberadas DPNG'!$B$1:$O$552,7,FALSE)</f>
        <v>2017</v>
      </c>
      <c r="W1039" s="44">
        <f>VLOOKUP($L1039,'[1]Tortugas liberadas DPNG'!$B$1:$O$552,11,FALSE)</f>
        <v>26.9</v>
      </c>
      <c r="X1039" s="44">
        <f>VLOOKUP($L1039,'[1]Tortugas liberadas DPNG'!$B$1:$O$552,14,FALSE)/1000</f>
        <v>1.823</v>
      </c>
      <c r="Y1039" s="44">
        <f>VLOOKUP($L1039,'[1]Tortugas liberadas DPNG'!$B$1:$O$552,5,FALSE) -0.5</f>
        <v>5.5</v>
      </c>
      <c r="Z1039" s="44">
        <f>Y1039+(F1039-VLOOKUP($L1039,'[1]Tortugas liberadas DPNG'!$B$1:$O$552,7,FALSE))</f>
        <v>7.5</v>
      </c>
      <c r="AA1039" s="44">
        <f t="shared" si="24"/>
        <v>8</v>
      </c>
    </row>
    <row r="1040" spans="1:27" x14ac:dyDescent="0.25">
      <c r="A1040" s="42">
        <v>1124</v>
      </c>
      <c r="B1040" s="42" t="s">
        <v>28</v>
      </c>
      <c r="C1040" s="9"/>
      <c r="D1040" s="9"/>
      <c r="E1040" s="42" t="s">
        <v>439</v>
      </c>
      <c r="F1040" s="9">
        <v>2019</v>
      </c>
      <c r="G1040" s="9">
        <v>4</v>
      </c>
      <c r="H1040" s="9">
        <v>1</v>
      </c>
      <c r="I1040" s="42">
        <v>-0.82274999999999998</v>
      </c>
      <c r="J1040" s="42">
        <v>-90.059190000000001</v>
      </c>
      <c r="K1040" s="26">
        <v>52353637</v>
      </c>
      <c r="L1040" s="26">
        <f t="shared" si="23"/>
        <v>52353637</v>
      </c>
      <c r="M1040" s="26">
        <v>52353637</v>
      </c>
      <c r="N1040" s="47">
        <v>2408</v>
      </c>
      <c r="O1040" s="48">
        <v>33.200000000000003</v>
      </c>
      <c r="P1040" s="45">
        <v>35</v>
      </c>
      <c r="Q1040" s="45">
        <v>23.8</v>
      </c>
      <c r="R1040" s="45">
        <v>7</v>
      </c>
      <c r="S1040" s="45">
        <v>3.1</v>
      </c>
      <c r="T1040" s="45">
        <v>1</v>
      </c>
      <c r="U1040" s="28" t="e">
        <v>#N/A</v>
      </c>
      <c r="V1040" s="44">
        <f>VLOOKUP($L1040,'[1]Tortugas liberadas DPNG'!$B$1:$O$552,7,FALSE)</f>
        <v>2017</v>
      </c>
      <c r="W1040" s="44">
        <f>VLOOKUP($L1040,'[1]Tortugas liberadas DPNG'!$B$1:$O$552,11,FALSE)</f>
        <v>26</v>
      </c>
      <c r="X1040" s="44">
        <f>VLOOKUP($L1040,'[1]Tortugas liberadas DPNG'!$B$1:$O$552,14,FALSE)/1000</f>
        <v>1.4430000000000001</v>
      </c>
      <c r="Y1040" s="44">
        <f>VLOOKUP($L1040,'[1]Tortugas liberadas DPNG'!$B$1:$O$552,5,FALSE) -0.5</f>
        <v>5.5</v>
      </c>
      <c r="Z1040" s="44">
        <f>Y1040+(F1040-VLOOKUP($L1040,'[1]Tortugas liberadas DPNG'!$B$1:$O$552,7,FALSE))</f>
        <v>7.5</v>
      </c>
      <c r="AA1040" s="44">
        <f t="shared" si="24"/>
        <v>8</v>
      </c>
    </row>
    <row r="1041" spans="1:27" x14ac:dyDescent="0.25">
      <c r="A1041" s="42">
        <v>1125</v>
      </c>
      <c r="B1041" s="42" t="s">
        <v>28</v>
      </c>
      <c r="C1041" s="9"/>
      <c r="D1041" s="9"/>
      <c r="E1041" s="42" t="s">
        <v>440</v>
      </c>
      <c r="F1041" s="9">
        <v>2019</v>
      </c>
      <c r="G1041" s="9">
        <v>4</v>
      </c>
      <c r="H1041" s="9">
        <v>1</v>
      </c>
      <c r="I1041" s="42">
        <v>-0.82282999999999995</v>
      </c>
      <c r="J1041" s="42">
        <v>-90.059939999999997</v>
      </c>
      <c r="K1041" s="26">
        <v>48375092</v>
      </c>
      <c r="L1041" s="26">
        <f t="shared" si="23"/>
        <v>48375092</v>
      </c>
      <c r="M1041" s="26">
        <v>48375092</v>
      </c>
      <c r="N1041" s="47" t="s">
        <v>126</v>
      </c>
      <c r="O1041" s="48">
        <v>36.5</v>
      </c>
      <c r="P1041" s="45">
        <v>37.299999999999997</v>
      </c>
      <c r="Q1041" s="45">
        <v>26.2</v>
      </c>
      <c r="R1041" s="45">
        <v>7.6</v>
      </c>
      <c r="S1041" s="45">
        <v>3.8</v>
      </c>
      <c r="T1041" s="45">
        <v>1</v>
      </c>
      <c r="U1041" s="28" t="e">
        <v>#N/A</v>
      </c>
      <c r="V1041" s="44">
        <f>VLOOKUP($L1041,'[1]Tortugas liberadas DPNG'!$B$1:$O$552,7,FALSE)</f>
        <v>2015</v>
      </c>
      <c r="W1041" s="44">
        <f>VLOOKUP($L1041,'[1]Tortugas liberadas DPNG'!$B$1:$O$552,11,FALSE)</f>
        <v>23.6</v>
      </c>
      <c r="X1041" s="44">
        <f>VLOOKUP($L1041,'[1]Tortugas liberadas DPNG'!$B$1:$O$552,14,FALSE)/1000</f>
        <v>1.1499999999999999</v>
      </c>
      <c r="Y1041" s="44">
        <f>VLOOKUP($L1041,'[1]Tortugas liberadas DPNG'!$B$1:$O$552,5,FALSE) -0.5</f>
        <v>6.5</v>
      </c>
      <c r="Z1041" s="44">
        <f>Y1041+(F1041-VLOOKUP($L1041,'[1]Tortugas liberadas DPNG'!$B$1:$O$552,7,FALSE))</f>
        <v>10.5</v>
      </c>
      <c r="AA1041" s="44">
        <f t="shared" si="24"/>
        <v>8</v>
      </c>
    </row>
    <row r="1042" spans="1:27" x14ac:dyDescent="0.25">
      <c r="A1042" s="42">
        <v>1126</v>
      </c>
      <c r="B1042" s="42" t="s">
        <v>28</v>
      </c>
      <c r="C1042" s="9"/>
      <c r="D1042" s="9"/>
      <c r="E1042" s="42" t="s">
        <v>441</v>
      </c>
      <c r="F1042" s="9">
        <v>2019</v>
      </c>
      <c r="G1042" s="9">
        <v>4</v>
      </c>
      <c r="H1042" s="9">
        <v>1</v>
      </c>
      <c r="I1042" s="42">
        <v>-0.82282</v>
      </c>
      <c r="J1042" s="42">
        <v>-90.059939999999997</v>
      </c>
      <c r="K1042" s="26">
        <v>982126055990402</v>
      </c>
      <c r="L1042" s="26">
        <f t="shared" si="23"/>
        <v>982126055990402</v>
      </c>
      <c r="M1042" s="26">
        <v>982126055990402</v>
      </c>
      <c r="N1042" s="47">
        <v>91</v>
      </c>
      <c r="O1042" s="48">
        <v>29.8</v>
      </c>
      <c r="P1042" s="45">
        <v>31.1</v>
      </c>
      <c r="Q1042" s="45">
        <v>20.9</v>
      </c>
      <c r="R1042" s="45">
        <v>6.1</v>
      </c>
      <c r="S1042" s="45">
        <v>2.2999999999999998</v>
      </c>
      <c r="T1042" s="45">
        <v>1</v>
      </c>
      <c r="U1042" s="28" t="e">
        <v>#N/A</v>
      </c>
      <c r="V1042" s="44">
        <f>VLOOKUP($L1042,'[1]Tortugas liberadas DPNG'!$B$1:$O$552,7,FALSE)</f>
        <v>2019</v>
      </c>
      <c r="W1042" s="44">
        <f>VLOOKUP($L1042,'[1]Tortugas liberadas DPNG'!$B$1:$O$552,11,FALSE)</f>
        <v>28.5</v>
      </c>
      <c r="X1042" s="44">
        <f>VLOOKUP($L1042,'[1]Tortugas liberadas DPNG'!$B$1:$O$552,14,FALSE)/1000</f>
        <v>2.129</v>
      </c>
      <c r="Y1042" s="44">
        <f>VLOOKUP($L1042,'[1]Tortugas liberadas DPNG'!$B$1:$O$552,5,FALSE) -0.5</f>
        <v>8.5</v>
      </c>
      <c r="Z1042" s="44">
        <f>Y1042+(F1042-VLOOKUP($L1042,'[1]Tortugas liberadas DPNG'!$B$1:$O$552,7,FALSE))</f>
        <v>8.5</v>
      </c>
      <c r="AA1042" s="44">
        <f t="shared" si="24"/>
        <v>15</v>
      </c>
    </row>
    <row r="1043" spans="1:27" x14ac:dyDescent="0.25">
      <c r="A1043" s="42">
        <v>1127</v>
      </c>
      <c r="B1043" s="42" t="s">
        <v>28</v>
      </c>
      <c r="C1043" s="9"/>
      <c r="D1043" s="9"/>
      <c r="E1043" s="42" t="s">
        <v>442</v>
      </c>
      <c r="F1043" s="9">
        <v>2019</v>
      </c>
      <c r="G1043" s="9">
        <v>4</v>
      </c>
      <c r="H1043" s="9">
        <v>1</v>
      </c>
      <c r="I1043" s="42">
        <v>-0.82250999999999996</v>
      </c>
      <c r="J1043" s="42">
        <v>-90.060149999999993</v>
      </c>
      <c r="K1043" s="26">
        <v>982126055990242</v>
      </c>
      <c r="L1043" s="26">
        <f t="shared" si="23"/>
        <v>982126055990242</v>
      </c>
      <c r="M1043" s="26">
        <v>982126055990242</v>
      </c>
      <c r="N1043" s="47">
        <v>4</v>
      </c>
      <c r="O1043" s="48">
        <v>30.7</v>
      </c>
      <c r="P1043" s="45">
        <v>33.1</v>
      </c>
      <c r="Q1043" s="45">
        <v>22.8</v>
      </c>
      <c r="R1043" s="45">
        <v>6</v>
      </c>
      <c r="S1043" s="45">
        <v>1.7</v>
      </c>
      <c r="T1043" s="45">
        <v>1</v>
      </c>
      <c r="U1043" s="28" t="e">
        <v>#N/A</v>
      </c>
      <c r="V1043" s="44" t="e">
        <f>VLOOKUP($L1043,'[1]Tortugas liberadas DPNG'!$B$1:$O$552,7,FALSE)</f>
        <v>#N/A</v>
      </c>
      <c r="W1043" s="44" t="e">
        <f>VLOOKUP($L1043,'[1]Tortugas liberadas DPNG'!$B$1:$O$552,11,FALSE)</f>
        <v>#N/A</v>
      </c>
      <c r="X1043" s="44" t="e">
        <f>VLOOKUP($L1043,'[1]Tortugas liberadas DPNG'!$B$1:$O$552,14,FALSE)/1000</f>
        <v>#N/A</v>
      </c>
      <c r="Y1043" s="44" t="e">
        <f>VLOOKUP($L1043,'[1]Tortugas liberadas DPNG'!$B$1:$O$552,5,FALSE) -0.5</f>
        <v>#N/A</v>
      </c>
      <c r="Z1043" s="44" t="e">
        <f>Y1043+(F1043-VLOOKUP($L1043,'[1]Tortugas liberadas DPNG'!$B$1:$O$552,7,FALSE))</f>
        <v>#N/A</v>
      </c>
      <c r="AA1043" s="44">
        <f t="shared" si="24"/>
        <v>15</v>
      </c>
    </row>
    <row r="1044" spans="1:27" x14ac:dyDescent="0.25">
      <c r="A1044" s="42">
        <v>1128</v>
      </c>
      <c r="B1044" s="42" t="s">
        <v>28</v>
      </c>
      <c r="C1044" s="9"/>
      <c r="D1044" s="9"/>
      <c r="E1044" s="42" t="s">
        <v>443</v>
      </c>
      <c r="F1044" s="9">
        <v>2019</v>
      </c>
      <c r="G1044" s="9">
        <v>4</v>
      </c>
      <c r="H1044" s="9">
        <v>1</v>
      </c>
      <c r="I1044" s="42">
        <v>-0.82238</v>
      </c>
      <c r="J1044" s="42">
        <v>-90.060509999999994</v>
      </c>
      <c r="K1044" s="26">
        <v>982126055990506</v>
      </c>
      <c r="L1044" s="26">
        <f t="shared" si="23"/>
        <v>982126055990506</v>
      </c>
      <c r="M1044" s="26">
        <v>982126055990506</v>
      </c>
      <c r="N1044" s="47">
        <v>70</v>
      </c>
      <c r="O1044" s="48">
        <v>26.3</v>
      </c>
      <c r="P1044" s="45">
        <v>27</v>
      </c>
      <c r="Q1044" s="45">
        <v>18.3</v>
      </c>
      <c r="R1044" s="45">
        <v>5.2</v>
      </c>
      <c r="S1044" s="45">
        <v>1.3</v>
      </c>
      <c r="T1044" s="45">
        <v>1</v>
      </c>
      <c r="U1044" s="28" t="e">
        <v>#N/A</v>
      </c>
      <c r="V1044" s="44">
        <f>VLOOKUP($L1044,'[1]Tortugas liberadas DPNG'!$B$1:$O$552,7,FALSE)</f>
        <v>2019</v>
      </c>
      <c r="W1044" s="44">
        <f>VLOOKUP($L1044,'[1]Tortugas liberadas DPNG'!$B$1:$O$552,11,FALSE)</f>
        <v>29.8</v>
      </c>
      <c r="X1044" s="44">
        <f>VLOOKUP($L1044,'[1]Tortugas liberadas DPNG'!$B$1:$O$552,14,FALSE)/1000</f>
        <v>2.298</v>
      </c>
      <c r="Y1044" s="44">
        <f>VLOOKUP($L1044,'[1]Tortugas liberadas DPNG'!$B$1:$O$552,5,FALSE) -0.5</f>
        <v>6.5</v>
      </c>
      <c r="Z1044" s="44">
        <f>Y1044+(F1044-VLOOKUP($L1044,'[1]Tortugas liberadas DPNG'!$B$1:$O$552,7,FALSE))</f>
        <v>6.5</v>
      </c>
      <c r="AA1044" s="44">
        <f t="shared" si="24"/>
        <v>15</v>
      </c>
    </row>
    <row r="1045" spans="1:27" x14ac:dyDescent="0.25">
      <c r="A1045" s="42">
        <v>1129</v>
      </c>
      <c r="B1045" s="42" t="s">
        <v>28</v>
      </c>
      <c r="C1045" s="9"/>
      <c r="D1045" s="9"/>
      <c r="E1045" s="42" t="s">
        <v>444</v>
      </c>
      <c r="F1045" s="9">
        <v>2019</v>
      </c>
      <c r="G1045" s="9">
        <v>4</v>
      </c>
      <c r="H1045" s="9">
        <v>1</v>
      </c>
      <c r="I1045" s="42">
        <v>-0.82255</v>
      </c>
      <c r="J1045" s="42">
        <v>-90.061580000000006</v>
      </c>
      <c r="K1045" s="26">
        <v>51842611</v>
      </c>
      <c r="L1045" s="26">
        <f t="shared" si="23"/>
        <v>51842611</v>
      </c>
      <c r="M1045" s="26">
        <v>51842611</v>
      </c>
      <c r="N1045" s="47">
        <v>2318</v>
      </c>
      <c r="O1045" s="48">
        <v>34.700000000000003</v>
      </c>
      <c r="P1045" s="45">
        <v>36.6</v>
      </c>
      <c r="Q1045" s="45">
        <v>25.4</v>
      </c>
      <c r="R1045" s="45">
        <v>7.4</v>
      </c>
      <c r="S1045" s="45">
        <v>3.4</v>
      </c>
      <c r="T1045" s="45">
        <v>1</v>
      </c>
      <c r="U1045" s="28" t="e">
        <v>#N/A</v>
      </c>
      <c r="V1045" s="44">
        <f>VLOOKUP($L1045,'[1]Tortugas liberadas DPNG'!$B$1:$O$552,7,FALSE)</f>
        <v>2017</v>
      </c>
      <c r="W1045" s="44">
        <f>VLOOKUP($L1045,'[1]Tortugas liberadas DPNG'!$B$1:$O$552,11,FALSE)</f>
        <v>26.6</v>
      </c>
      <c r="X1045" s="44">
        <f>VLOOKUP($L1045,'[1]Tortugas liberadas DPNG'!$B$1:$O$552,14,FALSE)/1000</f>
        <v>1.6</v>
      </c>
      <c r="Y1045" s="44">
        <f>VLOOKUP($L1045,'[1]Tortugas liberadas DPNG'!$B$1:$O$552,5,FALSE) -0.5</f>
        <v>7.5</v>
      </c>
      <c r="Z1045" s="44">
        <f>Y1045+(F1045-VLOOKUP($L1045,'[1]Tortugas liberadas DPNG'!$B$1:$O$552,7,FALSE))</f>
        <v>9.5</v>
      </c>
      <c r="AA1045" s="44">
        <f t="shared" si="24"/>
        <v>8</v>
      </c>
    </row>
    <row r="1046" spans="1:27" x14ac:dyDescent="0.25">
      <c r="A1046" s="42">
        <v>1130</v>
      </c>
      <c r="B1046" s="42" t="s">
        <v>28</v>
      </c>
      <c r="C1046" s="9"/>
      <c r="D1046" s="9"/>
      <c r="E1046" s="42" t="s">
        <v>445</v>
      </c>
      <c r="F1046" s="9">
        <v>2019</v>
      </c>
      <c r="G1046" s="9">
        <v>4</v>
      </c>
      <c r="H1046" s="9">
        <v>1</v>
      </c>
      <c r="I1046" s="42">
        <v>-0.82247999999999999</v>
      </c>
      <c r="J1046" s="42">
        <v>-90.062380000000005</v>
      </c>
      <c r="K1046" s="26">
        <v>48319569</v>
      </c>
      <c r="L1046" s="26">
        <f t="shared" si="23"/>
        <v>48319569</v>
      </c>
      <c r="M1046" s="26">
        <v>48319569</v>
      </c>
      <c r="N1046" s="47">
        <v>2384</v>
      </c>
      <c r="O1046" s="48">
        <v>31.9</v>
      </c>
      <c r="P1046" s="45">
        <v>33.4</v>
      </c>
      <c r="Q1046" s="45">
        <v>23.2</v>
      </c>
      <c r="R1046" s="45">
        <v>6.1</v>
      </c>
      <c r="S1046" s="45">
        <v>3.1</v>
      </c>
      <c r="T1046" s="45">
        <v>1</v>
      </c>
      <c r="U1046" s="28" t="e">
        <v>#N/A</v>
      </c>
      <c r="V1046" s="44">
        <f>VLOOKUP($L1046,'[1]Tortugas liberadas DPNG'!$B$1:$O$552,7,FALSE)</f>
        <v>2017</v>
      </c>
      <c r="W1046" s="44">
        <f>VLOOKUP($L1046,'[1]Tortugas liberadas DPNG'!$B$1:$O$552,11,FALSE)</f>
        <v>26.7</v>
      </c>
      <c r="X1046" s="44">
        <f>VLOOKUP($L1046,'[1]Tortugas liberadas DPNG'!$B$1:$O$552,14,FALSE)/1000</f>
        <v>1.5209999999999999</v>
      </c>
      <c r="Y1046" s="44">
        <f>VLOOKUP($L1046,'[1]Tortugas liberadas DPNG'!$B$1:$O$552,5,FALSE) -0.5</f>
        <v>5.5</v>
      </c>
      <c r="Z1046" s="44">
        <f>Y1046+(F1046-VLOOKUP($L1046,'[1]Tortugas liberadas DPNG'!$B$1:$O$552,7,FALSE))</f>
        <v>7.5</v>
      </c>
      <c r="AA1046" s="44">
        <f t="shared" si="24"/>
        <v>8</v>
      </c>
    </row>
    <row r="1047" spans="1:27" x14ac:dyDescent="0.25">
      <c r="A1047" s="42">
        <v>1131</v>
      </c>
      <c r="B1047" s="42" t="s">
        <v>28</v>
      </c>
      <c r="C1047" s="9"/>
      <c r="D1047" s="9"/>
      <c r="E1047" s="42" t="s">
        <v>446</v>
      </c>
      <c r="F1047" s="9">
        <v>2019</v>
      </c>
      <c r="G1047" s="9">
        <v>4</v>
      </c>
      <c r="H1047" s="9">
        <v>1</v>
      </c>
      <c r="I1047" s="42">
        <v>-0.82296000000000002</v>
      </c>
      <c r="J1047" s="42">
        <v>-90.062629999999999</v>
      </c>
      <c r="K1047" s="26">
        <v>51564870</v>
      </c>
      <c r="L1047" s="26">
        <f t="shared" si="23"/>
        <v>51564870</v>
      </c>
      <c r="M1047" s="26">
        <v>51564870</v>
      </c>
      <c r="N1047" s="47">
        <v>2337</v>
      </c>
      <c r="O1047" s="48">
        <v>33.799999999999997</v>
      </c>
      <c r="P1047" s="45">
        <v>35.299999999999997</v>
      </c>
      <c r="Q1047" s="45">
        <v>23.1</v>
      </c>
      <c r="R1047" s="45">
        <v>7</v>
      </c>
      <c r="S1047" s="45">
        <v>3.3</v>
      </c>
      <c r="T1047" s="45">
        <v>1</v>
      </c>
      <c r="U1047" s="28" t="e">
        <v>#N/A</v>
      </c>
      <c r="V1047" s="44">
        <f>VLOOKUP($L1047,'[1]Tortugas liberadas DPNG'!$B$1:$O$552,7,FALSE)</f>
        <v>2017</v>
      </c>
      <c r="W1047" s="44">
        <f>VLOOKUP($L1047,'[1]Tortugas liberadas DPNG'!$B$1:$O$552,11,FALSE)</f>
        <v>27.3</v>
      </c>
      <c r="X1047" s="44">
        <f>VLOOKUP($L1047,'[1]Tortugas liberadas DPNG'!$B$1:$O$552,14,FALSE)/1000</f>
        <v>2</v>
      </c>
      <c r="Y1047" s="44">
        <f>VLOOKUP($L1047,'[1]Tortugas liberadas DPNG'!$B$1:$O$552,5,FALSE) -0.5</f>
        <v>6.5</v>
      </c>
      <c r="Z1047" s="44">
        <f>Y1047+(F1047-VLOOKUP($L1047,'[1]Tortugas liberadas DPNG'!$B$1:$O$552,7,FALSE))</f>
        <v>8.5</v>
      </c>
      <c r="AA1047" s="44">
        <f t="shared" si="24"/>
        <v>8</v>
      </c>
    </row>
    <row r="1048" spans="1:27" x14ac:dyDescent="0.25">
      <c r="A1048" s="42">
        <v>1132</v>
      </c>
      <c r="B1048" s="42" t="s">
        <v>28</v>
      </c>
      <c r="C1048" s="9"/>
      <c r="D1048" s="9"/>
      <c r="E1048" s="42" t="s">
        <v>447</v>
      </c>
      <c r="F1048" s="9">
        <v>2019</v>
      </c>
      <c r="G1048" s="9">
        <v>4</v>
      </c>
      <c r="H1048" s="9">
        <v>1</v>
      </c>
      <c r="I1048" s="42">
        <v>-0.82343999999999995</v>
      </c>
      <c r="J1048" s="42">
        <v>-90.061149999999998</v>
      </c>
      <c r="K1048" s="26">
        <v>91599803</v>
      </c>
      <c r="L1048" s="26">
        <f t="shared" si="23"/>
        <v>91599803</v>
      </c>
      <c r="M1048" s="26">
        <v>91599803</v>
      </c>
      <c r="N1048" s="47">
        <v>2383</v>
      </c>
      <c r="O1048" s="48">
        <v>33.700000000000003</v>
      </c>
      <c r="P1048" s="45">
        <v>35.200000000000003</v>
      </c>
      <c r="Q1048" s="45">
        <v>24.1</v>
      </c>
      <c r="R1048" s="45">
        <v>6.9</v>
      </c>
      <c r="S1048" s="45">
        <v>2.8</v>
      </c>
      <c r="T1048" s="45">
        <v>1</v>
      </c>
      <c r="U1048" s="28" t="e">
        <v>#N/A</v>
      </c>
      <c r="V1048" s="44">
        <f>VLOOKUP($L1048,'[1]Tortugas liberadas DPNG'!$B$1:$O$552,7,FALSE)</f>
        <v>2017</v>
      </c>
      <c r="W1048" s="44">
        <f>VLOOKUP($L1048,'[1]Tortugas liberadas DPNG'!$B$1:$O$552,11,FALSE)</f>
        <v>26.9</v>
      </c>
      <c r="X1048" s="44">
        <f>VLOOKUP($L1048,'[1]Tortugas liberadas DPNG'!$B$1:$O$552,14,FALSE)/1000</f>
        <v>1.6140000000000001</v>
      </c>
      <c r="Y1048" s="44">
        <f>VLOOKUP($L1048,'[1]Tortugas liberadas DPNG'!$B$1:$O$552,5,FALSE) -0.5</f>
        <v>5.5</v>
      </c>
      <c r="Z1048" s="44">
        <f>Y1048+(F1048-VLOOKUP($L1048,'[1]Tortugas liberadas DPNG'!$B$1:$O$552,7,FALSE))</f>
        <v>7.5</v>
      </c>
      <c r="AA1048" s="44">
        <f t="shared" si="24"/>
        <v>8</v>
      </c>
    </row>
    <row r="1049" spans="1:27" x14ac:dyDescent="0.25">
      <c r="A1049" s="42">
        <v>1133</v>
      </c>
      <c r="B1049" s="42" t="s">
        <v>28</v>
      </c>
      <c r="C1049" s="9"/>
      <c r="D1049" s="9"/>
      <c r="E1049" s="42" t="s">
        <v>448</v>
      </c>
      <c r="F1049" s="9">
        <v>2019</v>
      </c>
      <c r="G1049" s="9">
        <v>4</v>
      </c>
      <c r="H1049" s="9">
        <v>1</v>
      </c>
      <c r="I1049" s="42">
        <v>-0.82396999999999998</v>
      </c>
      <c r="J1049" s="42">
        <v>-90.060119999999998</v>
      </c>
      <c r="K1049" s="26">
        <v>48043339</v>
      </c>
      <c r="L1049" s="26">
        <f t="shared" si="23"/>
        <v>48043339</v>
      </c>
      <c r="M1049" s="26">
        <v>48043339</v>
      </c>
      <c r="N1049" s="47">
        <v>2246</v>
      </c>
      <c r="O1049" s="48">
        <v>42.7</v>
      </c>
      <c r="P1049" s="45">
        <v>45.2</v>
      </c>
      <c r="Q1049" s="45">
        <v>32.200000000000003</v>
      </c>
      <c r="R1049" s="45">
        <v>9.8000000000000007</v>
      </c>
      <c r="S1049" s="45">
        <v>7.5</v>
      </c>
      <c r="T1049" s="45">
        <v>1</v>
      </c>
      <c r="U1049" s="28" t="e">
        <v>#N/A</v>
      </c>
      <c r="V1049" s="44">
        <f>VLOOKUP($L1049,'[1]Tortugas liberadas DPNG'!$B$1:$O$552,7,FALSE)</f>
        <v>2015</v>
      </c>
      <c r="W1049" s="44">
        <f>VLOOKUP($L1049,'[1]Tortugas liberadas DPNG'!$B$1:$O$552,11,FALSE)</f>
        <v>25.1</v>
      </c>
      <c r="X1049" s="44">
        <f>VLOOKUP($L1049,'[1]Tortugas liberadas DPNG'!$B$1:$O$552,14,FALSE)/1000</f>
        <v>1.3</v>
      </c>
      <c r="Y1049" s="44">
        <f>VLOOKUP($L1049,'[1]Tortugas liberadas DPNG'!$B$1:$O$552,5,FALSE) -0.5</f>
        <v>4.5</v>
      </c>
      <c r="Z1049" s="44">
        <f>Y1049+(F1049-VLOOKUP($L1049,'[1]Tortugas liberadas DPNG'!$B$1:$O$552,7,FALSE))</f>
        <v>8.5</v>
      </c>
      <c r="AA1049" s="44">
        <f t="shared" si="24"/>
        <v>8</v>
      </c>
    </row>
    <row r="1050" spans="1:27" x14ac:dyDescent="0.25">
      <c r="A1050" s="42">
        <v>1134</v>
      </c>
      <c r="B1050" s="42" t="s">
        <v>28</v>
      </c>
      <c r="C1050" s="9"/>
      <c r="D1050" s="9"/>
      <c r="E1050" s="42" t="s">
        <v>449</v>
      </c>
      <c r="F1050" s="9">
        <v>2019</v>
      </c>
      <c r="G1050" s="9">
        <v>4</v>
      </c>
      <c r="H1050" s="9">
        <v>1</v>
      </c>
      <c r="I1050" s="42">
        <v>-0.82408000000000003</v>
      </c>
      <c r="J1050" s="42">
        <v>-90.060100000000006</v>
      </c>
      <c r="K1050" s="26">
        <v>52516844</v>
      </c>
      <c r="L1050" s="26">
        <f t="shared" si="23"/>
        <v>52516844</v>
      </c>
      <c r="M1050" s="26">
        <v>52516844</v>
      </c>
      <c r="N1050" s="47">
        <v>2397</v>
      </c>
      <c r="O1050" s="48">
        <v>32.1</v>
      </c>
      <c r="P1050" s="45">
        <v>33</v>
      </c>
      <c r="Q1050" s="45">
        <v>22.7</v>
      </c>
      <c r="R1050" s="45">
        <v>6.7</v>
      </c>
      <c r="S1050" s="45">
        <v>3.1</v>
      </c>
      <c r="T1050" s="45">
        <v>1</v>
      </c>
      <c r="U1050" s="28" t="e">
        <v>#N/A</v>
      </c>
      <c r="V1050" s="44">
        <f>VLOOKUP($L1050,'[1]Tortugas liberadas DPNG'!$B$1:$O$552,7,FALSE)</f>
        <v>2017</v>
      </c>
      <c r="W1050" s="44">
        <f>VLOOKUP($L1050,'[1]Tortugas liberadas DPNG'!$B$1:$O$552,11,FALSE)</f>
        <v>25.1</v>
      </c>
      <c r="X1050" s="44">
        <f>VLOOKUP($L1050,'[1]Tortugas liberadas DPNG'!$B$1:$O$552,14,FALSE)/1000</f>
        <v>1.427</v>
      </c>
      <c r="Y1050" s="44">
        <f>VLOOKUP($L1050,'[1]Tortugas liberadas DPNG'!$B$1:$O$552,5,FALSE) -0.5</f>
        <v>5.5</v>
      </c>
      <c r="Z1050" s="44">
        <f>Y1050+(F1050-VLOOKUP($L1050,'[1]Tortugas liberadas DPNG'!$B$1:$O$552,7,FALSE))</f>
        <v>7.5</v>
      </c>
      <c r="AA1050" s="44">
        <f t="shared" si="24"/>
        <v>8</v>
      </c>
    </row>
    <row r="1051" spans="1:27" x14ac:dyDescent="0.25">
      <c r="A1051" s="42">
        <v>1135</v>
      </c>
      <c r="B1051" s="42" t="s">
        <v>28</v>
      </c>
      <c r="C1051" s="9"/>
      <c r="D1051" s="9"/>
      <c r="E1051" s="42" t="s">
        <v>450</v>
      </c>
      <c r="F1051" s="9">
        <v>2019</v>
      </c>
      <c r="G1051" s="9">
        <v>4</v>
      </c>
      <c r="H1051" s="9">
        <v>1</v>
      </c>
      <c r="I1051" s="42">
        <v>-0.82340000000000002</v>
      </c>
      <c r="J1051" s="42">
        <v>-90.060079999999999</v>
      </c>
      <c r="K1051" s="26">
        <v>52025329</v>
      </c>
      <c r="L1051" s="26">
        <f t="shared" si="23"/>
        <v>52025329</v>
      </c>
      <c r="M1051" s="26">
        <v>52025329</v>
      </c>
      <c r="N1051" s="47">
        <v>2065</v>
      </c>
      <c r="O1051" s="48">
        <v>34.5</v>
      </c>
      <c r="P1051" s="45">
        <v>37.5</v>
      </c>
      <c r="Q1051" s="45">
        <v>25.2</v>
      </c>
      <c r="R1051" s="45">
        <v>7.1</v>
      </c>
      <c r="S1051" s="45">
        <v>4.0999999999999996</v>
      </c>
      <c r="T1051" s="45">
        <v>1</v>
      </c>
      <c r="U1051" s="28" t="e">
        <v>#N/A</v>
      </c>
      <c r="V1051" s="44">
        <f>VLOOKUP($L1051,'[1]Tortugas liberadas DPNG'!$B$1:$O$552,7,FALSE)</f>
        <v>2017</v>
      </c>
      <c r="W1051" s="44">
        <f>VLOOKUP($L1051,'[1]Tortugas liberadas DPNG'!$B$1:$O$552,11,FALSE)</f>
        <v>27.9</v>
      </c>
      <c r="X1051" s="44">
        <f>VLOOKUP($L1051,'[1]Tortugas liberadas DPNG'!$B$1:$O$552,14,FALSE)/1000</f>
        <v>2.2000000000000002</v>
      </c>
      <c r="Y1051" s="44">
        <f>VLOOKUP($L1051,'[1]Tortugas liberadas DPNG'!$B$1:$O$552,5,FALSE) -0.5</f>
        <v>6.5</v>
      </c>
      <c r="Z1051" s="44">
        <f>Y1051+(F1051-VLOOKUP($L1051,'[1]Tortugas liberadas DPNG'!$B$1:$O$552,7,FALSE))</f>
        <v>8.5</v>
      </c>
      <c r="AA1051" s="44">
        <f t="shared" si="24"/>
        <v>8</v>
      </c>
    </row>
    <row r="1052" spans="1:27" x14ac:dyDescent="0.25">
      <c r="A1052" s="42">
        <v>1136</v>
      </c>
      <c r="B1052" s="42" t="s">
        <v>28</v>
      </c>
      <c r="C1052" s="9"/>
      <c r="D1052" s="9"/>
      <c r="E1052" s="42" t="s">
        <v>451</v>
      </c>
      <c r="F1052" s="9">
        <v>2019</v>
      </c>
      <c r="G1052" s="9">
        <v>4</v>
      </c>
      <c r="H1052" s="9">
        <v>1</v>
      </c>
      <c r="I1052" s="42">
        <v>-0.82372999999999996</v>
      </c>
      <c r="J1052" s="42">
        <v>-90.059250000000006</v>
      </c>
      <c r="K1052" s="26">
        <v>52370039</v>
      </c>
      <c r="L1052" s="26">
        <f t="shared" si="23"/>
        <v>52370039</v>
      </c>
      <c r="M1052" s="26">
        <v>52370039</v>
      </c>
      <c r="N1052" s="47">
        <v>2367</v>
      </c>
      <c r="O1052" s="48">
        <v>33.700000000000003</v>
      </c>
      <c r="P1052" s="45">
        <v>34.799999999999997</v>
      </c>
      <c r="Q1052" s="45">
        <v>24.4</v>
      </c>
      <c r="R1052" s="45">
        <v>6.7</v>
      </c>
      <c r="S1052" s="45">
        <v>3.5</v>
      </c>
      <c r="T1052" s="45">
        <v>1</v>
      </c>
      <c r="U1052" s="28" t="e">
        <v>#N/A</v>
      </c>
      <c r="V1052" s="44">
        <f>VLOOKUP($L1052,'[1]Tortugas liberadas DPNG'!$B$1:$O$552,7,FALSE)</f>
        <v>2017</v>
      </c>
      <c r="W1052" s="44">
        <f>VLOOKUP($L1052,'[1]Tortugas liberadas DPNG'!$B$1:$O$552,11,FALSE)</f>
        <v>27.1</v>
      </c>
      <c r="X1052" s="44">
        <f>VLOOKUP($L1052,'[1]Tortugas liberadas DPNG'!$B$1:$O$552,14,FALSE)/1000</f>
        <v>2</v>
      </c>
      <c r="Y1052" s="44">
        <f>VLOOKUP($L1052,'[1]Tortugas liberadas DPNG'!$B$1:$O$552,5,FALSE) -0.5</f>
        <v>6.5</v>
      </c>
      <c r="Z1052" s="44">
        <f>Y1052+(F1052-VLOOKUP($L1052,'[1]Tortugas liberadas DPNG'!$B$1:$O$552,7,FALSE))</f>
        <v>8.5</v>
      </c>
      <c r="AA1052" s="44">
        <f t="shared" si="24"/>
        <v>8</v>
      </c>
    </row>
    <row r="1053" spans="1:27" x14ac:dyDescent="0.25">
      <c r="A1053" s="42">
        <v>1137</v>
      </c>
      <c r="B1053" s="42" t="s">
        <v>28</v>
      </c>
      <c r="C1053" s="9"/>
      <c r="D1053" s="9"/>
      <c r="E1053" s="42" t="s">
        <v>452</v>
      </c>
      <c r="F1053" s="9">
        <v>2019</v>
      </c>
      <c r="G1053" s="9">
        <v>4</v>
      </c>
      <c r="H1053" s="9">
        <v>1</v>
      </c>
      <c r="I1053" s="42">
        <v>-0.82321999999999995</v>
      </c>
      <c r="J1053" s="42">
        <v>-90.058949999999996</v>
      </c>
      <c r="K1053" s="26">
        <v>982126055990567</v>
      </c>
      <c r="L1053" s="26">
        <f t="shared" si="23"/>
        <v>982126055990567</v>
      </c>
      <c r="M1053" s="26">
        <v>982126055990567</v>
      </c>
      <c r="N1053" s="47">
        <v>84</v>
      </c>
      <c r="O1053" s="48">
        <v>26.9</v>
      </c>
      <c r="P1053" s="45">
        <v>28.6</v>
      </c>
      <c r="Q1053" s="45">
        <v>18.600000000000001</v>
      </c>
      <c r="R1053" s="45">
        <v>4.8</v>
      </c>
      <c r="S1053" s="45">
        <v>1.4</v>
      </c>
      <c r="T1053" s="45">
        <v>1</v>
      </c>
      <c r="U1053" s="28" t="e">
        <v>#N/A</v>
      </c>
      <c r="V1053" s="44">
        <f>VLOOKUP($L1053,'[1]Tortugas liberadas DPNG'!$B$1:$O$552,7,FALSE)</f>
        <v>2019</v>
      </c>
      <c r="W1053" s="44">
        <f>VLOOKUP($L1053,'[1]Tortugas liberadas DPNG'!$B$1:$O$552,11,FALSE)</f>
        <v>25.1</v>
      </c>
      <c r="X1053" s="44">
        <f>VLOOKUP($L1053,'[1]Tortugas liberadas DPNG'!$B$1:$O$552,14,FALSE)/1000</f>
        <v>1.2929999999999999</v>
      </c>
      <c r="Y1053" s="44">
        <f>VLOOKUP($L1053,'[1]Tortugas liberadas DPNG'!$B$1:$O$552,5,FALSE) -0.5</f>
        <v>5.5</v>
      </c>
      <c r="Z1053" s="44">
        <f>Y1053+(F1053-VLOOKUP($L1053,'[1]Tortugas liberadas DPNG'!$B$1:$O$552,7,FALSE))</f>
        <v>5.5</v>
      </c>
      <c r="AA1053" s="44">
        <f t="shared" si="24"/>
        <v>15</v>
      </c>
    </row>
    <row r="1054" spans="1:27" x14ac:dyDescent="0.25">
      <c r="A1054" s="42">
        <v>1138</v>
      </c>
      <c r="B1054" s="42" t="s">
        <v>28</v>
      </c>
      <c r="C1054" s="9"/>
      <c r="D1054" s="9"/>
      <c r="E1054" s="42" t="s">
        <v>453</v>
      </c>
      <c r="F1054" s="9">
        <v>2019</v>
      </c>
      <c r="G1054" s="9">
        <v>4</v>
      </c>
      <c r="H1054" s="9">
        <v>1</v>
      </c>
      <c r="I1054" s="42">
        <v>-0.82316</v>
      </c>
      <c r="J1054" s="42">
        <v>-90.058930000000004</v>
      </c>
      <c r="K1054" s="26">
        <v>52569560</v>
      </c>
      <c r="L1054" s="26">
        <f t="shared" si="23"/>
        <v>52569560</v>
      </c>
      <c r="M1054" s="26">
        <v>52569560</v>
      </c>
      <c r="N1054" s="47">
        <v>2452</v>
      </c>
      <c r="O1054" s="48">
        <v>26.3</v>
      </c>
      <c r="P1054" s="45">
        <v>29.3</v>
      </c>
      <c r="Q1054" s="45">
        <v>21.5</v>
      </c>
      <c r="R1054" s="45">
        <v>6.6</v>
      </c>
      <c r="S1054" s="45">
        <v>2.6</v>
      </c>
      <c r="T1054" s="45">
        <v>1</v>
      </c>
      <c r="U1054" s="28" t="e">
        <v>#N/A</v>
      </c>
      <c r="V1054" s="44">
        <f>VLOOKUP($L1054,'[1]Tortugas liberadas DPNG'!$B$1:$O$552,7,FALSE)</f>
        <v>2017</v>
      </c>
      <c r="W1054" s="44">
        <f>VLOOKUP($L1054,'[1]Tortugas liberadas DPNG'!$B$1:$O$552,11,FALSE)</f>
        <v>23.7</v>
      </c>
      <c r="X1054" s="44">
        <f>VLOOKUP($L1054,'[1]Tortugas liberadas DPNG'!$B$1:$O$552,14,FALSE)/1000</f>
        <v>1.2170000000000001</v>
      </c>
      <c r="Y1054" s="44">
        <f>VLOOKUP($L1054,'[1]Tortugas liberadas DPNG'!$B$1:$O$552,5,FALSE) -0.5</f>
        <v>5.5</v>
      </c>
      <c r="Z1054" s="44">
        <f>Y1054+(F1054-VLOOKUP($L1054,'[1]Tortugas liberadas DPNG'!$B$1:$O$552,7,FALSE))</f>
        <v>7.5</v>
      </c>
      <c r="AA1054" s="44">
        <f t="shared" si="24"/>
        <v>8</v>
      </c>
    </row>
    <row r="1055" spans="1:27" x14ac:dyDescent="0.25">
      <c r="A1055" s="42">
        <v>1139</v>
      </c>
      <c r="B1055" s="42" t="s">
        <v>28</v>
      </c>
      <c r="C1055" s="9"/>
      <c r="D1055" s="9"/>
      <c r="E1055" s="42" t="s">
        <v>454</v>
      </c>
      <c r="F1055" s="9">
        <v>2019</v>
      </c>
      <c r="G1055" s="9">
        <v>4</v>
      </c>
      <c r="H1055" s="9">
        <v>1</v>
      </c>
      <c r="I1055" s="42">
        <v>-0.82318999999999998</v>
      </c>
      <c r="J1055" s="42">
        <v>-90.059039999999996</v>
      </c>
      <c r="K1055" s="26">
        <v>91563769</v>
      </c>
      <c r="L1055" s="26">
        <f t="shared" ref="L1055:L1074" si="25">K1055</f>
        <v>91563769</v>
      </c>
      <c r="M1055" s="26">
        <v>91563769</v>
      </c>
      <c r="N1055" s="47">
        <v>2447</v>
      </c>
      <c r="O1055" s="48">
        <v>35.700000000000003</v>
      </c>
      <c r="P1055" s="45">
        <v>36.5</v>
      </c>
      <c r="Q1055" s="45">
        <v>26</v>
      </c>
      <c r="R1055" s="45">
        <v>7.2</v>
      </c>
      <c r="S1055" s="45">
        <v>4.9000000000000004</v>
      </c>
      <c r="T1055" s="45">
        <v>1</v>
      </c>
      <c r="U1055" s="28" t="e">
        <v>#N/A</v>
      </c>
      <c r="V1055" s="44">
        <f>VLOOKUP($L1055,'[1]Tortugas liberadas DPNG'!$B$1:$O$552,7,FALSE)</f>
        <v>2017</v>
      </c>
      <c r="W1055" s="44">
        <f>VLOOKUP($L1055,'[1]Tortugas liberadas DPNG'!$B$1:$O$552,11,FALSE)</f>
        <v>26.3</v>
      </c>
      <c r="X1055" s="44">
        <f>VLOOKUP($L1055,'[1]Tortugas liberadas DPNG'!$B$1:$O$552,14,FALSE)/1000</f>
        <v>1.702</v>
      </c>
      <c r="Y1055" s="44">
        <f>VLOOKUP($L1055,'[1]Tortugas liberadas DPNG'!$B$1:$O$552,5,FALSE) -0.5</f>
        <v>5.5</v>
      </c>
      <c r="Z1055" s="44">
        <f>Y1055+(F1055-VLOOKUP($L1055,'[1]Tortugas liberadas DPNG'!$B$1:$O$552,7,FALSE))</f>
        <v>7.5</v>
      </c>
      <c r="AA1055" s="44">
        <f t="shared" si="24"/>
        <v>8</v>
      </c>
    </row>
    <row r="1056" spans="1:27" x14ac:dyDescent="0.25">
      <c r="A1056" s="42">
        <v>1140</v>
      </c>
      <c r="B1056" s="42" t="s">
        <v>28</v>
      </c>
      <c r="C1056" s="9"/>
      <c r="D1056" s="9"/>
      <c r="E1056" s="42" t="s">
        <v>455</v>
      </c>
      <c r="F1056" s="9">
        <v>2019</v>
      </c>
      <c r="G1056" s="9">
        <v>4</v>
      </c>
      <c r="H1056" s="9">
        <v>1</v>
      </c>
      <c r="I1056" s="42">
        <v>-0.82345000000000002</v>
      </c>
      <c r="J1056" s="42">
        <v>-90.058689999999999</v>
      </c>
      <c r="K1056" s="26">
        <v>52271330</v>
      </c>
      <c r="L1056" s="26">
        <f t="shared" si="25"/>
        <v>52271330</v>
      </c>
      <c r="M1056" s="26">
        <v>52271330</v>
      </c>
      <c r="N1056" s="47">
        <v>2473</v>
      </c>
      <c r="O1056" s="48">
        <v>32.1</v>
      </c>
      <c r="P1056" s="45">
        <v>33.1</v>
      </c>
      <c r="Q1056" s="45">
        <v>23.2</v>
      </c>
      <c r="R1056" s="45">
        <v>6.6</v>
      </c>
      <c r="S1056" s="45">
        <v>3.5</v>
      </c>
      <c r="T1056" s="45">
        <v>1</v>
      </c>
      <c r="U1056" s="28" t="e">
        <v>#N/A</v>
      </c>
      <c r="V1056" s="44">
        <f>VLOOKUP($L1056,'[1]Tortugas liberadas DPNG'!$B$1:$O$552,7,FALSE)</f>
        <v>2017</v>
      </c>
      <c r="W1056" s="44">
        <f>VLOOKUP($L1056,'[1]Tortugas liberadas DPNG'!$B$1:$O$552,11,FALSE)</f>
        <v>24.8</v>
      </c>
      <c r="X1056" s="44">
        <f>VLOOKUP($L1056,'[1]Tortugas liberadas DPNG'!$B$1:$O$552,14,FALSE)/1000</f>
        <v>1.25</v>
      </c>
      <c r="Y1056" s="44">
        <f>VLOOKUP($L1056,'[1]Tortugas liberadas DPNG'!$B$1:$O$552,5,FALSE) -0.5</f>
        <v>4.5</v>
      </c>
      <c r="Z1056" s="44">
        <f>Y1056+(F1056-VLOOKUP($L1056,'[1]Tortugas liberadas DPNG'!$B$1:$O$552,7,FALSE))</f>
        <v>6.5</v>
      </c>
      <c r="AA1056" s="44">
        <f t="shared" si="24"/>
        <v>8</v>
      </c>
    </row>
    <row r="1057" spans="1:27" x14ac:dyDescent="0.25">
      <c r="A1057" s="42">
        <v>1141</v>
      </c>
      <c r="B1057" s="42" t="s">
        <v>28</v>
      </c>
      <c r="C1057" s="9"/>
      <c r="D1057" s="9"/>
      <c r="E1057" s="42" t="s">
        <v>456</v>
      </c>
      <c r="F1057" s="9">
        <v>2019</v>
      </c>
      <c r="G1057" s="9">
        <v>4</v>
      </c>
      <c r="H1057" s="9">
        <v>1</v>
      </c>
      <c r="I1057" s="42">
        <v>-0.82345000000000002</v>
      </c>
      <c r="J1057" s="42">
        <v>-90.058220000000006</v>
      </c>
      <c r="K1057" s="26">
        <v>52326122</v>
      </c>
      <c r="L1057" s="26">
        <f t="shared" si="25"/>
        <v>52326122</v>
      </c>
      <c r="M1057" s="26">
        <v>52326122</v>
      </c>
      <c r="N1057" s="47">
        <v>2382</v>
      </c>
      <c r="O1057" s="48">
        <v>35.1</v>
      </c>
      <c r="P1057" s="45">
        <v>36.299999999999997</v>
      </c>
      <c r="Q1057" s="45">
        <v>25.3</v>
      </c>
      <c r="R1057" s="45">
        <v>7.4</v>
      </c>
      <c r="S1057" s="45">
        <v>4.8</v>
      </c>
      <c r="T1057" s="45">
        <v>1</v>
      </c>
      <c r="U1057" s="28" t="e">
        <v>#N/A</v>
      </c>
      <c r="V1057" s="44">
        <f>VLOOKUP($L1057,'[1]Tortugas liberadas DPNG'!$B$1:$O$552,7,FALSE)</f>
        <v>2017</v>
      </c>
      <c r="W1057" s="44">
        <f>VLOOKUP($L1057,'[1]Tortugas liberadas DPNG'!$B$1:$O$552,11,FALSE)</f>
        <v>26.2</v>
      </c>
      <c r="X1057" s="44">
        <f>VLOOKUP($L1057,'[1]Tortugas liberadas DPNG'!$B$1:$O$552,14,FALSE)/1000</f>
        <v>1.653</v>
      </c>
      <c r="Y1057" s="44">
        <f>VLOOKUP($L1057,'[1]Tortugas liberadas DPNG'!$B$1:$O$552,5,FALSE) -0.5</f>
        <v>5.5</v>
      </c>
      <c r="Z1057" s="44">
        <f>Y1057+(F1057-VLOOKUP($L1057,'[1]Tortugas liberadas DPNG'!$B$1:$O$552,7,FALSE))</f>
        <v>7.5</v>
      </c>
      <c r="AA1057" s="44">
        <f t="shared" si="24"/>
        <v>8</v>
      </c>
    </row>
    <row r="1058" spans="1:27" x14ac:dyDescent="0.25">
      <c r="A1058" s="42">
        <v>1142</v>
      </c>
      <c r="B1058" s="42" t="s">
        <v>28</v>
      </c>
      <c r="C1058" s="9"/>
      <c r="D1058" s="9"/>
      <c r="E1058" s="42" t="s">
        <v>457</v>
      </c>
      <c r="F1058" s="9">
        <v>2019</v>
      </c>
      <c r="G1058" s="9">
        <v>4</v>
      </c>
      <c r="H1058" s="9">
        <v>1</v>
      </c>
      <c r="I1058" s="42">
        <v>-0.82345000000000002</v>
      </c>
      <c r="J1058" s="42">
        <v>-90.058220000000006</v>
      </c>
      <c r="K1058" s="26">
        <v>91035314</v>
      </c>
      <c r="L1058" s="26">
        <f t="shared" si="25"/>
        <v>91035314</v>
      </c>
      <c r="M1058" s="26">
        <v>91035314</v>
      </c>
      <c r="N1058" s="47">
        <v>2435</v>
      </c>
      <c r="O1058" s="48">
        <v>34.4</v>
      </c>
      <c r="P1058" s="45">
        <v>35.4</v>
      </c>
      <c r="Q1058" s="45">
        <v>24.6</v>
      </c>
      <c r="R1058" s="45">
        <v>7</v>
      </c>
      <c r="S1058" s="45">
        <v>4.0999999999999996</v>
      </c>
      <c r="T1058" s="45">
        <v>1</v>
      </c>
      <c r="U1058" s="28" t="e">
        <v>#N/A</v>
      </c>
      <c r="V1058" s="44">
        <f>VLOOKUP($L1058,'[1]Tortugas liberadas DPNG'!$B$1:$O$552,7,FALSE)</f>
        <v>2017</v>
      </c>
      <c r="W1058" s="44">
        <f>VLOOKUP($L1058,'[1]Tortugas liberadas DPNG'!$B$1:$O$552,11,FALSE)</f>
        <v>26</v>
      </c>
      <c r="X1058" s="44">
        <f>VLOOKUP($L1058,'[1]Tortugas liberadas DPNG'!$B$1:$O$552,14,FALSE)/1000</f>
        <v>1.462</v>
      </c>
      <c r="Y1058" s="44">
        <f>VLOOKUP($L1058,'[1]Tortugas liberadas DPNG'!$B$1:$O$552,5,FALSE) -0.5</f>
        <v>5.5</v>
      </c>
      <c r="Z1058" s="44">
        <f>Y1058+(F1058-VLOOKUP($L1058,'[1]Tortugas liberadas DPNG'!$B$1:$O$552,7,FALSE))</f>
        <v>7.5</v>
      </c>
      <c r="AA1058" s="44">
        <f t="shared" ref="AA1058:AA1121" si="26">LEN(M1058)</f>
        <v>8</v>
      </c>
    </row>
    <row r="1059" spans="1:27" x14ac:dyDescent="0.25">
      <c r="A1059" s="42">
        <v>1143</v>
      </c>
      <c r="B1059" s="42" t="s">
        <v>28</v>
      </c>
      <c r="C1059" s="9"/>
      <c r="D1059" s="9"/>
      <c r="E1059" s="42" t="s">
        <v>458</v>
      </c>
      <c r="F1059" s="9">
        <v>2019</v>
      </c>
      <c r="G1059" s="9">
        <v>4</v>
      </c>
      <c r="H1059" s="9">
        <v>1</v>
      </c>
      <c r="I1059" s="42">
        <v>-0.82415000000000005</v>
      </c>
      <c r="J1059" s="42">
        <v>-90.058359999999993</v>
      </c>
      <c r="K1059" s="26">
        <v>52043090</v>
      </c>
      <c r="L1059" s="26">
        <f t="shared" si="25"/>
        <v>52043090</v>
      </c>
      <c r="M1059" s="26">
        <v>52043090</v>
      </c>
      <c r="N1059" s="47">
        <v>2003</v>
      </c>
      <c r="O1059" s="48">
        <v>33</v>
      </c>
      <c r="P1059" s="45">
        <v>34.1</v>
      </c>
      <c r="Q1059" s="45">
        <v>23.6</v>
      </c>
      <c r="R1059" s="45">
        <v>7.3</v>
      </c>
      <c r="S1059" s="45">
        <v>3.5</v>
      </c>
      <c r="T1059" s="45">
        <v>1</v>
      </c>
      <c r="U1059" s="28" t="e">
        <v>#N/A</v>
      </c>
      <c r="V1059" s="44">
        <f>VLOOKUP($L1059,'[1]Tortugas liberadas DPNG'!$B$1:$O$552,7,FALSE)</f>
        <v>2017</v>
      </c>
      <c r="W1059" s="44">
        <f>VLOOKUP($L1059,'[1]Tortugas liberadas DPNG'!$B$1:$O$552,11,FALSE)</f>
        <v>24.2</v>
      </c>
      <c r="X1059" s="44">
        <f>VLOOKUP($L1059,'[1]Tortugas liberadas DPNG'!$B$1:$O$552,14,FALSE)/1000</f>
        <v>1.085</v>
      </c>
      <c r="Y1059" s="44">
        <f>VLOOKUP($L1059,'[1]Tortugas liberadas DPNG'!$B$1:$O$552,5,FALSE) -0.5</f>
        <v>5.5</v>
      </c>
      <c r="Z1059" s="44">
        <f>Y1059+(F1059-VLOOKUP($L1059,'[1]Tortugas liberadas DPNG'!$B$1:$O$552,7,FALSE))</f>
        <v>7.5</v>
      </c>
      <c r="AA1059" s="44">
        <f t="shared" si="26"/>
        <v>8</v>
      </c>
    </row>
    <row r="1060" spans="1:27" x14ac:dyDescent="0.25">
      <c r="A1060" s="42">
        <v>1144</v>
      </c>
      <c r="B1060" s="42" t="s">
        <v>28</v>
      </c>
      <c r="C1060" s="9"/>
      <c r="D1060" s="9"/>
      <c r="E1060" s="42" t="s">
        <v>459</v>
      </c>
      <c r="F1060" s="9">
        <v>2019</v>
      </c>
      <c r="G1060" s="9">
        <v>4</v>
      </c>
      <c r="H1060" s="9">
        <v>1</v>
      </c>
      <c r="I1060" s="42">
        <v>-0.82410000000000005</v>
      </c>
      <c r="J1060" s="42">
        <v>-90.058610000000002</v>
      </c>
      <c r="K1060" s="26">
        <v>982126055990483</v>
      </c>
      <c r="L1060" s="26">
        <f t="shared" si="25"/>
        <v>982126055990483</v>
      </c>
      <c r="M1060" s="26">
        <v>982126055990483</v>
      </c>
      <c r="N1060" s="47">
        <v>10</v>
      </c>
      <c r="O1060" s="48">
        <v>27.2</v>
      </c>
      <c r="P1060" s="45">
        <v>28</v>
      </c>
      <c r="Q1060" s="45">
        <v>19.3</v>
      </c>
      <c r="R1060" s="45">
        <v>5</v>
      </c>
      <c r="S1060" s="45">
        <v>1.7</v>
      </c>
      <c r="T1060" s="45">
        <v>1</v>
      </c>
      <c r="U1060" s="28" t="e">
        <v>#N/A</v>
      </c>
      <c r="V1060" s="44">
        <f>VLOOKUP($L1060,'[1]Tortugas liberadas DPNG'!$B$1:$O$552,7,FALSE)</f>
        <v>2019</v>
      </c>
      <c r="W1060" s="44">
        <f>VLOOKUP($L1060,'[1]Tortugas liberadas DPNG'!$B$1:$O$552,11,FALSE)</f>
        <v>26.4</v>
      </c>
      <c r="X1060" s="44">
        <f>VLOOKUP($L1060,'[1]Tortugas liberadas DPNG'!$B$1:$O$552,14,FALSE)/1000</f>
        <v>1.494</v>
      </c>
      <c r="Y1060" s="44">
        <f>VLOOKUP($L1060,'[1]Tortugas liberadas DPNG'!$B$1:$O$552,5,FALSE) -0.5</f>
        <v>5.5</v>
      </c>
      <c r="Z1060" s="44">
        <f>Y1060+(F1060-VLOOKUP($L1060,'[1]Tortugas liberadas DPNG'!$B$1:$O$552,7,FALSE))</f>
        <v>5.5</v>
      </c>
      <c r="AA1060" s="44">
        <f t="shared" si="26"/>
        <v>15</v>
      </c>
    </row>
    <row r="1061" spans="1:27" x14ac:dyDescent="0.25">
      <c r="A1061" s="42">
        <v>1145</v>
      </c>
      <c r="B1061" s="42" t="s">
        <v>28</v>
      </c>
      <c r="C1061" s="9"/>
      <c r="D1061" s="9"/>
      <c r="E1061" s="42" t="s">
        <v>460</v>
      </c>
      <c r="F1061" s="9">
        <v>2019</v>
      </c>
      <c r="G1061" s="9">
        <v>4</v>
      </c>
      <c r="H1061" s="9">
        <v>1</v>
      </c>
      <c r="I1061" s="42">
        <v>-0.82469999999999999</v>
      </c>
      <c r="J1061" s="42">
        <v>-90.058490000000006</v>
      </c>
      <c r="K1061" s="26">
        <v>51834292</v>
      </c>
      <c r="L1061" s="26">
        <f t="shared" si="25"/>
        <v>51834292</v>
      </c>
      <c r="M1061" s="26">
        <v>51834292</v>
      </c>
      <c r="N1061" s="47">
        <v>2351</v>
      </c>
      <c r="O1061" s="48">
        <v>35.4</v>
      </c>
      <c r="P1061" s="45">
        <v>36.700000000000003</v>
      </c>
      <c r="Q1061" s="45">
        <v>26.5</v>
      </c>
      <c r="R1061" s="45">
        <v>7.6</v>
      </c>
      <c r="S1061" s="45">
        <v>4</v>
      </c>
      <c r="T1061" s="45">
        <v>1</v>
      </c>
      <c r="U1061" s="28" t="e">
        <v>#N/A</v>
      </c>
      <c r="V1061" s="44">
        <f>VLOOKUP($L1061,'[1]Tortugas liberadas DPNG'!$B$1:$O$552,7,FALSE)</f>
        <v>2017</v>
      </c>
      <c r="W1061" s="44">
        <f>VLOOKUP($L1061,'[1]Tortugas liberadas DPNG'!$B$1:$O$552,11,FALSE)</f>
        <v>28</v>
      </c>
      <c r="X1061" s="44">
        <f>VLOOKUP($L1061,'[1]Tortugas liberadas DPNG'!$B$1:$O$552,14,FALSE)/1000</f>
        <v>2.1</v>
      </c>
      <c r="Y1061" s="44">
        <f>VLOOKUP($L1061,'[1]Tortugas liberadas DPNG'!$B$1:$O$552,5,FALSE) -0.5</f>
        <v>6.5</v>
      </c>
      <c r="Z1061" s="44">
        <f>Y1061+(F1061-VLOOKUP($L1061,'[1]Tortugas liberadas DPNG'!$B$1:$O$552,7,FALSE))</f>
        <v>8.5</v>
      </c>
      <c r="AA1061" s="44">
        <f t="shared" si="26"/>
        <v>8</v>
      </c>
    </row>
    <row r="1062" spans="1:27" x14ac:dyDescent="0.25">
      <c r="A1062" s="42">
        <v>1146</v>
      </c>
      <c r="B1062" s="42" t="s">
        <v>28</v>
      </c>
      <c r="C1062" s="9"/>
      <c r="D1062" s="9"/>
      <c r="E1062" s="42" t="s">
        <v>461</v>
      </c>
      <c r="F1062" s="9">
        <v>2019</v>
      </c>
      <c r="G1062" s="9">
        <v>4</v>
      </c>
      <c r="H1062" s="9">
        <v>1</v>
      </c>
      <c r="I1062" s="42">
        <v>-0.82445999999999997</v>
      </c>
      <c r="J1062" s="42">
        <v>-90.059219999999996</v>
      </c>
      <c r="K1062" s="26">
        <v>52068569</v>
      </c>
      <c r="L1062" s="26">
        <f t="shared" si="25"/>
        <v>52068569</v>
      </c>
      <c r="M1062" s="26">
        <v>52068569</v>
      </c>
      <c r="N1062" s="47">
        <v>2470</v>
      </c>
      <c r="O1062" s="48">
        <v>32.299999999999997</v>
      </c>
      <c r="P1062" s="45">
        <v>34.5</v>
      </c>
      <c r="Q1062" s="45">
        <v>24.3</v>
      </c>
      <c r="R1062" s="45">
        <v>7.3</v>
      </c>
      <c r="S1062" s="45">
        <v>3.9</v>
      </c>
      <c r="T1062" s="45">
        <v>1</v>
      </c>
      <c r="U1062" s="28" t="e">
        <v>#N/A</v>
      </c>
      <c r="V1062" s="44">
        <f>VLOOKUP($L1062,'[1]Tortugas liberadas DPNG'!$B$1:$O$552,7,FALSE)</f>
        <v>2017</v>
      </c>
      <c r="W1062" s="44">
        <f>VLOOKUP($L1062,'[1]Tortugas liberadas DPNG'!$B$1:$O$552,11,FALSE)</f>
        <v>25.3</v>
      </c>
      <c r="X1062" s="44">
        <f>VLOOKUP($L1062,'[1]Tortugas liberadas DPNG'!$B$1:$O$552,14,FALSE)/1000</f>
        <v>1.3</v>
      </c>
      <c r="Y1062" s="44">
        <f>VLOOKUP($L1062,'[1]Tortugas liberadas DPNG'!$B$1:$O$552,5,FALSE) -0.5</f>
        <v>4.5</v>
      </c>
      <c r="Z1062" s="44">
        <f>Y1062+(F1062-VLOOKUP($L1062,'[1]Tortugas liberadas DPNG'!$B$1:$O$552,7,FALSE))</f>
        <v>6.5</v>
      </c>
      <c r="AA1062" s="44">
        <f t="shared" si="26"/>
        <v>8</v>
      </c>
    </row>
    <row r="1063" spans="1:27" x14ac:dyDescent="0.25">
      <c r="A1063" s="42">
        <v>1147</v>
      </c>
      <c r="B1063" s="42" t="s">
        <v>28</v>
      </c>
      <c r="C1063" s="9"/>
      <c r="D1063" s="9"/>
      <c r="E1063" s="42" t="s">
        <v>462</v>
      </c>
      <c r="F1063" s="9">
        <v>2019</v>
      </c>
      <c r="G1063" s="9">
        <v>4</v>
      </c>
      <c r="H1063" s="9">
        <v>1</v>
      </c>
      <c r="I1063" s="42">
        <v>-0.82452999999999999</v>
      </c>
      <c r="J1063" s="42">
        <v>-90.061099999999996</v>
      </c>
      <c r="K1063" s="26">
        <v>982126055990398</v>
      </c>
      <c r="L1063" s="26">
        <f t="shared" si="25"/>
        <v>982126055990398</v>
      </c>
      <c r="M1063" s="26">
        <v>982126055990398</v>
      </c>
      <c r="N1063" s="47">
        <v>60</v>
      </c>
      <c r="O1063" s="48">
        <v>28.4</v>
      </c>
      <c r="P1063" s="45">
        <v>29.5</v>
      </c>
      <c r="Q1063" s="45">
        <v>19.899999999999999</v>
      </c>
      <c r="R1063" s="45">
        <v>5.6</v>
      </c>
      <c r="S1063" s="45">
        <v>1.5</v>
      </c>
      <c r="T1063" s="45">
        <v>1</v>
      </c>
      <c r="U1063" s="28" t="e">
        <v>#N/A</v>
      </c>
      <c r="V1063" s="44">
        <f>VLOOKUP($L1063,'[1]Tortugas liberadas DPNG'!$B$1:$O$552,7,FALSE)</f>
        <v>2019</v>
      </c>
      <c r="W1063" s="44">
        <f>VLOOKUP($L1063,'[1]Tortugas liberadas DPNG'!$B$1:$O$552,11,FALSE)</f>
        <v>27.4</v>
      </c>
      <c r="X1063" s="44">
        <f>VLOOKUP($L1063,'[1]Tortugas liberadas DPNG'!$B$1:$O$552,14,FALSE)/1000</f>
        <v>1.641</v>
      </c>
      <c r="Y1063" s="44">
        <f>VLOOKUP($L1063,'[1]Tortugas liberadas DPNG'!$B$1:$O$552,5,FALSE) -0.5</f>
        <v>5.5</v>
      </c>
      <c r="Z1063" s="44">
        <f>Y1063+(F1063-VLOOKUP($L1063,'[1]Tortugas liberadas DPNG'!$B$1:$O$552,7,FALSE))</f>
        <v>5.5</v>
      </c>
      <c r="AA1063" s="44">
        <f t="shared" si="26"/>
        <v>15</v>
      </c>
    </row>
    <row r="1064" spans="1:27" x14ac:dyDescent="0.25">
      <c r="A1064" s="42">
        <v>1148</v>
      </c>
      <c r="B1064" s="42" t="s">
        <v>28</v>
      </c>
      <c r="C1064" s="9"/>
      <c r="D1064" s="9"/>
      <c r="E1064" s="42" t="s">
        <v>463</v>
      </c>
      <c r="F1064" s="9">
        <v>2019</v>
      </c>
      <c r="G1064" s="9">
        <v>4</v>
      </c>
      <c r="H1064" s="9">
        <v>1</v>
      </c>
      <c r="I1064" s="42">
        <v>-0.82281000000000004</v>
      </c>
      <c r="J1064" s="42">
        <v>-90.047420000000002</v>
      </c>
      <c r="K1064" s="26">
        <v>48318085</v>
      </c>
      <c r="L1064" s="26">
        <f t="shared" si="25"/>
        <v>48318085</v>
      </c>
      <c r="M1064" s="26">
        <v>48318085</v>
      </c>
      <c r="N1064" s="47">
        <v>2114</v>
      </c>
      <c r="O1064" s="48">
        <v>49.1</v>
      </c>
      <c r="P1064" s="45">
        <v>50.2</v>
      </c>
      <c r="Q1064" s="45">
        <v>35.4</v>
      </c>
      <c r="R1064" s="45">
        <v>9.4</v>
      </c>
      <c r="S1064" s="45">
        <v>11.2</v>
      </c>
      <c r="T1064" s="45">
        <v>1</v>
      </c>
      <c r="U1064" s="28" t="e">
        <v>#N/A</v>
      </c>
      <c r="V1064" s="44">
        <f>VLOOKUP($L1064,'[1]Tortugas liberadas DPNG'!$B$1:$O$552,7,FALSE)</f>
        <v>2015</v>
      </c>
      <c r="W1064" s="44">
        <f>VLOOKUP($L1064,'[1]Tortugas liberadas DPNG'!$B$1:$O$552,11,FALSE)</f>
        <v>35.5</v>
      </c>
      <c r="X1064" s="44">
        <f>VLOOKUP($L1064,'[1]Tortugas liberadas DPNG'!$B$1:$O$552,14,FALSE)/1000</f>
        <v>3.5</v>
      </c>
      <c r="Y1064" s="44">
        <f>VLOOKUP($L1064,'[1]Tortugas liberadas DPNG'!$B$1:$O$552,5,FALSE) -0.5</f>
        <v>7.5</v>
      </c>
      <c r="Z1064" s="44">
        <f>Y1064+(F1064-VLOOKUP($L1064,'[1]Tortugas liberadas DPNG'!$B$1:$O$552,7,FALSE))</f>
        <v>11.5</v>
      </c>
      <c r="AA1064" s="44">
        <f t="shared" si="26"/>
        <v>8</v>
      </c>
    </row>
    <row r="1065" spans="1:27" x14ac:dyDescent="0.25">
      <c r="A1065" s="42">
        <v>1149</v>
      </c>
      <c r="B1065" s="42" t="s">
        <v>28</v>
      </c>
      <c r="C1065" s="9"/>
      <c r="D1065" s="9"/>
      <c r="E1065" s="42" t="s">
        <v>464</v>
      </c>
      <c r="F1065" s="9">
        <v>2019</v>
      </c>
      <c r="G1065" s="9">
        <v>4</v>
      </c>
      <c r="H1065" s="9">
        <v>1</v>
      </c>
      <c r="I1065" s="42">
        <v>-0.82179000000000002</v>
      </c>
      <c r="J1065" s="42">
        <v>-90.058779999999999</v>
      </c>
      <c r="K1065" s="26">
        <v>982126055990486</v>
      </c>
      <c r="L1065" s="26">
        <f t="shared" si="25"/>
        <v>982126055990486</v>
      </c>
      <c r="M1065" s="26">
        <v>982126055990486</v>
      </c>
      <c r="N1065" s="47">
        <v>70</v>
      </c>
      <c r="O1065" s="48">
        <v>27.7</v>
      </c>
      <c r="P1065" s="45">
        <v>28.8</v>
      </c>
      <c r="Q1065" s="45">
        <v>19.600000000000001</v>
      </c>
      <c r="R1065" s="45">
        <v>5.3</v>
      </c>
      <c r="S1065" s="45">
        <v>1.6</v>
      </c>
      <c r="T1065" s="45">
        <v>1</v>
      </c>
      <c r="U1065" s="28" t="e">
        <v>#N/A</v>
      </c>
      <c r="V1065" s="44">
        <f>VLOOKUP($L1065,'[1]Tortugas liberadas DPNG'!$B$1:$O$552,7,FALSE)</f>
        <v>2019</v>
      </c>
      <c r="W1065" s="44">
        <f>VLOOKUP($L1065,'[1]Tortugas liberadas DPNG'!$B$1:$O$552,11,FALSE)</f>
        <v>26.6</v>
      </c>
      <c r="X1065" s="44">
        <f>VLOOKUP($L1065,'[1]Tortugas liberadas DPNG'!$B$1:$O$552,14,FALSE)/1000</f>
        <v>1.7290000000000001</v>
      </c>
      <c r="Y1065" s="44">
        <f>VLOOKUP($L1065,'[1]Tortugas liberadas DPNG'!$B$1:$O$552,5,FALSE) -0.5</f>
        <v>5.5</v>
      </c>
      <c r="Z1065" s="44">
        <f>Y1065+(F1065-VLOOKUP($L1065,'[1]Tortugas liberadas DPNG'!$B$1:$O$552,7,FALSE))</f>
        <v>5.5</v>
      </c>
      <c r="AA1065" s="44">
        <f t="shared" si="26"/>
        <v>15</v>
      </c>
    </row>
    <row r="1066" spans="1:27" x14ac:dyDescent="0.25">
      <c r="A1066" s="42">
        <v>1150</v>
      </c>
      <c r="B1066" s="42" t="s">
        <v>28</v>
      </c>
      <c r="C1066" s="9"/>
      <c r="D1066" s="9"/>
      <c r="E1066" s="42" t="s">
        <v>465</v>
      </c>
      <c r="F1066" s="9">
        <v>2019</v>
      </c>
      <c r="G1066" s="9">
        <v>4</v>
      </c>
      <c r="H1066" s="9">
        <v>1</v>
      </c>
      <c r="I1066" s="42">
        <v>-0.82094999999999996</v>
      </c>
      <c r="J1066" s="42">
        <v>-90.059719999999999</v>
      </c>
      <c r="K1066" s="26">
        <v>982126055990420</v>
      </c>
      <c r="L1066" s="26">
        <f t="shared" si="25"/>
        <v>982126055990420</v>
      </c>
      <c r="M1066" s="26">
        <v>982126055990420</v>
      </c>
      <c r="N1066" s="47">
        <v>102</v>
      </c>
      <c r="O1066" s="48">
        <v>25</v>
      </c>
      <c r="P1066" s="45">
        <v>26.3</v>
      </c>
      <c r="Q1066" s="45">
        <v>17.7</v>
      </c>
      <c r="R1066" s="45">
        <v>4.5</v>
      </c>
      <c r="S1066" s="45">
        <v>1.1000000000000001</v>
      </c>
      <c r="T1066" s="45">
        <v>1</v>
      </c>
      <c r="U1066" s="28" t="e">
        <v>#N/A</v>
      </c>
      <c r="V1066" s="44">
        <f>VLOOKUP($L1066,'[1]Tortugas liberadas DPNG'!$B$1:$O$552,7,FALSE)</f>
        <v>2019</v>
      </c>
      <c r="W1066" s="44">
        <f>VLOOKUP($L1066,'[1]Tortugas liberadas DPNG'!$B$1:$O$552,11,FALSE)</f>
        <v>24.4</v>
      </c>
      <c r="X1066" s="44">
        <f>VLOOKUP($L1066,'[1]Tortugas liberadas DPNG'!$B$1:$O$552,14,FALSE)/1000</f>
        <v>1.1339999999999999</v>
      </c>
      <c r="Y1066" s="44">
        <f>VLOOKUP($L1066,'[1]Tortugas liberadas DPNG'!$B$1:$O$552,5,FALSE) -0.5</f>
        <v>5.5</v>
      </c>
      <c r="Z1066" s="44">
        <f>Y1066+(F1066-VLOOKUP($L1066,'[1]Tortugas liberadas DPNG'!$B$1:$O$552,7,FALSE))</f>
        <v>5.5</v>
      </c>
      <c r="AA1066" s="44">
        <f t="shared" si="26"/>
        <v>15</v>
      </c>
    </row>
    <row r="1067" spans="1:27" x14ac:dyDescent="0.25">
      <c r="A1067" s="42">
        <v>1151</v>
      </c>
      <c r="B1067" s="42" t="s">
        <v>28</v>
      </c>
      <c r="C1067" s="9"/>
      <c r="D1067" s="9"/>
      <c r="E1067" s="42" t="s">
        <v>466</v>
      </c>
      <c r="F1067" s="9">
        <v>2019</v>
      </c>
      <c r="G1067" s="9">
        <v>4</v>
      </c>
      <c r="H1067" s="9">
        <v>1</v>
      </c>
      <c r="I1067" s="42">
        <v>-0.82065999999999995</v>
      </c>
      <c r="J1067" s="42">
        <v>-90.059809999999999</v>
      </c>
      <c r="K1067" s="26">
        <v>48311119</v>
      </c>
      <c r="L1067" s="26">
        <f t="shared" si="25"/>
        <v>48311119</v>
      </c>
      <c r="M1067" s="26">
        <v>48311119</v>
      </c>
      <c r="N1067" s="47">
        <v>2310</v>
      </c>
      <c r="O1067" s="48">
        <v>43.3</v>
      </c>
      <c r="P1067" s="45">
        <v>45.1</v>
      </c>
      <c r="Q1067" s="45">
        <v>32.299999999999997</v>
      </c>
      <c r="R1067" s="45">
        <v>11</v>
      </c>
      <c r="S1067" s="45">
        <v>6.8</v>
      </c>
      <c r="T1067" s="45">
        <v>1</v>
      </c>
      <c r="U1067" s="28" t="e">
        <v>#N/A</v>
      </c>
      <c r="V1067" s="44">
        <f>VLOOKUP($L1067,'[1]Tortugas liberadas DPNG'!$B$1:$O$552,7,FALSE)</f>
        <v>2015</v>
      </c>
      <c r="W1067" s="44">
        <f>VLOOKUP($L1067,'[1]Tortugas liberadas DPNG'!$B$1:$O$552,11,FALSE)</f>
        <v>28.3</v>
      </c>
      <c r="X1067" s="44">
        <f>VLOOKUP($L1067,'[1]Tortugas liberadas DPNG'!$B$1:$O$552,14,FALSE)/1000</f>
        <v>1.85</v>
      </c>
      <c r="Y1067" s="44">
        <f>VLOOKUP($L1067,'[1]Tortugas liberadas DPNG'!$B$1:$O$552,5,FALSE) -0.5</f>
        <v>6.5</v>
      </c>
      <c r="Z1067" s="44">
        <f>Y1067+(F1067-VLOOKUP($L1067,'[1]Tortugas liberadas DPNG'!$B$1:$O$552,7,FALSE))</f>
        <v>10.5</v>
      </c>
      <c r="AA1067" s="44">
        <f t="shared" si="26"/>
        <v>8</v>
      </c>
    </row>
    <row r="1068" spans="1:27" x14ac:dyDescent="0.25">
      <c r="A1068" s="42">
        <v>1152</v>
      </c>
      <c r="B1068" s="42" t="s">
        <v>28</v>
      </c>
      <c r="C1068" s="9"/>
      <c r="D1068" s="9"/>
      <c r="E1068" s="42" t="s">
        <v>467</v>
      </c>
      <c r="F1068" s="9">
        <v>2019</v>
      </c>
      <c r="G1068" s="9">
        <v>4</v>
      </c>
      <c r="H1068" s="9">
        <v>1</v>
      </c>
      <c r="I1068" s="42">
        <v>-0.82060999999999995</v>
      </c>
      <c r="J1068" s="42">
        <v>-90.059659999999994</v>
      </c>
      <c r="K1068" s="26">
        <v>982126055990408</v>
      </c>
      <c r="L1068" s="26">
        <f t="shared" si="25"/>
        <v>982126055990408</v>
      </c>
      <c r="M1068" s="26">
        <v>982126055990408</v>
      </c>
      <c r="N1068" s="47">
        <v>74</v>
      </c>
      <c r="O1068" s="48">
        <v>31.3</v>
      </c>
      <c r="P1068" s="45">
        <v>32.799999999999997</v>
      </c>
      <c r="Q1068" s="45">
        <v>21.9</v>
      </c>
      <c r="R1068" s="45">
        <v>5.8</v>
      </c>
      <c r="S1068" s="45">
        <v>2.1</v>
      </c>
      <c r="T1068" s="45">
        <v>1</v>
      </c>
      <c r="U1068" s="28" t="e">
        <v>#N/A</v>
      </c>
      <c r="V1068" s="44">
        <f>VLOOKUP($L1068,'[1]Tortugas liberadas DPNG'!$B$1:$O$552,7,FALSE)</f>
        <v>2019</v>
      </c>
      <c r="W1068" s="44">
        <f>VLOOKUP($L1068,'[1]Tortugas liberadas DPNG'!$B$1:$O$552,11,FALSE)</f>
        <v>29.8</v>
      </c>
      <c r="X1068" s="44">
        <f>VLOOKUP($L1068,'[1]Tortugas liberadas DPNG'!$B$1:$O$552,14,FALSE)/1000</f>
        <v>2.3140000000000001</v>
      </c>
      <c r="Y1068" s="44">
        <f>VLOOKUP($L1068,'[1]Tortugas liberadas DPNG'!$B$1:$O$552,5,FALSE) -0.5</f>
        <v>6.5</v>
      </c>
      <c r="Z1068" s="44">
        <f>Y1068+(F1068-VLOOKUP($L1068,'[1]Tortugas liberadas DPNG'!$B$1:$O$552,7,FALSE))</f>
        <v>6.5</v>
      </c>
      <c r="AA1068" s="44">
        <f t="shared" si="26"/>
        <v>15</v>
      </c>
    </row>
    <row r="1069" spans="1:27" x14ac:dyDescent="0.25">
      <c r="A1069" s="42">
        <v>1153</v>
      </c>
      <c r="B1069" s="42" t="s">
        <v>28</v>
      </c>
      <c r="C1069" s="9"/>
      <c r="D1069" s="9"/>
      <c r="E1069" s="42" t="s">
        <v>468</v>
      </c>
      <c r="F1069" s="9">
        <v>2019</v>
      </c>
      <c r="G1069" s="9">
        <v>4</v>
      </c>
      <c r="H1069" s="9">
        <v>1</v>
      </c>
      <c r="I1069" s="42">
        <v>-0.82150999999999996</v>
      </c>
      <c r="J1069" s="42">
        <v>-90.059700000000007</v>
      </c>
      <c r="K1069" s="26">
        <v>982126055990479</v>
      </c>
      <c r="L1069" s="26">
        <f t="shared" si="25"/>
        <v>982126055990479</v>
      </c>
      <c r="M1069" s="26">
        <v>982126055990479</v>
      </c>
      <c r="N1069" s="47">
        <v>57</v>
      </c>
      <c r="O1069" s="48">
        <v>26.1</v>
      </c>
      <c r="P1069" s="45">
        <v>27</v>
      </c>
      <c r="Q1069" s="45">
        <v>17.8</v>
      </c>
      <c r="R1069" s="45">
        <v>5.9</v>
      </c>
      <c r="S1069" s="45">
        <v>1.3</v>
      </c>
      <c r="T1069" s="45">
        <v>1</v>
      </c>
      <c r="U1069" s="28" t="e">
        <v>#N/A</v>
      </c>
      <c r="V1069" s="44">
        <f>VLOOKUP($L1069,'[1]Tortugas liberadas DPNG'!$B$1:$O$552,7,FALSE)</f>
        <v>2019</v>
      </c>
      <c r="W1069" s="44">
        <f>VLOOKUP($L1069,'[1]Tortugas liberadas DPNG'!$B$1:$O$552,11,FALSE)</f>
        <v>25.4</v>
      </c>
      <c r="X1069" s="44">
        <f>VLOOKUP($L1069,'[1]Tortugas liberadas DPNG'!$B$1:$O$552,14,FALSE)/1000</f>
        <v>1.266</v>
      </c>
      <c r="Y1069" s="44">
        <f>VLOOKUP($L1069,'[1]Tortugas liberadas DPNG'!$B$1:$O$552,5,FALSE) -0.5</f>
        <v>5.5</v>
      </c>
      <c r="Z1069" s="44">
        <f>Y1069+(F1069-VLOOKUP($L1069,'[1]Tortugas liberadas DPNG'!$B$1:$O$552,7,FALSE))</f>
        <v>5.5</v>
      </c>
      <c r="AA1069" s="44">
        <f t="shared" si="26"/>
        <v>15</v>
      </c>
    </row>
    <row r="1070" spans="1:27" x14ac:dyDescent="0.25">
      <c r="A1070" s="42">
        <v>1154</v>
      </c>
      <c r="B1070" s="42" t="s">
        <v>28</v>
      </c>
      <c r="C1070" s="9"/>
      <c r="D1070" s="9"/>
      <c r="E1070" s="42" t="s">
        <v>469</v>
      </c>
      <c r="F1070" s="9">
        <v>2019</v>
      </c>
      <c r="G1070" s="9">
        <v>4</v>
      </c>
      <c r="H1070" s="9">
        <v>1</v>
      </c>
      <c r="I1070" s="42">
        <v>-0.82088000000000005</v>
      </c>
      <c r="J1070" s="42">
        <v>-90.058989999999994</v>
      </c>
      <c r="K1070" s="26">
        <v>52512027</v>
      </c>
      <c r="L1070" s="26">
        <f t="shared" si="25"/>
        <v>52512027</v>
      </c>
      <c r="M1070" s="26">
        <v>52512027</v>
      </c>
      <c r="N1070" s="47">
        <v>2361</v>
      </c>
      <c r="O1070" s="48">
        <v>30.5</v>
      </c>
      <c r="P1070" s="45">
        <v>32.5</v>
      </c>
      <c r="Q1070" s="45">
        <v>22.2</v>
      </c>
      <c r="R1070" s="45">
        <v>6.3</v>
      </c>
      <c r="S1070" s="45">
        <v>2.6</v>
      </c>
      <c r="T1070" s="45">
        <v>1</v>
      </c>
      <c r="U1070" s="28" t="e">
        <v>#N/A</v>
      </c>
      <c r="V1070" s="44">
        <f>VLOOKUP($L1070,'[1]Tortugas liberadas DPNG'!$B$1:$O$552,7,FALSE)</f>
        <v>2017</v>
      </c>
      <c r="W1070" s="44">
        <f>VLOOKUP($L1070,'[1]Tortugas liberadas DPNG'!$B$1:$O$552,11,FALSE)</f>
        <v>24</v>
      </c>
      <c r="X1070" s="44">
        <f>VLOOKUP($L1070,'[1]Tortugas liberadas DPNG'!$B$1:$O$552,14,FALSE)/1000</f>
        <v>1.4</v>
      </c>
      <c r="Y1070" s="44">
        <f>VLOOKUP($L1070,'[1]Tortugas liberadas DPNG'!$B$1:$O$552,5,FALSE) -0.5</f>
        <v>6.5</v>
      </c>
      <c r="Z1070" s="44">
        <f>Y1070+(F1070-VLOOKUP($L1070,'[1]Tortugas liberadas DPNG'!$B$1:$O$552,7,FALSE))</f>
        <v>8.5</v>
      </c>
      <c r="AA1070" s="44">
        <f t="shared" si="26"/>
        <v>8</v>
      </c>
    </row>
    <row r="1071" spans="1:27" x14ac:dyDescent="0.25">
      <c r="A1071" s="42">
        <v>1155</v>
      </c>
      <c r="B1071" s="42" t="s">
        <v>28</v>
      </c>
      <c r="C1071" s="9"/>
      <c r="D1071" s="9"/>
      <c r="E1071" s="42" t="s">
        <v>470</v>
      </c>
      <c r="F1071" s="9">
        <v>2019</v>
      </c>
      <c r="G1071" s="9">
        <v>4</v>
      </c>
      <c r="H1071" s="9">
        <v>1</v>
      </c>
      <c r="I1071" s="42">
        <v>-0.82121</v>
      </c>
      <c r="J1071" s="42">
        <v>-90.058269999999993</v>
      </c>
      <c r="K1071" s="26">
        <v>52308577</v>
      </c>
      <c r="L1071" s="26">
        <f t="shared" si="25"/>
        <v>52308577</v>
      </c>
      <c r="M1071" s="26">
        <v>52308577</v>
      </c>
      <c r="N1071" s="47">
        <v>2427</v>
      </c>
      <c r="O1071" s="48">
        <v>35.5</v>
      </c>
      <c r="P1071" s="45">
        <v>37</v>
      </c>
      <c r="Q1071" s="45">
        <v>26.6</v>
      </c>
      <c r="R1071" s="45">
        <v>7.4</v>
      </c>
      <c r="S1071" s="45">
        <v>4.7</v>
      </c>
      <c r="T1071" s="45">
        <v>1</v>
      </c>
      <c r="U1071" s="28" t="e">
        <v>#N/A</v>
      </c>
      <c r="V1071" s="44">
        <f>VLOOKUP($L1071,'[1]Tortugas liberadas DPNG'!$B$1:$O$552,7,FALSE)</f>
        <v>2017</v>
      </c>
      <c r="W1071" s="44">
        <f>VLOOKUP($L1071,'[1]Tortugas liberadas DPNG'!$B$1:$O$552,11,FALSE)</f>
        <v>26.7</v>
      </c>
      <c r="X1071" s="44">
        <f>VLOOKUP($L1071,'[1]Tortugas liberadas DPNG'!$B$1:$O$552,14,FALSE)/1000</f>
        <v>1.643</v>
      </c>
      <c r="Y1071" s="44">
        <f>VLOOKUP($L1071,'[1]Tortugas liberadas DPNG'!$B$1:$O$552,5,FALSE) -0.5</f>
        <v>5.5</v>
      </c>
      <c r="Z1071" s="44">
        <f>Y1071+(F1071-VLOOKUP($L1071,'[1]Tortugas liberadas DPNG'!$B$1:$O$552,7,FALSE))</f>
        <v>7.5</v>
      </c>
      <c r="AA1071" s="44">
        <f t="shared" si="26"/>
        <v>8</v>
      </c>
    </row>
    <row r="1072" spans="1:27" x14ac:dyDescent="0.25">
      <c r="A1072" s="42">
        <v>1156</v>
      </c>
      <c r="B1072" s="42" t="s">
        <v>28</v>
      </c>
      <c r="C1072" s="9"/>
      <c r="D1072" s="9"/>
      <c r="E1072" s="42" t="s">
        <v>471</v>
      </c>
      <c r="F1072" s="9">
        <v>2019</v>
      </c>
      <c r="G1072" s="9">
        <v>4</v>
      </c>
      <c r="H1072" s="9">
        <v>1</v>
      </c>
      <c r="I1072" s="42">
        <v>-0.82264999999999999</v>
      </c>
      <c r="J1072" s="42">
        <v>-90.049509999999998</v>
      </c>
      <c r="K1072" s="26">
        <v>48073790</v>
      </c>
      <c r="L1072" s="26">
        <f t="shared" si="25"/>
        <v>48073790</v>
      </c>
      <c r="M1072" s="26">
        <v>48073790</v>
      </c>
      <c r="N1072" s="47">
        <v>2191</v>
      </c>
      <c r="O1072" s="48">
        <v>42.8</v>
      </c>
      <c r="P1072" s="45">
        <v>46.7</v>
      </c>
      <c r="Q1072" s="45">
        <v>33.1</v>
      </c>
      <c r="R1072" s="45">
        <v>11.4</v>
      </c>
      <c r="S1072" s="45">
        <v>9.3000000000000007</v>
      </c>
      <c r="T1072" s="45">
        <v>1</v>
      </c>
      <c r="U1072" s="28" t="e">
        <v>#N/A</v>
      </c>
      <c r="V1072" s="44">
        <f>VLOOKUP($L1072,'[1]Tortugas liberadas DPNG'!$B$1:$O$552,7,FALSE)</f>
        <v>2015</v>
      </c>
      <c r="W1072" s="44">
        <f>VLOOKUP($L1072,'[1]Tortugas liberadas DPNG'!$B$1:$O$552,11,FALSE)</f>
        <v>28.4</v>
      </c>
      <c r="X1072" s="44">
        <f>VLOOKUP($L1072,'[1]Tortugas liberadas DPNG'!$B$1:$O$552,14,FALSE)/1000</f>
        <v>2.4</v>
      </c>
      <c r="Y1072" s="44">
        <f>VLOOKUP($L1072,'[1]Tortugas liberadas DPNG'!$B$1:$O$552,5,FALSE) -0.5</f>
        <v>6.5</v>
      </c>
      <c r="Z1072" s="44">
        <f>Y1072+(F1072-VLOOKUP($L1072,'[1]Tortugas liberadas DPNG'!$B$1:$O$552,7,FALSE))</f>
        <v>10.5</v>
      </c>
      <c r="AA1072" s="44">
        <f t="shared" si="26"/>
        <v>8</v>
      </c>
    </row>
    <row r="1073" spans="1:27" x14ac:dyDescent="0.25">
      <c r="A1073" s="42">
        <v>1157</v>
      </c>
      <c r="B1073" s="42" t="s">
        <v>28</v>
      </c>
      <c r="C1073" s="9"/>
      <c r="D1073" s="9"/>
      <c r="E1073" s="42" t="s">
        <v>472</v>
      </c>
      <c r="F1073" s="9">
        <v>2019</v>
      </c>
      <c r="G1073" s="9">
        <v>4</v>
      </c>
      <c r="H1073" s="9">
        <v>1</v>
      </c>
      <c r="I1073" s="42">
        <v>-0.82121999999999995</v>
      </c>
      <c r="J1073" s="42">
        <v>-90.056430000000006</v>
      </c>
      <c r="K1073" s="26">
        <v>48054807</v>
      </c>
      <c r="L1073" s="26">
        <f t="shared" si="25"/>
        <v>48054807</v>
      </c>
      <c r="M1073" s="26">
        <v>48054807</v>
      </c>
      <c r="N1073" s="47">
        <v>2118</v>
      </c>
      <c r="O1073" s="48">
        <v>50.2</v>
      </c>
      <c r="P1073" s="45">
        <v>53.1</v>
      </c>
      <c r="Q1073" s="45">
        <v>38.5</v>
      </c>
      <c r="R1073" s="45">
        <v>11.8</v>
      </c>
      <c r="S1073" s="45">
        <v>13.3</v>
      </c>
      <c r="T1073" s="45">
        <v>1</v>
      </c>
      <c r="U1073" s="28" t="e">
        <v>#N/A</v>
      </c>
      <c r="V1073" s="44">
        <f>VLOOKUP($L1073,'[1]Tortugas liberadas DPNG'!$B$1:$O$552,7,FALSE)</f>
        <v>2015</v>
      </c>
      <c r="W1073" s="44">
        <f>VLOOKUP($L1073,'[1]Tortugas liberadas DPNG'!$B$1:$O$552,11,FALSE)</f>
        <v>33.1</v>
      </c>
      <c r="X1073" s="44">
        <f>VLOOKUP($L1073,'[1]Tortugas liberadas DPNG'!$B$1:$O$552,14,FALSE)/1000</f>
        <v>3.3</v>
      </c>
      <c r="Y1073" s="44">
        <f>VLOOKUP($L1073,'[1]Tortugas liberadas DPNG'!$B$1:$O$552,5,FALSE) -0.5</f>
        <v>7.5</v>
      </c>
      <c r="Z1073" s="44">
        <f>Y1073+(F1073-VLOOKUP($L1073,'[1]Tortugas liberadas DPNG'!$B$1:$O$552,7,FALSE))</f>
        <v>11.5</v>
      </c>
      <c r="AA1073" s="44">
        <f t="shared" si="26"/>
        <v>8</v>
      </c>
    </row>
    <row r="1074" spans="1:27" x14ac:dyDescent="0.25">
      <c r="A1074" s="42">
        <v>1158</v>
      </c>
      <c r="B1074" s="42" t="s">
        <v>28</v>
      </c>
      <c r="C1074" s="9"/>
      <c r="D1074" s="9"/>
      <c r="E1074" s="42" t="s">
        <v>473</v>
      </c>
      <c r="F1074" s="9">
        <v>2019</v>
      </c>
      <c r="G1074" s="9">
        <v>4</v>
      </c>
      <c r="H1074" s="9">
        <v>1</v>
      </c>
      <c r="I1074" s="42">
        <v>-0.82084000000000001</v>
      </c>
      <c r="J1074" s="42">
        <v>-90.055319999999995</v>
      </c>
      <c r="K1074" s="26">
        <v>48312382</v>
      </c>
      <c r="L1074" s="26">
        <f t="shared" si="25"/>
        <v>48312382</v>
      </c>
      <c r="M1074" s="26">
        <v>48312382</v>
      </c>
      <c r="N1074" s="47">
        <v>2277</v>
      </c>
      <c r="O1074" s="48">
        <v>44.1</v>
      </c>
      <c r="P1074" s="45">
        <v>45.1</v>
      </c>
      <c r="Q1074" s="45">
        <v>32.299999999999997</v>
      </c>
      <c r="R1074" s="45">
        <v>9.8000000000000007</v>
      </c>
      <c r="S1074" s="45">
        <v>7.9</v>
      </c>
      <c r="T1074" s="45">
        <v>1</v>
      </c>
      <c r="U1074" s="28" t="e">
        <v>#N/A</v>
      </c>
      <c r="V1074" s="44">
        <f>VLOOKUP($L1074,'[1]Tortugas liberadas DPNG'!$B$1:$O$552,7,FALSE)</f>
        <v>2015</v>
      </c>
      <c r="W1074" s="44">
        <f>VLOOKUP($L1074,'[1]Tortugas liberadas DPNG'!$B$1:$O$552,11,FALSE)</f>
        <v>24.1</v>
      </c>
      <c r="X1074" s="44">
        <f>VLOOKUP($L1074,'[1]Tortugas liberadas DPNG'!$B$1:$O$552,14,FALSE)/1000</f>
        <v>1.2</v>
      </c>
      <c r="Y1074" s="44">
        <f>VLOOKUP($L1074,'[1]Tortugas liberadas DPNG'!$B$1:$O$552,5,FALSE) -0.5</f>
        <v>4.5</v>
      </c>
      <c r="Z1074" s="44">
        <f>Y1074+(F1074-VLOOKUP($L1074,'[1]Tortugas liberadas DPNG'!$B$1:$O$552,7,FALSE))</f>
        <v>8.5</v>
      </c>
      <c r="AA1074" s="44">
        <f t="shared" si="26"/>
        <v>8</v>
      </c>
    </row>
    <row r="1075" spans="1:27" x14ac:dyDescent="0.25">
      <c r="A1075" s="42">
        <v>1159</v>
      </c>
      <c r="B1075" s="42" t="s">
        <v>28</v>
      </c>
      <c r="C1075" s="9"/>
      <c r="D1075" s="9"/>
      <c r="E1075" s="42" t="s">
        <v>474</v>
      </c>
      <c r="F1075" s="9">
        <v>2019</v>
      </c>
      <c r="G1075" s="9">
        <v>4</v>
      </c>
      <c r="H1075" s="9">
        <v>1</v>
      </c>
      <c r="I1075" s="42">
        <v>-0.82089000000000001</v>
      </c>
      <c r="J1075" s="42">
        <v>-90.054820000000007</v>
      </c>
      <c r="K1075" s="26">
        <v>52795260</v>
      </c>
      <c r="L1075" s="26">
        <v>51812321</v>
      </c>
      <c r="M1075" s="26" t="s">
        <v>102</v>
      </c>
      <c r="N1075" s="47">
        <v>2086</v>
      </c>
      <c r="O1075" s="48">
        <v>31.8</v>
      </c>
      <c r="P1075" s="45">
        <v>33.5</v>
      </c>
      <c r="Q1075" s="45">
        <v>24.4</v>
      </c>
      <c r="R1075" s="45">
        <v>6</v>
      </c>
      <c r="S1075" s="45">
        <v>3</v>
      </c>
      <c r="T1075" s="45">
        <v>1</v>
      </c>
      <c r="U1075" s="28" t="e">
        <v>#N/A</v>
      </c>
      <c r="V1075" s="44">
        <f>VLOOKUP($L1075,'[1]Tortugas liberadas DPNG'!$B$1:$O$552,7,FALSE)</f>
        <v>2017</v>
      </c>
      <c r="W1075" s="44">
        <f>VLOOKUP($L1075,'[1]Tortugas liberadas DPNG'!$B$1:$O$552,11,FALSE)</f>
        <v>26.6</v>
      </c>
      <c r="X1075" s="44">
        <f>VLOOKUP($L1075,'[1]Tortugas liberadas DPNG'!$B$1:$O$552,14,FALSE)/1000</f>
        <v>0.98399999999999999</v>
      </c>
      <c r="Y1075" s="44">
        <f>VLOOKUP($L1075,'[1]Tortugas liberadas DPNG'!$B$1:$O$552,5,FALSE) -0.5</f>
        <v>5.5</v>
      </c>
      <c r="Z1075" s="44">
        <f>Y1075+(F1075-VLOOKUP($L1075,'[1]Tortugas liberadas DPNG'!$B$1:$O$552,7,FALSE))</f>
        <v>7.5</v>
      </c>
      <c r="AA1075" s="44">
        <f t="shared" si="26"/>
        <v>17</v>
      </c>
    </row>
    <row r="1076" spans="1:27" x14ac:dyDescent="0.25">
      <c r="A1076" s="42">
        <v>1160</v>
      </c>
      <c r="B1076" s="42" t="s">
        <v>28</v>
      </c>
      <c r="C1076" s="9"/>
      <c r="D1076" s="9"/>
      <c r="E1076" s="42" t="s">
        <v>475</v>
      </c>
      <c r="F1076" s="9">
        <v>2019</v>
      </c>
      <c r="G1076" s="9">
        <v>4</v>
      </c>
      <c r="H1076" s="9">
        <v>1</v>
      </c>
      <c r="I1076" s="42">
        <v>-0.81910000000000005</v>
      </c>
      <c r="J1076" s="42">
        <v>-90.057329999999993</v>
      </c>
      <c r="K1076" s="26">
        <v>51825085</v>
      </c>
      <c r="L1076" s="26">
        <v>51825058</v>
      </c>
      <c r="M1076" s="26" t="s">
        <v>104</v>
      </c>
      <c r="N1076" s="47">
        <v>2290</v>
      </c>
      <c r="O1076" s="48">
        <v>36.6</v>
      </c>
      <c r="P1076" s="45">
        <v>38.200000000000003</v>
      </c>
      <c r="Q1076" s="45">
        <v>26.4</v>
      </c>
      <c r="R1076" s="45">
        <v>8.9</v>
      </c>
      <c r="S1076" s="45">
        <v>7.4</v>
      </c>
      <c r="T1076" s="45">
        <v>1</v>
      </c>
      <c r="U1076" s="28" t="e">
        <v>#N/A</v>
      </c>
      <c r="V1076" s="44">
        <f>VLOOKUP($L1076,'[1]Tortugas liberadas DPNG'!$B$1:$O$552,7,FALSE)</f>
        <v>2017</v>
      </c>
      <c r="W1076" s="44">
        <f>VLOOKUP($L1076,'[1]Tortugas liberadas DPNG'!$B$1:$O$552,11,FALSE)</f>
        <v>29.6</v>
      </c>
      <c r="X1076" s="44">
        <f>VLOOKUP($L1076,'[1]Tortugas liberadas DPNG'!$B$1:$O$552,14,FALSE)/1000</f>
        <v>2.3540000000000001</v>
      </c>
      <c r="Y1076" s="44">
        <f>VLOOKUP($L1076,'[1]Tortugas liberadas DPNG'!$B$1:$O$552,5,FALSE) -0.5</f>
        <v>5.5</v>
      </c>
      <c r="Z1076" s="44">
        <f>Y1076+(F1076-VLOOKUP($L1076,'[1]Tortugas liberadas DPNG'!$B$1:$O$552,7,FALSE))</f>
        <v>7.5</v>
      </c>
      <c r="AA1076" s="44">
        <f t="shared" si="26"/>
        <v>17</v>
      </c>
    </row>
    <row r="1077" spans="1:27" x14ac:dyDescent="0.25">
      <c r="A1077" s="42">
        <v>1161</v>
      </c>
      <c r="B1077" s="42" t="s">
        <v>28</v>
      </c>
      <c r="C1077" s="9"/>
      <c r="D1077" s="9"/>
      <c r="E1077" s="42" t="s">
        <v>476</v>
      </c>
      <c r="F1077" s="9">
        <v>2019</v>
      </c>
      <c r="G1077" s="9">
        <v>4</v>
      </c>
      <c r="H1077" s="9">
        <v>1</v>
      </c>
      <c r="I1077" s="42">
        <v>-0.82043999999999995</v>
      </c>
      <c r="J1077" s="42">
        <v>-90.058850000000007</v>
      </c>
      <c r="K1077" s="26">
        <v>91035521</v>
      </c>
      <c r="L1077" s="26">
        <f t="shared" ref="L1077:L1130" si="27">K1077</f>
        <v>91035521</v>
      </c>
      <c r="M1077" s="26">
        <v>91035521</v>
      </c>
      <c r="N1077" s="47">
        <v>2418</v>
      </c>
      <c r="O1077" s="48">
        <v>34.200000000000003</v>
      </c>
      <c r="P1077" s="45">
        <v>36.1</v>
      </c>
      <c r="Q1077" s="45">
        <v>34.9</v>
      </c>
      <c r="R1077" s="45">
        <v>7.6</v>
      </c>
      <c r="S1077" s="45">
        <v>4.0999999999999996</v>
      </c>
      <c r="T1077" s="45">
        <v>1</v>
      </c>
      <c r="U1077" s="28" t="e">
        <v>#N/A</v>
      </c>
      <c r="V1077" s="44">
        <f>VLOOKUP($L1077,'[1]Tortugas liberadas DPNG'!$B$1:$O$552,7,FALSE)</f>
        <v>2017</v>
      </c>
      <c r="W1077" s="44">
        <f>VLOOKUP($L1077,'[1]Tortugas liberadas DPNG'!$B$1:$O$552,11,FALSE)</f>
        <v>27</v>
      </c>
      <c r="X1077" s="44">
        <f>VLOOKUP($L1077,'[1]Tortugas liberadas DPNG'!$B$1:$O$552,14,FALSE)/1000</f>
        <v>1.78</v>
      </c>
      <c r="Y1077" s="44">
        <f>VLOOKUP($L1077,'[1]Tortugas liberadas DPNG'!$B$1:$O$552,5,FALSE) -0.5</f>
        <v>5.5</v>
      </c>
      <c r="Z1077" s="44">
        <f>Y1077+(F1077-VLOOKUP($L1077,'[1]Tortugas liberadas DPNG'!$B$1:$O$552,7,FALSE))</f>
        <v>7.5</v>
      </c>
      <c r="AA1077" s="44">
        <f t="shared" si="26"/>
        <v>8</v>
      </c>
    </row>
    <row r="1078" spans="1:27" x14ac:dyDescent="0.25">
      <c r="A1078" s="42">
        <v>1162</v>
      </c>
      <c r="B1078" s="42" t="s">
        <v>28</v>
      </c>
      <c r="C1078" s="9"/>
      <c r="D1078" s="9"/>
      <c r="E1078" s="42" t="s">
        <v>477</v>
      </c>
      <c r="F1078" s="9">
        <v>2019</v>
      </c>
      <c r="G1078" s="9">
        <v>4</v>
      </c>
      <c r="H1078" s="9">
        <v>1</v>
      </c>
      <c r="I1078" s="42">
        <v>-0.81989999999999996</v>
      </c>
      <c r="J1078" s="42">
        <v>-90.059259999999995</v>
      </c>
      <c r="K1078" s="26">
        <v>52355269</v>
      </c>
      <c r="L1078" s="26">
        <f t="shared" si="27"/>
        <v>52355269</v>
      </c>
      <c r="M1078" s="26">
        <v>52355269</v>
      </c>
      <c r="N1078" s="47">
        <v>2366</v>
      </c>
      <c r="O1078" s="48">
        <v>34</v>
      </c>
      <c r="P1078" s="45">
        <v>35.5</v>
      </c>
      <c r="Q1078" s="45">
        <v>24.2</v>
      </c>
      <c r="R1078" s="45">
        <v>6.5</v>
      </c>
      <c r="S1078" s="45">
        <v>3.6</v>
      </c>
      <c r="T1078" s="45">
        <v>1</v>
      </c>
      <c r="U1078" s="28" t="e">
        <v>#N/A</v>
      </c>
      <c r="V1078" s="44">
        <f>VLOOKUP($L1078,'[1]Tortugas liberadas DPNG'!$B$1:$O$552,7,FALSE)</f>
        <v>2017</v>
      </c>
      <c r="W1078" s="44">
        <f>VLOOKUP($L1078,'[1]Tortugas liberadas DPNG'!$B$1:$O$552,11,FALSE)</f>
        <v>26</v>
      </c>
      <c r="X1078" s="44">
        <f>VLOOKUP($L1078,'[1]Tortugas liberadas DPNG'!$B$1:$O$552,14,FALSE)/1000</f>
        <v>1.6</v>
      </c>
      <c r="Y1078" s="44">
        <f>VLOOKUP($L1078,'[1]Tortugas liberadas DPNG'!$B$1:$O$552,5,FALSE) -0.5</f>
        <v>6.5</v>
      </c>
      <c r="Z1078" s="44">
        <f>Y1078+(F1078-VLOOKUP($L1078,'[1]Tortugas liberadas DPNG'!$B$1:$O$552,7,FALSE))</f>
        <v>8.5</v>
      </c>
      <c r="AA1078" s="44">
        <f t="shared" si="26"/>
        <v>8</v>
      </c>
    </row>
    <row r="1079" spans="1:27" x14ac:dyDescent="0.25">
      <c r="A1079" s="42">
        <v>1163</v>
      </c>
      <c r="B1079" s="42" t="s">
        <v>28</v>
      </c>
      <c r="C1079" s="9"/>
      <c r="D1079" s="9"/>
      <c r="E1079" s="42" t="s">
        <v>478</v>
      </c>
      <c r="F1079" s="9">
        <v>2019</v>
      </c>
      <c r="G1079" s="9">
        <v>4</v>
      </c>
      <c r="H1079" s="9">
        <v>1</v>
      </c>
      <c r="I1079" s="42">
        <v>-0.81991000000000003</v>
      </c>
      <c r="J1079" s="42">
        <v>-90.059280000000001</v>
      </c>
      <c r="K1079" s="26">
        <v>48368002</v>
      </c>
      <c r="L1079" s="26">
        <f t="shared" si="27"/>
        <v>48368002</v>
      </c>
      <c r="M1079" s="26">
        <v>48368002</v>
      </c>
      <c r="N1079" s="47" t="s">
        <v>479</v>
      </c>
      <c r="O1079" s="48">
        <v>37</v>
      </c>
      <c r="P1079" s="45">
        <v>38.299999999999997</v>
      </c>
      <c r="Q1079" s="45">
        <v>26.2</v>
      </c>
      <c r="R1079" s="45">
        <v>8</v>
      </c>
      <c r="S1079" s="45">
        <v>4.3</v>
      </c>
      <c r="T1079" s="45">
        <v>1</v>
      </c>
      <c r="U1079" s="28" t="e">
        <v>#N/A</v>
      </c>
      <c r="V1079" s="44">
        <f>VLOOKUP($L1079,'[1]Tortugas liberadas DPNG'!$B$1:$O$552,7,FALSE)</f>
        <v>2015</v>
      </c>
      <c r="W1079" s="44">
        <f>VLOOKUP($L1079,'[1]Tortugas liberadas DPNG'!$B$1:$O$552,11,FALSE)</f>
        <v>23.7</v>
      </c>
      <c r="X1079" s="44">
        <f>VLOOKUP($L1079,'[1]Tortugas liberadas DPNG'!$B$1:$O$552,14,FALSE)/1000</f>
        <v>1.05</v>
      </c>
      <c r="Y1079" s="44">
        <f>VLOOKUP($L1079,'[1]Tortugas liberadas DPNG'!$B$1:$O$552,5,FALSE) -0.5</f>
        <v>4.5</v>
      </c>
      <c r="Z1079" s="44">
        <f>Y1079+(F1079-VLOOKUP($L1079,'[1]Tortugas liberadas DPNG'!$B$1:$O$552,7,FALSE))</f>
        <v>8.5</v>
      </c>
      <c r="AA1079" s="44">
        <f t="shared" si="26"/>
        <v>8</v>
      </c>
    </row>
    <row r="1080" spans="1:27" x14ac:dyDescent="0.25">
      <c r="A1080" s="42">
        <v>1164</v>
      </c>
      <c r="B1080" s="42" t="s">
        <v>28</v>
      </c>
      <c r="C1080" s="9"/>
      <c r="D1080" s="9"/>
      <c r="E1080" s="42" t="s">
        <v>480</v>
      </c>
      <c r="F1080" s="9">
        <v>2019</v>
      </c>
      <c r="G1080" s="9">
        <v>4</v>
      </c>
      <c r="H1080" s="9">
        <v>1</v>
      </c>
      <c r="I1080" s="42">
        <v>-0.82016999999999995</v>
      </c>
      <c r="J1080" s="42">
        <v>-90.059389999999993</v>
      </c>
      <c r="K1080" s="26">
        <v>52774542</v>
      </c>
      <c r="L1080" s="26">
        <f t="shared" si="27"/>
        <v>52774542</v>
      </c>
      <c r="M1080" s="26">
        <v>52774542</v>
      </c>
      <c r="N1080" s="47">
        <v>2422</v>
      </c>
      <c r="O1080" s="48">
        <v>31.4</v>
      </c>
      <c r="P1080" s="45">
        <v>32.299999999999997</v>
      </c>
      <c r="Q1080" s="45">
        <v>22.3</v>
      </c>
      <c r="R1080" s="45">
        <v>6.2</v>
      </c>
      <c r="S1080" s="45">
        <v>3</v>
      </c>
      <c r="T1080" s="45">
        <v>1</v>
      </c>
      <c r="U1080" s="28" t="e">
        <v>#N/A</v>
      </c>
      <c r="V1080" s="44">
        <f>VLOOKUP($L1080,'[1]Tortugas liberadas DPNG'!$B$1:$O$552,7,FALSE)</f>
        <v>2017</v>
      </c>
      <c r="W1080" s="44">
        <f>VLOOKUP($L1080,'[1]Tortugas liberadas DPNG'!$B$1:$O$552,11,FALSE)</f>
        <v>24.4</v>
      </c>
      <c r="X1080" s="44">
        <f>VLOOKUP($L1080,'[1]Tortugas liberadas DPNG'!$B$1:$O$552,14,FALSE)/1000</f>
        <v>1.2</v>
      </c>
      <c r="Y1080" s="44">
        <f>VLOOKUP($L1080,'[1]Tortugas liberadas DPNG'!$B$1:$O$552,5,FALSE) -0.5</f>
        <v>4.5</v>
      </c>
      <c r="Z1080" s="44">
        <f>Y1080+(F1080-VLOOKUP($L1080,'[1]Tortugas liberadas DPNG'!$B$1:$O$552,7,FALSE))</f>
        <v>6.5</v>
      </c>
      <c r="AA1080" s="44">
        <f t="shared" si="26"/>
        <v>8</v>
      </c>
    </row>
    <row r="1081" spans="1:27" x14ac:dyDescent="0.25">
      <c r="A1081" s="42">
        <v>1165</v>
      </c>
      <c r="B1081" s="42" t="s">
        <v>28</v>
      </c>
      <c r="C1081" s="9"/>
      <c r="D1081" s="9"/>
      <c r="E1081" s="42" t="s">
        <v>481</v>
      </c>
      <c r="F1081" s="9">
        <v>2019</v>
      </c>
      <c r="G1081" s="9">
        <v>4</v>
      </c>
      <c r="H1081" s="9">
        <v>1</v>
      </c>
      <c r="I1081" s="42">
        <v>-0.81297600000000003</v>
      </c>
      <c r="J1081" s="42">
        <v>-90.059579999999997</v>
      </c>
      <c r="K1081" s="26">
        <v>48067031</v>
      </c>
      <c r="L1081" s="26">
        <f t="shared" si="27"/>
        <v>48067031</v>
      </c>
      <c r="M1081" s="26">
        <v>48067031</v>
      </c>
      <c r="N1081" s="47">
        <v>2193</v>
      </c>
      <c r="O1081" s="48">
        <v>41.3</v>
      </c>
      <c r="P1081" s="45">
        <v>43.6</v>
      </c>
      <c r="Q1081" s="45">
        <v>32.700000000000003</v>
      </c>
      <c r="R1081" s="45">
        <v>9.5</v>
      </c>
      <c r="S1081" s="45">
        <v>6.4</v>
      </c>
      <c r="T1081" s="45">
        <v>1</v>
      </c>
      <c r="U1081" s="28" t="e">
        <v>#N/A</v>
      </c>
      <c r="V1081" s="44">
        <f>VLOOKUP($L1081,'[1]Tortugas liberadas DPNG'!$B$1:$O$552,7,FALSE)</f>
        <v>2015</v>
      </c>
      <c r="W1081" s="44">
        <f>VLOOKUP($L1081,'[1]Tortugas liberadas DPNG'!$B$1:$O$552,11,FALSE)</f>
        <v>24.9</v>
      </c>
      <c r="X1081" s="44">
        <f>VLOOKUP($L1081,'[1]Tortugas liberadas DPNG'!$B$1:$O$552,14,FALSE)/1000</f>
        <v>1.4</v>
      </c>
      <c r="Y1081" s="44">
        <f>VLOOKUP($L1081,'[1]Tortugas liberadas DPNG'!$B$1:$O$552,5,FALSE) -0.5</f>
        <v>6.5</v>
      </c>
      <c r="Z1081" s="44">
        <f>Y1081+(F1081-VLOOKUP($L1081,'[1]Tortugas liberadas DPNG'!$B$1:$O$552,7,FALSE))</f>
        <v>10.5</v>
      </c>
      <c r="AA1081" s="44">
        <f t="shared" si="26"/>
        <v>8</v>
      </c>
    </row>
    <row r="1082" spans="1:27" x14ac:dyDescent="0.25">
      <c r="A1082" s="42">
        <v>1166</v>
      </c>
      <c r="B1082" s="42" t="s">
        <v>28</v>
      </c>
      <c r="C1082" s="9"/>
      <c r="D1082" s="9"/>
      <c r="E1082" s="42" t="s">
        <v>482</v>
      </c>
      <c r="F1082" s="9">
        <v>2019</v>
      </c>
      <c r="G1082" s="9">
        <v>4</v>
      </c>
      <c r="H1082" s="9">
        <v>1</v>
      </c>
      <c r="I1082" s="42">
        <v>-0.81920000000000004</v>
      </c>
      <c r="J1082" s="42">
        <v>-90.060490000000001</v>
      </c>
      <c r="K1082" s="26">
        <v>48337810</v>
      </c>
      <c r="L1082" s="26">
        <f t="shared" si="27"/>
        <v>48337810</v>
      </c>
      <c r="M1082" s="26">
        <v>48337810</v>
      </c>
      <c r="N1082" s="47" t="s">
        <v>483</v>
      </c>
      <c r="O1082" s="48">
        <v>42.6</v>
      </c>
      <c r="P1082" s="45">
        <v>45.4</v>
      </c>
      <c r="Q1082" s="45">
        <v>32</v>
      </c>
      <c r="R1082" s="45">
        <v>9.3000000000000007</v>
      </c>
      <c r="S1082" s="45">
        <v>7.4</v>
      </c>
      <c r="T1082" s="45">
        <v>1</v>
      </c>
      <c r="U1082" s="28" t="e">
        <v>#N/A</v>
      </c>
      <c r="V1082" s="44">
        <f>VLOOKUP($L1082,'[1]Tortugas liberadas DPNG'!$B$1:$O$552,7,FALSE)</f>
        <v>2015</v>
      </c>
      <c r="W1082" s="44">
        <f>VLOOKUP($L1082,'[1]Tortugas liberadas DPNG'!$B$1:$O$552,11,FALSE)</f>
        <v>25.4</v>
      </c>
      <c r="X1082" s="44">
        <f>VLOOKUP($L1082,'[1]Tortugas liberadas DPNG'!$B$1:$O$552,14,FALSE)/1000</f>
        <v>1.45</v>
      </c>
      <c r="Y1082" s="44">
        <f>VLOOKUP($L1082,'[1]Tortugas liberadas DPNG'!$B$1:$O$552,5,FALSE) -0.5</f>
        <v>4.5</v>
      </c>
      <c r="Z1082" s="44">
        <f>Y1082+(F1082-VLOOKUP($L1082,'[1]Tortugas liberadas DPNG'!$B$1:$O$552,7,FALSE))</f>
        <v>8.5</v>
      </c>
      <c r="AA1082" s="44">
        <f t="shared" si="26"/>
        <v>8</v>
      </c>
    </row>
    <row r="1083" spans="1:27" x14ac:dyDescent="0.25">
      <c r="A1083" s="42">
        <v>1167</v>
      </c>
      <c r="B1083" s="42" t="s">
        <v>28</v>
      </c>
      <c r="C1083" s="9"/>
      <c r="D1083" s="9"/>
      <c r="E1083" s="42" t="s">
        <v>484</v>
      </c>
      <c r="F1083" s="9">
        <v>2019</v>
      </c>
      <c r="G1083" s="9">
        <v>4</v>
      </c>
      <c r="H1083" s="9">
        <v>1</v>
      </c>
      <c r="I1083" s="42">
        <v>-0.81935000000000002</v>
      </c>
      <c r="J1083" s="42">
        <v>-90.061710000000005</v>
      </c>
      <c r="K1083" s="26">
        <v>51572633</v>
      </c>
      <c r="L1083" s="26">
        <f t="shared" si="27"/>
        <v>51572633</v>
      </c>
      <c r="M1083" s="26">
        <v>51572633</v>
      </c>
      <c r="N1083" s="47">
        <v>2975</v>
      </c>
      <c r="O1083" s="48">
        <v>31.8</v>
      </c>
      <c r="P1083" s="45">
        <v>33.200000000000003</v>
      </c>
      <c r="Q1083" s="45">
        <v>22.6</v>
      </c>
      <c r="R1083" s="45">
        <v>6.8</v>
      </c>
      <c r="S1083" s="45">
        <v>2.6</v>
      </c>
      <c r="T1083" s="45">
        <v>1</v>
      </c>
      <c r="U1083" s="28" t="e">
        <v>#N/A</v>
      </c>
      <c r="V1083" s="44">
        <f>VLOOKUP($L1083,'[1]Tortugas liberadas DPNG'!$B$1:$O$552,7,FALSE)</f>
        <v>2017</v>
      </c>
      <c r="W1083" s="44">
        <f>VLOOKUP($L1083,'[1]Tortugas liberadas DPNG'!$B$1:$O$552,11,FALSE)</f>
        <v>24.9</v>
      </c>
      <c r="X1083" s="44">
        <f>VLOOKUP($L1083,'[1]Tortugas liberadas DPNG'!$B$1:$O$552,14,FALSE)/1000</f>
        <v>1.2</v>
      </c>
      <c r="Y1083" s="44">
        <f>VLOOKUP($L1083,'[1]Tortugas liberadas DPNG'!$B$1:$O$552,5,FALSE) -0.5</f>
        <v>4.5</v>
      </c>
      <c r="Z1083" s="44">
        <f>Y1083+(F1083-VLOOKUP($L1083,'[1]Tortugas liberadas DPNG'!$B$1:$O$552,7,FALSE))</f>
        <v>6.5</v>
      </c>
      <c r="AA1083" s="44">
        <f t="shared" si="26"/>
        <v>8</v>
      </c>
    </row>
    <row r="1084" spans="1:27" x14ac:dyDescent="0.25">
      <c r="A1084" s="42">
        <v>1168</v>
      </c>
      <c r="B1084" s="42" t="s">
        <v>28</v>
      </c>
      <c r="C1084" s="9"/>
      <c r="D1084" s="9"/>
      <c r="E1084" s="42" t="s">
        <v>485</v>
      </c>
      <c r="F1084" s="9">
        <v>2019</v>
      </c>
      <c r="G1084" s="9">
        <v>4</v>
      </c>
      <c r="H1084" s="9">
        <v>1</v>
      </c>
      <c r="I1084" s="42">
        <v>-0.81954000000000005</v>
      </c>
      <c r="J1084" s="42">
        <v>-90.058629999999994</v>
      </c>
      <c r="K1084" s="26">
        <v>48376541</v>
      </c>
      <c r="L1084" s="26">
        <f t="shared" si="27"/>
        <v>48376541</v>
      </c>
      <c r="M1084" s="26">
        <v>48376541</v>
      </c>
      <c r="N1084" s="47">
        <v>2181</v>
      </c>
      <c r="O1084" s="48">
        <v>45.2</v>
      </c>
      <c r="P1084" s="45">
        <v>46.1</v>
      </c>
      <c r="Q1084" s="45">
        <v>33.5</v>
      </c>
      <c r="R1084" s="45">
        <v>10.8</v>
      </c>
      <c r="S1084" s="45">
        <v>7.7</v>
      </c>
      <c r="T1084" s="45">
        <v>1</v>
      </c>
      <c r="U1084" s="28" t="e">
        <v>#N/A</v>
      </c>
      <c r="V1084" s="44">
        <f>VLOOKUP($L1084,'[1]Tortugas liberadas DPNG'!$B$1:$O$552,7,FALSE)</f>
        <v>2015</v>
      </c>
      <c r="W1084" s="44">
        <f>VLOOKUP($L1084,'[1]Tortugas liberadas DPNG'!$B$1:$O$552,11,FALSE)</f>
        <v>28.5</v>
      </c>
      <c r="X1084" s="44">
        <f>VLOOKUP($L1084,'[1]Tortugas liberadas DPNG'!$B$1:$O$552,14,FALSE)/1000</f>
        <v>1.8</v>
      </c>
      <c r="Y1084" s="44">
        <f>VLOOKUP($L1084,'[1]Tortugas liberadas DPNG'!$B$1:$O$552,5,FALSE) -0.5</f>
        <v>7.5</v>
      </c>
      <c r="Z1084" s="44">
        <f>Y1084+(F1084-VLOOKUP($L1084,'[1]Tortugas liberadas DPNG'!$B$1:$O$552,7,FALSE))</f>
        <v>11.5</v>
      </c>
      <c r="AA1084" s="44">
        <f t="shared" si="26"/>
        <v>8</v>
      </c>
    </row>
    <row r="1085" spans="1:27" x14ac:dyDescent="0.25">
      <c r="A1085" s="42">
        <v>1169</v>
      </c>
      <c r="B1085" s="42" t="s">
        <v>28</v>
      </c>
      <c r="C1085" s="9"/>
      <c r="D1085" s="9"/>
      <c r="E1085" s="42" t="s">
        <v>486</v>
      </c>
      <c r="F1085" s="9">
        <v>2019</v>
      </c>
      <c r="G1085" s="9">
        <v>4</v>
      </c>
      <c r="H1085" s="9">
        <v>1</v>
      </c>
      <c r="I1085" s="42">
        <v>-0.81984999999999997</v>
      </c>
      <c r="J1085" s="42">
        <v>-90.058580000000006</v>
      </c>
      <c r="K1085" s="26">
        <v>48369071</v>
      </c>
      <c r="L1085" s="26">
        <f t="shared" si="27"/>
        <v>48369071</v>
      </c>
      <c r="M1085" s="26">
        <v>48369071</v>
      </c>
      <c r="N1085" s="47">
        <v>2177</v>
      </c>
      <c r="O1085" s="48">
        <v>48.9</v>
      </c>
      <c r="P1085" s="45">
        <v>51.5</v>
      </c>
      <c r="Q1085" s="45">
        <v>37.4</v>
      </c>
      <c r="R1085" s="45">
        <v>11.5</v>
      </c>
      <c r="S1085" s="45">
        <v>11.4</v>
      </c>
      <c r="T1085" s="45">
        <v>1</v>
      </c>
      <c r="U1085" s="28" t="e">
        <v>#N/A</v>
      </c>
      <c r="V1085" s="44">
        <f>VLOOKUP($L1085,'[1]Tortugas liberadas DPNG'!$B$1:$O$552,7,FALSE)</f>
        <v>2015</v>
      </c>
      <c r="W1085" s="44">
        <f>VLOOKUP($L1085,'[1]Tortugas liberadas DPNG'!$B$1:$O$552,11,FALSE)</f>
        <v>30.6</v>
      </c>
      <c r="X1085" s="44">
        <f>VLOOKUP($L1085,'[1]Tortugas liberadas DPNG'!$B$1:$O$552,14,FALSE)/1000</f>
        <v>2.8</v>
      </c>
      <c r="Y1085" s="44">
        <f>VLOOKUP($L1085,'[1]Tortugas liberadas DPNG'!$B$1:$O$552,5,FALSE) -0.5</f>
        <v>6.5</v>
      </c>
      <c r="Z1085" s="44">
        <f>Y1085+(F1085-VLOOKUP($L1085,'[1]Tortugas liberadas DPNG'!$B$1:$O$552,7,FALSE))</f>
        <v>10.5</v>
      </c>
      <c r="AA1085" s="44">
        <f t="shared" si="26"/>
        <v>8</v>
      </c>
    </row>
    <row r="1086" spans="1:27" x14ac:dyDescent="0.25">
      <c r="A1086" s="42">
        <v>1170</v>
      </c>
      <c r="B1086" s="42" t="s">
        <v>28</v>
      </c>
      <c r="C1086" s="9"/>
      <c r="D1086" s="9"/>
      <c r="E1086" s="42" t="s">
        <v>487</v>
      </c>
      <c r="F1086" s="9">
        <v>2019</v>
      </c>
      <c r="G1086" s="9">
        <v>4</v>
      </c>
      <c r="H1086" s="9">
        <v>1</v>
      </c>
      <c r="I1086" s="42">
        <v>-0.81957000000000002</v>
      </c>
      <c r="J1086" s="42">
        <v>-90.057299999999998</v>
      </c>
      <c r="K1086" s="26">
        <v>48045586</v>
      </c>
      <c r="L1086" s="26">
        <f t="shared" si="27"/>
        <v>48045586</v>
      </c>
      <c r="M1086" s="26">
        <v>48045586</v>
      </c>
      <c r="N1086" s="47">
        <v>2269</v>
      </c>
      <c r="O1086" s="48">
        <v>41.2</v>
      </c>
      <c r="P1086" s="45">
        <v>42.4</v>
      </c>
      <c r="Q1086" s="45">
        <v>30.3</v>
      </c>
      <c r="R1086" s="45">
        <v>9.3000000000000007</v>
      </c>
      <c r="S1086" s="45">
        <v>7.9</v>
      </c>
      <c r="T1086" s="45">
        <v>1</v>
      </c>
      <c r="U1086" s="28" t="e">
        <v>#N/A</v>
      </c>
      <c r="V1086" s="44">
        <f>VLOOKUP($L1086,'[1]Tortugas liberadas DPNG'!$B$1:$O$552,7,FALSE)</f>
        <v>2015</v>
      </c>
      <c r="W1086" s="44">
        <f>VLOOKUP($L1086,'[1]Tortugas liberadas DPNG'!$B$1:$O$552,11,FALSE)</f>
        <v>25</v>
      </c>
      <c r="X1086" s="44">
        <f>VLOOKUP($L1086,'[1]Tortugas liberadas DPNG'!$B$1:$O$552,14,FALSE)/1000</f>
        <v>1.25</v>
      </c>
      <c r="Y1086" s="44">
        <f>VLOOKUP($L1086,'[1]Tortugas liberadas DPNG'!$B$1:$O$552,5,FALSE) -0.5</f>
        <v>4.5</v>
      </c>
      <c r="Z1086" s="44">
        <f>Y1086+(F1086-VLOOKUP($L1086,'[1]Tortugas liberadas DPNG'!$B$1:$O$552,7,FALSE))</f>
        <v>8.5</v>
      </c>
      <c r="AA1086" s="44">
        <f t="shared" si="26"/>
        <v>8</v>
      </c>
    </row>
    <row r="1087" spans="1:27" x14ac:dyDescent="0.25">
      <c r="A1087" s="42">
        <v>1171</v>
      </c>
      <c r="B1087" s="42" t="s">
        <v>28</v>
      </c>
      <c r="C1087" s="9"/>
      <c r="D1087" s="9"/>
      <c r="E1087" s="42" t="s">
        <v>488</v>
      </c>
      <c r="F1087" s="9">
        <v>2019</v>
      </c>
      <c r="G1087" s="9">
        <v>4</v>
      </c>
      <c r="H1087" s="9">
        <v>1</v>
      </c>
      <c r="I1087" s="42">
        <v>-0.81774999999999998</v>
      </c>
      <c r="J1087" s="42">
        <v>-90.061239999999998</v>
      </c>
      <c r="K1087" s="26">
        <v>48036828</v>
      </c>
      <c r="L1087" s="26">
        <f t="shared" si="27"/>
        <v>48036828</v>
      </c>
      <c r="M1087" s="26">
        <v>48036828</v>
      </c>
      <c r="N1087" s="47">
        <v>2131</v>
      </c>
      <c r="O1087" s="48">
        <v>50.8</v>
      </c>
      <c r="P1087" s="45">
        <v>52.4</v>
      </c>
      <c r="Q1087" s="45">
        <v>38.4</v>
      </c>
      <c r="R1087" s="45">
        <v>12.7</v>
      </c>
      <c r="S1087" s="45">
        <v>12.5</v>
      </c>
      <c r="T1087" s="45">
        <v>1</v>
      </c>
      <c r="U1087" s="28" t="e">
        <v>#N/A</v>
      </c>
      <c r="V1087" s="44">
        <f>VLOOKUP($L1087,'[1]Tortugas liberadas DPNG'!$B$1:$O$552,7,FALSE)</f>
        <v>2015</v>
      </c>
      <c r="W1087" s="44">
        <f>VLOOKUP($L1087,'[1]Tortugas liberadas DPNG'!$B$1:$O$552,11,FALSE)</f>
        <v>34.4</v>
      </c>
      <c r="X1087" s="44">
        <f>VLOOKUP($L1087,'[1]Tortugas liberadas DPNG'!$B$1:$O$552,14,FALSE)/1000</f>
        <v>3.8</v>
      </c>
      <c r="Y1087" s="44">
        <f>VLOOKUP($L1087,'[1]Tortugas liberadas DPNG'!$B$1:$O$552,5,FALSE) -0.5</f>
        <v>7.5</v>
      </c>
      <c r="Z1087" s="44">
        <f>Y1087+(F1087-VLOOKUP($L1087,'[1]Tortugas liberadas DPNG'!$B$1:$O$552,7,FALSE))</f>
        <v>11.5</v>
      </c>
      <c r="AA1087" s="44">
        <f t="shared" si="26"/>
        <v>8</v>
      </c>
    </row>
    <row r="1088" spans="1:27" x14ac:dyDescent="0.25">
      <c r="A1088" s="42">
        <v>1172</v>
      </c>
      <c r="B1088" s="42" t="s">
        <v>28</v>
      </c>
      <c r="C1088" s="9"/>
      <c r="D1088" s="9"/>
      <c r="E1088" s="42" t="s">
        <v>489</v>
      </c>
      <c r="F1088" s="9">
        <v>2019</v>
      </c>
      <c r="G1088" s="9">
        <v>4</v>
      </c>
      <c r="H1088" s="9">
        <v>1</v>
      </c>
      <c r="I1088" s="42">
        <v>-0.81771000000000005</v>
      </c>
      <c r="J1088" s="42">
        <v>-90.061080000000004</v>
      </c>
      <c r="K1088" s="26">
        <v>48312036</v>
      </c>
      <c r="L1088" s="26">
        <f t="shared" si="27"/>
        <v>48312036</v>
      </c>
      <c r="M1088" s="26">
        <v>48312036</v>
      </c>
      <c r="N1088" s="47">
        <v>2166</v>
      </c>
      <c r="O1088" s="48">
        <v>46.9</v>
      </c>
      <c r="P1088" s="45">
        <v>49</v>
      </c>
      <c r="Q1088" s="45">
        <v>33.4</v>
      </c>
      <c r="R1088" s="45">
        <v>11.7</v>
      </c>
      <c r="S1088" s="45">
        <v>7.8</v>
      </c>
      <c r="T1088" s="45">
        <v>1</v>
      </c>
      <c r="U1088" s="28" t="e">
        <v>#N/A</v>
      </c>
      <c r="V1088" s="44">
        <f>VLOOKUP($L1088,'[1]Tortugas liberadas DPNG'!$B$1:$O$552,7,FALSE)</f>
        <v>2015</v>
      </c>
      <c r="W1088" s="44">
        <f>VLOOKUP($L1088,'[1]Tortugas liberadas DPNG'!$B$1:$O$552,11,FALSE)</f>
        <v>30.2</v>
      </c>
      <c r="X1088" s="44">
        <f>VLOOKUP($L1088,'[1]Tortugas liberadas DPNG'!$B$1:$O$552,14,FALSE)/1000</f>
        <v>2.15</v>
      </c>
      <c r="Y1088" s="44">
        <f>VLOOKUP($L1088,'[1]Tortugas liberadas DPNG'!$B$1:$O$552,5,FALSE) -0.5</f>
        <v>6.5</v>
      </c>
      <c r="Z1088" s="44">
        <f>Y1088+(F1088-VLOOKUP($L1088,'[1]Tortugas liberadas DPNG'!$B$1:$O$552,7,FALSE))</f>
        <v>10.5</v>
      </c>
      <c r="AA1088" s="44">
        <f t="shared" si="26"/>
        <v>8</v>
      </c>
    </row>
    <row r="1089" spans="1:27" x14ac:dyDescent="0.25">
      <c r="A1089" s="42">
        <v>1173</v>
      </c>
      <c r="B1089" s="42" t="s">
        <v>28</v>
      </c>
      <c r="C1089" s="9"/>
      <c r="D1089" s="9"/>
      <c r="E1089" s="42" t="s">
        <v>490</v>
      </c>
      <c r="F1089" s="9">
        <v>2019</v>
      </c>
      <c r="G1089" s="9">
        <v>4</v>
      </c>
      <c r="H1089" s="9">
        <v>1</v>
      </c>
      <c r="I1089" s="42">
        <v>-0.81784999999999997</v>
      </c>
      <c r="J1089" s="42">
        <v>-90.059749999999994</v>
      </c>
      <c r="K1089" s="26">
        <v>48066860</v>
      </c>
      <c r="L1089" s="26">
        <f t="shared" si="27"/>
        <v>48066860</v>
      </c>
      <c r="M1089" s="26">
        <v>48066860</v>
      </c>
      <c r="N1089" s="47" t="s">
        <v>491</v>
      </c>
      <c r="O1089" s="48">
        <v>43.2</v>
      </c>
      <c r="P1089" s="45">
        <v>46</v>
      </c>
      <c r="Q1089" s="45">
        <v>32.1</v>
      </c>
      <c r="R1089" s="45">
        <v>11.4</v>
      </c>
      <c r="S1089" s="45">
        <v>6.7</v>
      </c>
      <c r="T1089" s="45">
        <v>1</v>
      </c>
      <c r="U1089" s="28" t="e">
        <v>#N/A</v>
      </c>
      <c r="V1089" s="44">
        <f>VLOOKUP($L1089,'[1]Tortugas liberadas DPNG'!$B$1:$O$552,7,FALSE)</f>
        <v>2015</v>
      </c>
      <c r="W1089" s="44">
        <f>VLOOKUP($L1089,'[1]Tortugas liberadas DPNG'!$B$1:$O$552,11,FALSE)</f>
        <v>26.9</v>
      </c>
      <c r="X1089" s="44">
        <f>VLOOKUP($L1089,'[1]Tortugas liberadas DPNG'!$B$1:$O$552,14,FALSE)/1000</f>
        <v>1.7</v>
      </c>
      <c r="Y1089" s="44">
        <f>VLOOKUP($L1089,'[1]Tortugas liberadas DPNG'!$B$1:$O$552,5,FALSE) -0.5</f>
        <v>6.5</v>
      </c>
      <c r="Z1089" s="44">
        <f>Y1089+(F1089-VLOOKUP($L1089,'[1]Tortugas liberadas DPNG'!$B$1:$O$552,7,FALSE))</f>
        <v>10.5</v>
      </c>
      <c r="AA1089" s="44">
        <f t="shared" si="26"/>
        <v>8</v>
      </c>
    </row>
    <row r="1090" spans="1:27" x14ac:dyDescent="0.25">
      <c r="A1090" s="42">
        <v>1174</v>
      </c>
      <c r="B1090" s="42" t="s">
        <v>28</v>
      </c>
      <c r="C1090" s="9"/>
      <c r="D1090" s="9"/>
      <c r="E1090" s="42" t="s">
        <v>492</v>
      </c>
      <c r="F1090" s="9">
        <v>2019</v>
      </c>
      <c r="G1090" s="9">
        <v>4</v>
      </c>
      <c r="H1090" s="9">
        <v>1</v>
      </c>
      <c r="I1090" s="42">
        <v>-0.81771000000000005</v>
      </c>
      <c r="J1090" s="42">
        <v>-90.059749999999994</v>
      </c>
      <c r="K1090" s="26">
        <v>52106120</v>
      </c>
      <c r="L1090" s="26">
        <f t="shared" si="27"/>
        <v>52106120</v>
      </c>
      <c r="M1090" s="26">
        <v>52106120</v>
      </c>
      <c r="N1090" s="47">
        <v>2478</v>
      </c>
      <c r="O1090" s="48">
        <v>31.8</v>
      </c>
      <c r="P1090" s="45">
        <v>33.200000000000003</v>
      </c>
      <c r="Q1090" s="45">
        <v>22.3</v>
      </c>
      <c r="R1090" s="45">
        <v>6.4</v>
      </c>
      <c r="S1090" s="45">
        <v>2.6</v>
      </c>
      <c r="T1090" s="45">
        <v>1</v>
      </c>
      <c r="U1090" s="28" t="e">
        <v>#N/A</v>
      </c>
      <c r="V1090" s="44">
        <f>VLOOKUP($L1090,'[1]Tortugas liberadas DPNG'!$B$1:$O$552,7,FALSE)</f>
        <v>2017</v>
      </c>
      <c r="W1090" s="44">
        <f>VLOOKUP($L1090,'[1]Tortugas liberadas DPNG'!$B$1:$O$552,11,FALSE)</f>
        <v>24.6</v>
      </c>
      <c r="X1090" s="44">
        <f>VLOOKUP($L1090,'[1]Tortugas liberadas DPNG'!$B$1:$O$552,14,FALSE)/1000</f>
        <v>1.2</v>
      </c>
      <c r="Y1090" s="44">
        <f>VLOOKUP($L1090,'[1]Tortugas liberadas DPNG'!$B$1:$O$552,5,FALSE) -0.5</f>
        <v>4.5</v>
      </c>
      <c r="Z1090" s="44">
        <f>Y1090+(F1090-VLOOKUP($L1090,'[1]Tortugas liberadas DPNG'!$B$1:$O$552,7,FALSE))</f>
        <v>6.5</v>
      </c>
      <c r="AA1090" s="44">
        <f t="shared" si="26"/>
        <v>8</v>
      </c>
    </row>
    <row r="1091" spans="1:27" x14ac:dyDescent="0.25">
      <c r="A1091" s="42">
        <v>1175</v>
      </c>
      <c r="B1091" s="42" t="s">
        <v>28</v>
      </c>
      <c r="C1091" s="9"/>
      <c r="D1091" s="9"/>
      <c r="E1091" s="42" t="s">
        <v>493</v>
      </c>
      <c r="F1091" s="9">
        <v>2019</v>
      </c>
      <c r="G1091" s="9">
        <v>4</v>
      </c>
      <c r="H1091" s="9">
        <v>1</v>
      </c>
      <c r="I1091" s="42">
        <v>-0.81686000000000003</v>
      </c>
      <c r="J1091" s="42">
        <v>-90.056759999999997</v>
      </c>
      <c r="K1091" s="26">
        <v>91072838</v>
      </c>
      <c r="L1091" s="26">
        <f t="shared" si="27"/>
        <v>91072838</v>
      </c>
      <c r="M1091" s="26">
        <v>91072838</v>
      </c>
      <c r="N1091" s="47">
        <v>0</v>
      </c>
      <c r="O1091" s="48">
        <v>30.6</v>
      </c>
      <c r="P1091" s="45">
        <v>32</v>
      </c>
      <c r="Q1091" s="45">
        <v>21.9</v>
      </c>
      <c r="R1091" s="45">
        <v>6.5</v>
      </c>
      <c r="S1091" s="45">
        <v>2.2999999999999998</v>
      </c>
      <c r="T1091" s="45">
        <v>1</v>
      </c>
      <c r="U1091" s="28" t="e">
        <v>#N/A</v>
      </c>
      <c r="V1091" s="44">
        <f>VLOOKUP($L1091,'[1]Tortugas liberadas DPNG'!$B$1:$O$552,7,FALSE)</f>
        <v>2017</v>
      </c>
      <c r="W1091" s="44">
        <f>VLOOKUP($L1091,'[1]Tortugas liberadas DPNG'!$B$1:$O$552,11,FALSE)</f>
        <v>24</v>
      </c>
      <c r="X1091" s="44">
        <f>VLOOKUP($L1091,'[1]Tortugas liberadas DPNG'!$B$1:$O$552,14,FALSE)/1000</f>
        <v>1.2569999999999999</v>
      </c>
      <c r="Y1091" s="44">
        <f>VLOOKUP($L1091,'[1]Tortugas liberadas DPNG'!$B$1:$O$552,5,FALSE) -0.5</f>
        <v>5.5</v>
      </c>
      <c r="Z1091" s="44">
        <f>Y1091+(F1091-VLOOKUP($L1091,'[1]Tortugas liberadas DPNG'!$B$1:$O$552,7,FALSE))</f>
        <v>7.5</v>
      </c>
      <c r="AA1091" s="44">
        <f t="shared" si="26"/>
        <v>8</v>
      </c>
    </row>
    <row r="1092" spans="1:27" x14ac:dyDescent="0.25">
      <c r="A1092" s="42">
        <v>1176</v>
      </c>
      <c r="B1092" s="42" t="s">
        <v>28</v>
      </c>
      <c r="C1092" s="9"/>
      <c r="D1092" s="9"/>
      <c r="E1092" s="42" t="s">
        <v>494</v>
      </c>
      <c r="F1092" s="9">
        <v>2019</v>
      </c>
      <c r="G1092" s="9">
        <v>4</v>
      </c>
      <c r="H1092" s="9">
        <v>1</v>
      </c>
      <c r="I1092" s="42">
        <v>-0.81867999999999996</v>
      </c>
      <c r="J1092" s="42">
        <v>-90.058589999999995</v>
      </c>
      <c r="K1092" s="26">
        <v>52380559</v>
      </c>
      <c r="L1092" s="26">
        <f t="shared" si="27"/>
        <v>52380559</v>
      </c>
      <c r="M1092" s="26">
        <v>52380559</v>
      </c>
      <c r="N1092" s="47">
        <v>2396</v>
      </c>
      <c r="O1092" s="48">
        <v>32.299999999999997</v>
      </c>
      <c r="P1092" s="45">
        <v>35.299999999999997</v>
      </c>
      <c r="Q1092" s="45">
        <v>25.7</v>
      </c>
      <c r="R1092" s="45">
        <v>6.7</v>
      </c>
      <c r="S1092" s="45">
        <v>3.3</v>
      </c>
      <c r="T1092" s="45">
        <v>1</v>
      </c>
      <c r="U1092" s="28" t="e">
        <v>#N/A</v>
      </c>
      <c r="V1092" s="44">
        <f>VLOOKUP($L1092,'[1]Tortugas liberadas DPNG'!$B$1:$O$552,7,FALSE)</f>
        <v>2017</v>
      </c>
      <c r="W1092" s="44">
        <f>VLOOKUP($L1092,'[1]Tortugas liberadas DPNG'!$B$1:$O$552,11,FALSE)</f>
        <v>26.6</v>
      </c>
      <c r="X1092" s="44">
        <f>VLOOKUP($L1092,'[1]Tortugas liberadas DPNG'!$B$1:$O$552,14,FALSE)/1000</f>
        <v>1.4890000000000001</v>
      </c>
      <c r="Y1092" s="44">
        <f>VLOOKUP($L1092,'[1]Tortugas liberadas DPNG'!$B$1:$O$552,5,FALSE) -0.5</f>
        <v>5.5</v>
      </c>
      <c r="Z1092" s="44">
        <f>Y1092+(F1092-VLOOKUP($L1092,'[1]Tortugas liberadas DPNG'!$B$1:$O$552,7,FALSE))</f>
        <v>7.5</v>
      </c>
      <c r="AA1092" s="44">
        <f t="shared" si="26"/>
        <v>8</v>
      </c>
    </row>
    <row r="1093" spans="1:27" x14ac:dyDescent="0.25">
      <c r="A1093" s="42">
        <v>1177</v>
      </c>
      <c r="B1093" s="42" t="s">
        <v>28</v>
      </c>
      <c r="C1093" s="9"/>
      <c r="D1093" s="9"/>
      <c r="E1093" s="42" t="s">
        <v>495</v>
      </c>
      <c r="F1093" s="9">
        <v>2019</v>
      </c>
      <c r="G1093" s="9">
        <v>4</v>
      </c>
      <c r="H1093" s="9">
        <v>1</v>
      </c>
      <c r="I1093" s="42">
        <v>-0.81869999999999998</v>
      </c>
      <c r="J1093" s="42">
        <v>-90.058580000000006</v>
      </c>
      <c r="K1093" s="26">
        <v>51563827</v>
      </c>
      <c r="L1093" s="26">
        <f t="shared" si="27"/>
        <v>51563827</v>
      </c>
      <c r="M1093" s="26">
        <v>51563827</v>
      </c>
      <c r="N1093" s="47">
        <v>2469</v>
      </c>
      <c r="O1093" s="48">
        <v>32.1</v>
      </c>
      <c r="P1093" s="45">
        <v>33.1</v>
      </c>
      <c r="Q1093" s="45">
        <v>22.6</v>
      </c>
      <c r="R1093" s="45">
        <v>6.4</v>
      </c>
      <c r="S1093" s="45">
        <v>3</v>
      </c>
      <c r="T1093" s="45">
        <v>1</v>
      </c>
      <c r="U1093" s="28" t="e">
        <v>#N/A</v>
      </c>
      <c r="V1093" s="44">
        <f>VLOOKUP($L1093,'[1]Tortugas liberadas DPNG'!$B$1:$O$552,7,FALSE)</f>
        <v>2017</v>
      </c>
      <c r="W1093" s="44">
        <f>VLOOKUP($L1093,'[1]Tortugas liberadas DPNG'!$B$1:$O$552,11,FALSE)</f>
        <v>25.3</v>
      </c>
      <c r="X1093" s="44">
        <f>VLOOKUP($L1093,'[1]Tortugas liberadas DPNG'!$B$1:$O$552,14,FALSE)/1000</f>
        <v>1.4</v>
      </c>
      <c r="Y1093" s="44">
        <f>VLOOKUP($L1093,'[1]Tortugas liberadas DPNG'!$B$1:$O$552,5,FALSE) -0.5</f>
        <v>4.5</v>
      </c>
      <c r="Z1093" s="44">
        <f>Y1093+(F1093-VLOOKUP($L1093,'[1]Tortugas liberadas DPNG'!$B$1:$O$552,7,FALSE))</f>
        <v>6.5</v>
      </c>
      <c r="AA1093" s="44">
        <f t="shared" si="26"/>
        <v>8</v>
      </c>
    </row>
    <row r="1094" spans="1:27" x14ac:dyDescent="0.25">
      <c r="A1094" s="42">
        <v>1178</v>
      </c>
      <c r="B1094" s="42" t="s">
        <v>28</v>
      </c>
      <c r="C1094" s="9"/>
      <c r="D1094" s="9"/>
      <c r="E1094" s="42" t="s">
        <v>496</v>
      </c>
      <c r="F1094" s="9">
        <v>2019</v>
      </c>
      <c r="G1094" s="9">
        <v>4</v>
      </c>
      <c r="H1094" s="9">
        <v>1</v>
      </c>
      <c r="I1094" s="42">
        <v>-0.81884999999999997</v>
      </c>
      <c r="J1094" s="42">
        <v>-90.062119999999993</v>
      </c>
      <c r="K1094" s="26">
        <v>52516621</v>
      </c>
      <c r="L1094" s="26">
        <f t="shared" si="27"/>
        <v>52516621</v>
      </c>
      <c r="M1094" s="26">
        <v>52516621</v>
      </c>
      <c r="N1094" s="47">
        <v>2317</v>
      </c>
      <c r="O1094" s="48">
        <v>34.4</v>
      </c>
      <c r="P1094" s="45">
        <v>36</v>
      </c>
      <c r="Q1094" s="45">
        <v>24.6</v>
      </c>
      <c r="R1094" s="45">
        <v>7.8</v>
      </c>
      <c r="S1094" s="45">
        <v>3.4</v>
      </c>
      <c r="T1094" s="45">
        <v>1</v>
      </c>
      <c r="U1094" s="28" t="e">
        <v>#N/A</v>
      </c>
      <c r="V1094" s="44">
        <f>VLOOKUP($L1094,'[1]Tortugas liberadas DPNG'!$B$1:$O$552,7,FALSE)</f>
        <v>2017</v>
      </c>
      <c r="W1094" s="44">
        <f>VLOOKUP($L1094,'[1]Tortugas liberadas DPNG'!$B$1:$O$552,11,FALSE)</f>
        <v>25.2</v>
      </c>
      <c r="X1094" s="44">
        <f>VLOOKUP($L1094,'[1]Tortugas liberadas DPNG'!$B$1:$O$552,14,FALSE)/1000</f>
        <v>1.4</v>
      </c>
      <c r="Y1094" s="44">
        <f>VLOOKUP($L1094,'[1]Tortugas liberadas DPNG'!$B$1:$O$552,5,FALSE) -0.5</f>
        <v>4.5</v>
      </c>
      <c r="Z1094" s="44">
        <f>Y1094+(F1094-VLOOKUP($L1094,'[1]Tortugas liberadas DPNG'!$B$1:$O$552,7,FALSE))</f>
        <v>6.5</v>
      </c>
      <c r="AA1094" s="44">
        <f t="shared" si="26"/>
        <v>8</v>
      </c>
    </row>
    <row r="1095" spans="1:27" x14ac:dyDescent="0.25">
      <c r="A1095" s="42">
        <v>1179</v>
      </c>
      <c r="B1095" s="42" t="s">
        <v>28</v>
      </c>
      <c r="C1095" s="9"/>
      <c r="D1095" s="9"/>
      <c r="E1095" s="42" t="s">
        <v>497</v>
      </c>
      <c r="F1095" s="9">
        <v>2019</v>
      </c>
      <c r="G1095" s="9">
        <v>4</v>
      </c>
      <c r="H1095" s="9">
        <v>1</v>
      </c>
      <c r="I1095" s="42">
        <v>-0.81310000000000004</v>
      </c>
      <c r="J1095" s="42">
        <v>-90.060220000000001</v>
      </c>
      <c r="K1095" s="26">
        <v>48065112</v>
      </c>
      <c r="L1095" s="26">
        <f t="shared" si="27"/>
        <v>48065112</v>
      </c>
      <c r="M1095" s="26">
        <v>48065112</v>
      </c>
      <c r="N1095" s="47">
        <v>2253</v>
      </c>
      <c r="O1095" s="48">
        <v>41.2</v>
      </c>
      <c r="P1095" s="45">
        <v>43.1</v>
      </c>
      <c r="Q1095" s="45">
        <v>30.3</v>
      </c>
      <c r="R1095" s="45">
        <v>9.3000000000000007</v>
      </c>
      <c r="S1095" s="45">
        <v>6.5</v>
      </c>
      <c r="T1095" s="45">
        <v>1</v>
      </c>
      <c r="U1095" s="28" t="e">
        <v>#N/A</v>
      </c>
      <c r="V1095" s="44">
        <f>VLOOKUP($L1095,'[1]Tortugas liberadas DPNG'!$B$1:$O$552,7,FALSE)</f>
        <v>2015</v>
      </c>
      <c r="W1095" s="44">
        <f>VLOOKUP($L1095,'[1]Tortugas liberadas DPNG'!$B$1:$O$552,11,FALSE)</f>
        <v>24.5</v>
      </c>
      <c r="X1095" s="44">
        <f>VLOOKUP($L1095,'[1]Tortugas liberadas DPNG'!$B$1:$O$552,14,FALSE)/1000</f>
        <v>1.1499999999999999</v>
      </c>
      <c r="Y1095" s="44">
        <f>VLOOKUP($L1095,'[1]Tortugas liberadas DPNG'!$B$1:$O$552,5,FALSE) -0.5</f>
        <v>5.5</v>
      </c>
      <c r="Z1095" s="44">
        <f>Y1095+(F1095-VLOOKUP($L1095,'[1]Tortugas liberadas DPNG'!$B$1:$O$552,7,FALSE))</f>
        <v>9.5</v>
      </c>
      <c r="AA1095" s="44">
        <f t="shared" si="26"/>
        <v>8</v>
      </c>
    </row>
    <row r="1096" spans="1:27" x14ac:dyDescent="0.25">
      <c r="A1096" s="42">
        <v>1180</v>
      </c>
      <c r="B1096" s="42" t="s">
        <v>28</v>
      </c>
      <c r="C1096" s="9"/>
      <c r="D1096" s="9"/>
      <c r="E1096" s="42" t="s">
        <v>498</v>
      </c>
      <c r="F1096" s="9">
        <v>2019</v>
      </c>
      <c r="G1096" s="9">
        <v>4</v>
      </c>
      <c r="H1096" s="9">
        <v>1</v>
      </c>
      <c r="I1096" s="42">
        <v>-0.81499999999999995</v>
      </c>
      <c r="J1096" s="42">
        <v>-90.059899999999999</v>
      </c>
      <c r="K1096" s="26">
        <v>48312312</v>
      </c>
      <c r="L1096" s="26">
        <f t="shared" si="27"/>
        <v>48312312</v>
      </c>
      <c r="M1096" s="26">
        <v>48312312</v>
      </c>
      <c r="N1096" s="47">
        <v>2166</v>
      </c>
      <c r="O1096" s="48">
        <v>44.8</v>
      </c>
      <c r="P1096" s="45">
        <v>47.8</v>
      </c>
      <c r="Q1096" s="45">
        <v>33.200000000000003</v>
      </c>
      <c r="R1096" s="45">
        <v>11</v>
      </c>
      <c r="S1096" s="45">
        <v>8.6999999999999993</v>
      </c>
      <c r="T1096" s="45">
        <v>1</v>
      </c>
      <c r="U1096" s="28" t="e">
        <v>#N/A</v>
      </c>
      <c r="V1096" s="44">
        <f>VLOOKUP($L1096,'[1]Tortugas liberadas DPNG'!$B$1:$O$552,7,FALSE)</f>
        <v>2015</v>
      </c>
      <c r="W1096" s="44">
        <f>VLOOKUP($L1096,'[1]Tortugas liberadas DPNG'!$B$1:$O$552,11,FALSE)</f>
        <v>26.4</v>
      </c>
      <c r="X1096" s="44">
        <f>VLOOKUP($L1096,'[1]Tortugas liberadas DPNG'!$B$1:$O$552,14,FALSE)/1000</f>
        <v>2.8</v>
      </c>
      <c r="Y1096" s="44">
        <f>VLOOKUP($L1096,'[1]Tortugas liberadas DPNG'!$B$1:$O$552,5,FALSE) -0.5</f>
        <v>6.5</v>
      </c>
      <c r="Z1096" s="44">
        <f>Y1096+(F1096-VLOOKUP($L1096,'[1]Tortugas liberadas DPNG'!$B$1:$O$552,7,FALSE))</f>
        <v>10.5</v>
      </c>
      <c r="AA1096" s="44">
        <f t="shared" si="26"/>
        <v>8</v>
      </c>
    </row>
    <row r="1097" spans="1:27" x14ac:dyDescent="0.25">
      <c r="A1097" s="42">
        <v>1181</v>
      </c>
      <c r="B1097" s="42" t="s">
        <v>28</v>
      </c>
      <c r="C1097" s="9"/>
      <c r="D1097" s="9"/>
      <c r="E1097" s="42" t="s">
        <v>499</v>
      </c>
      <c r="F1097" s="9">
        <v>2019</v>
      </c>
      <c r="G1097" s="9">
        <v>4</v>
      </c>
      <c r="H1097" s="9">
        <v>1</v>
      </c>
      <c r="I1097" s="42">
        <v>-0.81559000000000004</v>
      </c>
      <c r="J1097" s="42">
        <v>-90.058980000000005</v>
      </c>
      <c r="K1097" s="26">
        <v>91069098</v>
      </c>
      <c r="L1097" s="26">
        <f t="shared" si="27"/>
        <v>91069098</v>
      </c>
      <c r="M1097" s="26">
        <v>91069098</v>
      </c>
      <c r="N1097" s="47">
        <v>2409</v>
      </c>
      <c r="O1097" s="48">
        <v>37.299999999999997</v>
      </c>
      <c r="P1097" s="45">
        <v>38.9</v>
      </c>
      <c r="Q1097" s="45">
        <v>27.8</v>
      </c>
      <c r="R1097" s="45">
        <v>9</v>
      </c>
      <c r="S1097" s="45">
        <v>4.4000000000000004</v>
      </c>
      <c r="T1097" s="45">
        <v>1</v>
      </c>
      <c r="U1097" s="28" t="e">
        <v>#N/A</v>
      </c>
      <c r="V1097" s="44">
        <f>VLOOKUP($L1097,'[1]Tortugas liberadas DPNG'!$B$1:$O$552,7,FALSE)</f>
        <v>2017</v>
      </c>
      <c r="W1097" s="44">
        <f>VLOOKUP($L1097,'[1]Tortugas liberadas DPNG'!$B$1:$O$552,11,FALSE)</f>
        <v>28.7</v>
      </c>
      <c r="X1097" s="44">
        <f>VLOOKUP($L1097,'[1]Tortugas liberadas DPNG'!$B$1:$O$552,14,FALSE)/1000</f>
        <v>2.0950000000000002</v>
      </c>
      <c r="Y1097" s="44">
        <f>VLOOKUP($L1097,'[1]Tortugas liberadas DPNG'!$B$1:$O$552,5,FALSE) -0.5</f>
        <v>5.5</v>
      </c>
      <c r="Z1097" s="44">
        <f>Y1097+(F1097-VLOOKUP($L1097,'[1]Tortugas liberadas DPNG'!$B$1:$O$552,7,FALSE))</f>
        <v>7.5</v>
      </c>
      <c r="AA1097" s="44">
        <f t="shared" si="26"/>
        <v>8</v>
      </c>
    </row>
    <row r="1098" spans="1:27" x14ac:dyDescent="0.25">
      <c r="A1098" s="42">
        <v>1182</v>
      </c>
      <c r="B1098" s="42" t="s">
        <v>28</v>
      </c>
      <c r="C1098" s="9"/>
      <c r="D1098" s="9"/>
      <c r="E1098" s="42" t="s">
        <v>500</v>
      </c>
      <c r="F1098" s="9">
        <v>2019</v>
      </c>
      <c r="G1098" s="9">
        <v>4</v>
      </c>
      <c r="H1098" s="9">
        <v>1</v>
      </c>
      <c r="I1098" s="42">
        <v>-0.81552999999999998</v>
      </c>
      <c r="J1098" s="42">
        <v>-90.058949999999996</v>
      </c>
      <c r="K1098" s="26">
        <v>48083376</v>
      </c>
      <c r="L1098" s="26">
        <f t="shared" si="27"/>
        <v>48083376</v>
      </c>
      <c r="M1098" s="26">
        <v>48083376</v>
      </c>
      <c r="N1098" s="47">
        <v>2649</v>
      </c>
      <c r="O1098" s="48">
        <v>41.4</v>
      </c>
      <c r="P1098" s="45">
        <v>43.3</v>
      </c>
      <c r="Q1098" s="45">
        <v>31.6</v>
      </c>
      <c r="R1098" s="45">
        <v>9.1999999999999993</v>
      </c>
      <c r="S1098" s="45">
        <v>6.7</v>
      </c>
      <c r="T1098" s="45">
        <v>1</v>
      </c>
      <c r="U1098" s="28" t="e">
        <v>#N/A</v>
      </c>
      <c r="V1098" s="44">
        <f>VLOOKUP($L1098,'[1]Tortugas liberadas DPNG'!$B$1:$O$552,7,FALSE)</f>
        <v>2015</v>
      </c>
      <c r="W1098" s="44">
        <f>VLOOKUP($L1098,'[1]Tortugas liberadas DPNG'!$B$1:$O$552,11,FALSE)</f>
        <v>24</v>
      </c>
      <c r="X1098" s="44">
        <f>VLOOKUP($L1098,'[1]Tortugas liberadas DPNG'!$B$1:$O$552,14,FALSE)/1000</f>
        <v>1.2</v>
      </c>
      <c r="Y1098" s="44">
        <f>VLOOKUP($L1098,'[1]Tortugas liberadas DPNG'!$B$1:$O$552,5,FALSE) -0.5</f>
        <v>5.5</v>
      </c>
      <c r="Z1098" s="44">
        <f>Y1098+(F1098-VLOOKUP($L1098,'[1]Tortugas liberadas DPNG'!$B$1:$O$552,7,FALSE))</f>
        <v>9.5</v>
      </c>
      <c r="AA1098" s="44">
        <f t="shared" si="26"/>
        <v>8</v>
      </c>
    </row>
    <row r="1099" spans="1:27" x14ac:dyDescent="0.25">
      <c r="A1099" s="42">
        <v>1183</v>
      </c>
      <c r="B1099" s="42" t="s">
        <v>28</v>
      </c>
      <c r="C1099" s="9"/>
      <c r="D1099" s="9"/>
      <c r="E1099" s="42" t="s">
        <v>501</v>
      </c>
      <c r="F1099" s="9">
        <v>2019</v>
      </c>
      <c r="G1099" s="9">
        <v>4</v>
      </c>
      <c r="H1099" s="9">
        <v>1</v>
      </c>
      <c r="I1099" s="42">
        <v>-0.81389999999999996</v>
      </c>
      <c r="J1099" s="42">
        <v>-90.066599999999994</v>
      </c>
      <c r="K1099" s="26">
        <v>48075313</v>
      </c>
      <c r="L1099" s="26">
        <f t="shared" si="27"/>
        <v>48075313</v>
      </c>
      <c r="M1099" s="26">
        <v>48075313</v>
      </c>
      <c r="N1099" s="47">
        <v>2164</v>
      </c>
      <c r="O1099" s="48">
        <v>48.4</v>
      </c>
      <c r="P1099" s="45">
        <v>50.3</v>
      </c>
      <c r="Q1099" s="45">
        <v>34.799999999999997</v>
      </c>
      <c r="R1099" s="45">
        <v>11.6</v>
      </c>
      <c r="S1099" s="45">
        <v>12.6</v>
      </c>
      <c r="T1099" s="45">
        <v>1</v>
      </c>
      <c r="U1099" s="28" t="e">
        <v>#N/A</v>
      </c>
      <c r="V1099" s="44">
        <f>VLOOKUP($L1099,'[1]Tortugas liberadas DPNG'!$B$1:$O$552,7,FALSE)</f>
        <v>2015</v>
      </c>
      <c r="W1099" s="44">
        <f>VLOOKUP($L1099,'[1]Tortugas liberadas DPNG'!$B$1:$O$552,11,FALSE)</f>
        <v>32</v>
      </c>
      <c r="X1099" s="44">
        <f>VLOOKUP($L1099,'[1]Tortugas liberadas DPNG'!$B$1:$O$552,14,FALSE)/1000</f>
        <v>2.8</v>
      </c>
      <c r="Y1099" s="44">
        <f>VLOOKUP($L1099,'[1]Tortugas liberadas DPNG'!$B$1:$O$552,5,FALSE) -0.5</f>
        <v>7.5</v>
      </c>
      <c r="Z1099" s="44">
        <f>Y1099+(F1099-VLOOKUP($L1099,'[1]Tortugas liberadas DPNG'!$B$1:$O$552,7,FALSE))</f>
        <v>11.5</v>
      </c>
      <c r="AA1099" s="44">
        <f t="shared" si="26"/>
        <v>8</v>
      </c>
    </row>
    <row r="1100" spans="1:27" x14ac:dyDescent="0.25">
      <c r="A1100" s="42">
        <v>1184</v>
      </c>
      <c r="B1100" s="42" t="s">
        <v>28</v>
      </c>
      <c r="C1100" s="9"/>
      <c r="D1100" s="9"/>
      <c r="E1100" s="42" t="s">
        <v>502</v>
      </c>
      <c r="F1100" s="9">
        <v>2019</v>
      </c>
      <c r="G1100" s="9">
        <v>4</v>
      </c>
      <c r="H1100" s="9">
        <v>1</v>
      </c>
      <c r="I1100" s="42">
        <v>-0.81620999999999999</v>
      </c>
      <c r="J1100" s="42">
        <v>-90.068759999999997</v>
      </c>
      <c r="K1100" s="26">
        <v>48019021</v>
      </c>
      <c r="L1100" s="26">
        <f t="shared" si="27"/>
        <v>48019021</v>
      </c>
      <c r="M1100" s="26">
        <v>48019021</v>
      </c>
      <c r="N1100" s="47">
        <v>2289</v>
      </c>
      <c r="O1100" s="48">
        <v>40.4</v>
      </c>
      <c r="P1100" s="45">
        <v>43</v>
      </c>
      <c r="Q1100" s="45">
        <v>29.6</v>
      </c>
      <c r="R1100" s="45">
        <v>8.9</v>
      </c>
      <c r="S1100" s="45">
        <v>6</v>
      </c>
      <c r="T1100" s="45">
        <v>1</v>
      </c>
      <c r="U1100" s="28" t="e">
        <v>#N/A</v>
      </c>
      <c r="V1100" s="44">
        <f>VLOOKUP($L1100,'[1]Tortugas liberadas DPNG'!$B$1:$O$552,7,FALSE)</f>
        <v>2015</v>
      </c>
      <c r="W1100" s="44">
        <f>VLOOKUP($L1100,'[1]Tortugas liberadas DPNG'!$B$1:$O$552,11,FALSE)</f>
        <v>23.1</v>
      </c>
      <c r="X1100" s="44">
        <f>VLOOKUP($L1100,'[1]Tortugas liberadas DPNG'!$B$1:$O$552,14,FALSE)/1000</f>
        <v>0.8</v>
      </c>
      <c r="Y1100" s="44">
        <f>VLOOKUP($L1100,'[1]Tortugas liberadas DPNG'!$B$1:$O$552,5,FALSE) -0.5</f>
        <v>5.5</v>
      </c>
      <c r="Z1100" s="44">
        <f>Y1100+(F1100-VLOOKUP($L1100,'[1]Tortugas liberadas DPNG'!$B$1:$O$552,7,FALSE))</f>
        <v>9.5</v>
      </c>
      <c r="AA1100" s="44">
        <f t="shared" si="26"/>
        <v>8</v>
      </c>
    </row>
    <row r="1101" spans="1:27" x14ac:dyDescent="0.25">
      <c r="A1101" s="42">
        <v>1185</v>
      </c>
      <c r="B1101" s="42" t="s">
        <v>28</v>
      </c>
      <c r="C1101" s="9"/>
      <c r="D1101" s="9"/>
      <c r="E1101" s="42" t="s">
        <v>503</v>
      </c>
      <c r="F1101" s="9">
        <v>2019</v>
      </c>
      <c r="G1101" s="9">
        <v>4</v>
      </c>
      <c r="H1101" s="9">
        <v>1</v>
      </c>
      <c r="I1101" s="42">
        <v>-0.82064999999999999</v>
      </c>
      <c r="J1101" s="42">
        <v>-90.05959</v>
      </c>
      <c r="K1101" s="26">
        <v>52315376</v>
      </c>
      <c r="L1101" s="26">
        <f t="shared" si="27"/>
        <v>52315376</v>
      </c>
      <c r="M1101" s="26">
        <v>52315376</v>
      </c>
      <c r="N1101" s="47">
        <v>2394</v>
      </c>
      <c r="O1101" s="48">
        <v>31</v>
      </c>
      <c r="P1101" s="45">
        <v>32</v>
      </c>
      <c r="Q1101" s="45">
        <v>22.3</v>
      </c>
      <c r="R1101" s="45">
        <v>6.1</v>
      </c>
      <c r="S1101" s="45">
        <v>2.5</v>
      </c>
      <c r="T1101" s="45">
        <v>1</v>
      </c>
      <c r="U1101" s="28" t="e">
        <v>#N/A</v>
      </c>
      <c r="V1101" s="44">
        <f>VLOOKUP($L1101,'[1]Tortugas liberadas DPNG'!$B$1:$O$552,7,FALSE)</f>
        <v>2017</v>
      </c>
      <c r="W1101" s="44">
        <f>VLOOKUP($L1101,'[1]Tortugas liberadas DPNG'!$B$1:$O$552,11,FALSE)</f>
        <v>23.5</v>
      </c>
      <c r="X1101" s="44">
        <f>VLOOKUP($L1101,'[1]Tortugas liberadas DPNG'!$B$1:$O$552,14,FALSE)/1000</f>
        <v>0.97199999999999998</v>
      </c>
      <c r="Y1101" s="44">
        <f>VLOOKUP($L1101,'[1]Tortugas liberadas DPNG'!$B$1:$O$552,5,FALSE) -0.5</f>
        <v>5.5</v>
      </c>
      <c r="Z1101" s="44">
        <f>Y1101+(F1101-VLOOKUP($L1101,'[1]Tortugas liberadas DPNG'!$B$1:$O$552,7,FALSE))</f>
        <v>7.5</v>
      </c>
      <c r="AA1101" s="44">
        <f t="shared" si="26"/>
        <v>8</v>
      </c>
    </row>
    <row r="1102" spans="1:27" x14ac:dyDescent="0.25">
      <c r="A1102" s="42">
        <v>1186</v>
      </c>
      <c r="B1102" s="42" t="s">
        <v>28</v>
      </c>
      <c r="C1102" s="9"/>
      <c r="D1102" s="9"/>
      <c r="E1102" s="42" t="s">
        <v>504</v>
      </c>
      <c r="F1102" s="9">
        <v>2019</v>
      </c>
      <c r="G1102" s="9">
        <v>4</v>
      </c>
      <c r="H1102" s="9">
        <v>1</v>
      </c>
      <c r="I1102" s="42">
        <v>-0.82038</v>
      </c>
      <c r="J1102" s="42">
        <v>-90.059619999999995</v>
      </c>
      <c r="K1102" s="26">
        <v>52062883</v>
      </c>
      <c r="L1102" s="26">
        <f t="shared" si="27"/>
        <v>52062883</v>
      </c>
      <c r="M1102" s="26">
        <v>52062883</v>
      </c>
      <c r="N1102" s="47">
        <v>2385</v>
      </c>
      <c r="O1102" s="48">
        <v>33.6</v>
      </c>
      <c r="P1102" s="45">
        <v>34.5</v>
      </c>
      <c r="Q1102" s="45">
        <v>23.9</v>
      </c>
      <c r="R1102" s="45">
        <v>6.9</v>
      </c>
      <c r="S1102" s="45">
        <v>3.7</v>
      </c>
      <c r="T1102" s="45">
        <v>1</v>
      </c>
      <c r="U1102" s="28" t="e">
        <v>#N/A</v>
      </c>
      <c r="V1102" s="44">
        <f>VLOOKUP($L1102,'[1]Tortugas liberadas DPNG'!$B$1:$O$552,7,FALSE)</f>
        <v>2017</v>
      </c>
      <c r="W1102" s="44">
        <f>VLOOKUP($L1102,'[1]Tortugas liberadas DPNG'!$B$1:$O$552,11,FALSE)</f>
        <v>25.7</v>
      </c>
      <c r="X1102" s="44">
        <f>VLOOKUP($L1102,'[1]Tortugas liberadas DPNG'!$B$1:$O$552,14,FALSE)/1000</f>
        <v>1.343</v>
      </c>
      <c r="Y1102" s="44">
        <f>VLOOKUP($L1102,'[1]Tortugas liberadas DPNG'!$B$1:$O$552,5,FALSE) -0.5</f>
        <v>5.5</v>
      </c>
      <c r="Z1102" s="44">
        <f>Y1102+(F1102-VLOOKUP($L1102,'[1]Tortugas liberadas DPNG'!$B$1:$O$552,7,FALSE))</f>
        <v>7.5</v>
      </c>
      <c r="AA1102" s="44">
        <f t="shared" si="26"/>
        <v>8</v>
      </c>
    </row>
    <row r="1103" spans="1:27" x14ac:dyDescent="0.25">
      <c r="A1103" s="42">
        <v>1187</v>
      </c>
      <c r="B1103" s="42" t="s">
        <v>28</v>
      </c>
      <c r="C1103" s="9"/>
      <c r="D1103" s="9"/>
      <c r="E1103" s="42" t="s">
        <v>505</v>
      </c>
      <c r="F1103" s="9">
        <v>2019</v>
      </c>
      <c r="G1103" s="9">
        <v>4</v>
      </c>
      <c r="H1103" s="9">
        <v>1</v>
      </c>
      <c r="I1103" s="42">
        <v>-0.82099999999999995</v>
      </c>
      <c r="J1103" s="42">
        <v>-90.060760000000002</v>
      </c>
      <c r="K1103" s="26">
        <v>52770551</v>
      </c>
      <c r="L1103" s="26">
        <f t="shared" si="27"/>
        <v>52770551</v>
      </c>
      <c r="M1103" s="26">
        <v>52770551</v>
      </c>
      <c r="N1103" s="47">
        <v>2372</v>
      </c>
      <c r="O1103" s="48">
        <v>33.799999999999997</v>
      </c>
      <c r="P1103" s="45">
        <v>34.9</v>
      </c>
      <c r="Q1103" s="45">
        <v>24.2</v>
      </c>
      <c r="R1103" s="45">
        <v>7</v>
      </c>
      <c r="S1103" s="45">
        <v>3.2</v>
      </c>
      <c r="T1103" s="45">
        <v>1</v>
      </c>
      <c r="U1103" s="28" t="e">
        <v>#N/A</v>
      </c>
      <c r="V1103" s="44">
        <f>VLOOKUP($L1103,'[1]Tortugas liberadas DPNG'!$B$1:$O$552,7,FALSE)</f>
        <v>2017</v>
      </c>
      <c r="W1103" s="44">
        <f>VLOOKUP($L1103,'[1]Tortugas liberadas DPNG'!$B$1:$O$552,11,FALSE)</f>
        <v>26.5</v>
      </c>
      <c r="X1103" s="44">
        <f>VLOOKUP($L1103,'[1]Tortugas liberadas DPNG'!$B$1:$O$552,14,FALSE)/1000</f>
        <v>1.8</v>
      </c>
      <c r="Y1103" s="44">
        <f>VLOOKUP($L1103,'[1]Tortugas liberadas DPNG'!$B$1:$O$552,5,FALSE) -0.5</f>
        <v>6.5</v>
      </c>
      <c r="Z1103" s="44">
        <f>Y1103+(F1103-VLOOKUP($L1103,'[1]Tortugas liberadas DPNG'!$B$1:$O$552,7,FALSE))</f>
        <v>8.5</v>
      </c>
      <c r="AA1103" s="44">
        <f t="shared" si="26"/>
        <v>8</v>
      </c>
    </row>
    <row r="1104" spans="1:27" x14ac:dyDescent="0.25">
      <c r="A1104" s="42">
        <v>1188</v>
      </c>
      <c r="B1104" s="42" t="s">
        <v>28</v>
      </c>
      <c r="C1104" s="9"/>
      <c r="D1104" s="9"/>
      <c r="E1104" s="42" t="s">
        <v>506</v>
      </c>
      <c r="F1104" s="9">
        <v>2019</v>
      </c>
      <c r="G1104" s="9">
        <v>4</v>
      </c>
      <c r="H1104" s="9">
        <v>1</v>
      </c>
      <c r="I1104" s="42">
        <v>-0.82155</v>
      </c>
      <c r="J1104" s="42">
        <v>-90.060280000000006</v>
      </c>
      <c r="K1104" s="26">
        <v>982126055990514</v>
      </c>
      <c r="L1104" s="26">
        <f t="shared" si="27"/>
        <v>982126055990514</v>
      </c>
      <c r="M1104" s="26">
        <v>982126055990514</v>
      </c>
      <c r="N1104" s="47">
        <v>21</v>
      </c>
      <c r="O1104" s="48">
        <v>27.6</v>
      </c>
      <c r="P1104" s="45">
        <v>28.1</v>
      </c>
      <c r="Q1104" s="45">
        <v>19.5</v>
      </c>
      <c r="R1104" s="45">
        <v>5.5</v>
      </c>
      <c r="S1104" s="45">
        <v>1</v>
      </c>
      <c r="T1104" s="45">
        <v>1</v>
      </c>
      <c r="U1104" s="28" t="e">
        <v>#N/A</v>
      </c>
      <c r="V1104" s="44">
        <f>VLOOKUP($L1104,'[1]Tortugas liberadas DPNG'!$B$1:$O$552,7,FALSE)</f>
        <v>2019</v>
      </c>
      <c r="W1104" s="44">
        <f>VLOOKUP($L1104,'[1]Tortugas liberadas DPNG'!$B$1:$O$552,11,FALSE)</f>
        <v>27.1</v>
      </c>
      <c r="X1104" s="44">
        <f>VLOOKUP($L1104,'[1]Tortugas liberadas DPNG'!$B$1:$O$552,14,FALSE)/1000</f>
        <v>1.476</v>
      </c>
      <c r="Y1104" s="44">
        <f>VLOOKUP($L1104,'[1]Tortugas liberadas DPNG'!$B$1:$O$552,5,FALSE) -0.5</f>
        <v>5.5</v>
      </c>
      <c r="Z1104" s="44">
        <f>Y1104+(F1104-VLOOKUP($L1104,'[1]Tortugas liberadas DPNG'!$B$1:$O$552,7,FALSE))</f>
        <v>5.5</v>
      </c>
      <c r="AA1104" s="44">
        <f t="shared" si="26"/>
        <v>15</v>
      </c>
    </row>
    <row r="1105" spans="1:27" x14ac:dyDescent="0.25">
      <c r="A1105" s="42">
        <v>1189</v>
      </c>
      <c r="B1105" s="42" t="s">
        <v>28</v>
      </c>
      <c r="C1105" s="9"/>
      <c r="D1105" s="9"/>
      <c r="E1105" s="42" t="s">
        <v>507</v>
      </c>
      <c r="F1105" s="9">
        <v>2019</v>
      </c>
      <c r="G1105" s="9">
        <v>4</v>
      </c>
      <c r="H1105" s="9">
        <v>1</v>
      </c>
      <c r="I1105" s="42">
        <v>-0.8196</v>
      </c>
      <c r="J1105" s="42">
        <v>-90.056569999999994</v>
      </c>
      <c r="K1105" s="26">
        <v>982126055990397</v>
      </c>
      <c r="L1105" s="26">
        <f t="shared" si="27"/>
        <v>982126055990397</v>
      </c>
      <c r="M1105" s="26">
        <v>982126055990397</v>
      </c>
      <c r="N1105" s="47">
        <v>33</v>
      </c>
      <c r="O1105" s="48">
        <v>28.8</v>
      </c>
      <c r="P1105" s="45">
        <v>28.5</v>
      </c>
      <c r="Q1105" s="45">
        <v>20</v>
      </c>
      <c r="R1105" s="45">
        <v>5.8</v>
      </c>
      <c r="S1105" s="45">
        <v>1.7</v>
      </c>
      <c r="T1105" s="45">
        <v>1</v>
      </c>
      <c r="U1105" s="28" t="e">
        <v>#N/A</v>
      </c>
      <c r="V1105" s="44">
        <f>VLOOKUP($L1105,'[1]Tortugas liberadas DPNG'!$B$1:$O$552,7,FALSE)</f>
        <v>2019</v>
      </c>
      <c r="W1105" s="44">
        <f>VLOOKUP($L1105,'[1]Tortugas liberadas DPNG'!$B$1:$O$552,11,FALSE)</f>
        <v>27.9</v>
      </c>
      <c r="X1105" s="44">
        <f>VLOOKUP($L1105,'[1]Tortugas liberadas DPNG'!$B$1:$O$552,14,FALSE)/1000</f>
        <v>1.6819999999999999</v>
      </c>
      <c r="Y1105" s="44">
        <f>VLOOKUP($L1105,'[1]Tortugas liberadas DPNG'!$B$1:$O$552,5,FALSE) -0.5</f>
        <v>5.5</v>
      </c>
      <c r="Z1105" s="44">
        <f>Y1105+(F1105-VLOOKUP($L1105,'[1]Tortugas liberadas DPNG'!$B$1:$O$552,7,FALSE))</f>
        <v>5.5</v>
      </c>
      <c r="AA1105" s="44">
        <f t="shared" si="26"/>
        <v>15</v>
      </c>
    </row>
    <row r="1106" spans="1:27" x14ac:dyDescent="0.25">
      <c r="A1106" s="42">
        <v>1190</v>
      </c>
      <c r="B1106" s="42" t="s">
        <v>28</v>
      </c>
      <c r="C1106" s="9"/>
      <c r="D1106" s="9"/>
      <c r="E1106" s="42" t="s">
        <v>508</v>
      </c>
      <c r="F1106" s="9">
        <v>2019</v>
      </c>
      <c r="G1106" s="9">
        <v>4</v>
      </c>
      <c r="H1106" s="9">
        <v>1</v>
      </c>
      <c r="I1106" s="42">
        <v>-0.81976000000000004</v>
      </c>
      <c r="J1106" s="42">
        <v>-90.056420000000003</v>
      </c>
      <c r="K1106" s="26">
        <v>51610841</v>
      </c>
      <c r="L1106" s="26">
        <f t="shared" si="27"/>
        <v>51610841</v>
      </c>
      <c r="M1106" s="26">
        <v>51610841</v>
      </c>
      <c r="N1106" s="47">
        <v>2419</v>
      </c>
      <c r="O1106" s="48">
        <v>34.6</v>
      </c>
      <c r="P1106" s="45">
        <v>35.200000000000003</v>
      </c>
      <c r="Q1106" s="45">
        <v>24.9</v>
      </c>
      <c r="R1106" s="45">
        <v>7.3</v>
      </c>
      <c r="S1106" s="45">
        <v>3.3</v>
      </c>
      <c r="T1106" s="45">
        <v>1</v>
      </c>
      <c r="U1106" s="28" t="e">
        <v>#N/A</v>
      </c>
      <c r="V1106" s="44">
        <f>VLOOKUP($L1106,'[1]Tortugas liberadas DPNG'!$B$1:$O$552,7,FALSE)</f>
        <v>2017</v>
      </c>
      <c r="W1106" s="44">
        <f>VLOOKUP($L1106,'[1]Tortugas liberadas DPNG'!$B$1:$O$552,11,FALSE)</f>
        <v>26.4</v>
      </c>
      <c r="X1106" s="44">
        <f>VLOOKUP($L1106,'[1]Tortugas liberadas DPNG'!$B$1:$O$552,14,FALSE)/1000</f>
        <v>1.554</v>
      </c>
      <c r="Y1106" s="44">
        <f>VLOOKUP($L1106,'[1]Tortugas liberadas DPNG'!$B$1:$O$552,5,FALSE) -0.5</f>
        <v>5.5</v>
      </c>
      <c r="Z1106" s="44">
        <f>Y1106+(F1106-VLOOKUP($L1106,'[1]Tortugas liberadas DPNG'!$B$1:$O$552,7,FALSE))</f>
        <v>7.5</v>
      </c>
      <c r="AA1106" s="44">
        <f t="shared" si="26"/>
        <v>8</v>
      </c>
    </row>
    <row r="1107" spans="1:27" x14ac:dyDescent="0.25">
      <c r="A1107" s="42">
        <v>1191</v>
      </c>
      <c r="B1107" s="42" t="s">
        <v>28</v>
      </c>
      <c r="C1107" s="9"/>
      <c r="D1107" s="9"/>
      <c r="E1107" s="42" t="s">
        <v>509</v>
      </c>
      <c r="F1107" s="9">
        <v>2019</v>
      </c>
      <c r="G1107" s="9">
        <v>4</v>
      </c>
      <c r="H1107" s="9">
        <v>1</v>
      </c>
      <c r="I1107" s="42">
        <v>-0.81981999999999999</v>
      </c>
      <c r="J1107" s="42">
        <v>-90.055989999999994</v>
      </c>
      <c r="K1107" s="26">
        <v>48265350</v>
      </c>
      <c r="L1107" s="26">
        <f t="shared" si="27"/>
        <v>48265350</v>
      </c>
      <c r="M1107" s="26">
        <v>48265350</v>
      </c>
      <c r="N1107" s="47" t="s">
        <v>510</v>
      </c>
      <c r="O1107" s="48">
        <v>49.1</v>
      </c>
      <c r="P1107" s="45">
        <v>52.3</v>
      </c>
      <c r="Q1107" s="45">
        <v>37.799999999999997</v>
      </c>
      <c r="R1107" s="45">
        <v>12.4</v>
      </c>
      <c r="S1107" s="45">
        <v>13.3</v>
      </c>
      <c r="T1107" s="45">
        <v>1</v>
      </c>
      <c r="U1107" s="28" t="e">
        <v>#N/A</v>
      </c>
      <c r="V1107" s="44">
        <f>VLOOKUP($L1107,'[1]Tortugas liberadas DPNG'!$B$1:$O$552,7,FALSE)</f>
        <v>2015</v>
      </c>
      <c r="W1107" s="44">
        <f>VLOOKUP($L1107,'[1]Tortugas liberadas DPNG'!$B$1:$O$552,11,FALSE)</f>
        <v>31.1</v>
      </c>
      <c r="X1107" s="44">
        <f>VLOOKUP($L1107,'[1]Tortugas liberadas DPNG'!$B$1:$O$552,14,FALSE)/1000</f>
        <v>2.75</v>
      </c>
      <c r="Y1107" s="44">
        <f>VLOOKUP($L1107,'[1]Tortugas liberadas DPNG'!$B$1:$O$552,5,FALSE) -0.5</f>
        <v>6.5</v>
      </c>
      <c r="Z1107" s="44">
        <f>Y1107+(F1107-VLOOKUP($L1107,'[1]Tortugas liberadas DPNG'!$B$1:$O$552,7,FALSE))</f>
        <v>10.5</v>
      </c>
      <c r="AA1107" s="44">
        <f t="shared" si="26"/>
        <v>8</v>
      </c>
    </row>
    <row r="1108" spans="1:27" x14ac:dyDescent="0.25">
      <c r="A1108" s="42">
        <v>1192</v>
      </c>
      <c r="B1108" s="42" t="s">
        <v>28</v>
      </c>
      <c r="C1108" s="9"/>
      <c r="D1108" s="9"/>
      <c r="E1108" s="42" t="s">
        <v>511</v>
      </c>
      <c r="F1108" s="9">
        <v>2019</v>
      </c>
      <c r="G1108" s="9">
        <v>4</v>
      </c>
      <c r="H1108" s="9">
        <v>1</v>
      </c>
      <c r="I1108" s="42">
        <v>-0.82125999999999999</v>
      </c>
      <c r="J1108" s="42">
        <v>-90.062510000000003</v>
      </c>
      <c r="K1108" s="26">
        <v>51789317</v>
      </c>
      <c r="L1108" s="26">
        <f t="shared" si="27"/>
        <v>51789317</v>
      </c>
      <c r="M1108" s="26">
        <v>51789317</v>
      </c>
      <c r="N1108" s="47">
        <v>2363</v>
      </c>
      <c r="O1108" s="48">
        <v>30.9</v>
      </c>
      <c r="P1108" s="45">
        <v>31.7</v>
      </c>
      <c r="Q1108" s="45">
        <v>21.8</v>
      </c>
      <c r="R1108" s="45">
        <v>5.8</v>
      </c>
      <c r="S1108" s="45">
        <v>2</v>
      </c>
      <c r="T1108" s="45">
        <v>1</v>
      </c>
      <c r="U1108" s="28" t="e">
        <v>#N/A</v>
      </c>
      <c r="V1108" s="44">
        <f>VLOOKUP($L1108,'[1]Tortugas liberadas DPNG'!$B$1:$O$552,7,FALSE)</f>
        <v>2017</v>
      </c>
      <c r="W1108" s="44">
        <f>VLOOKUP($L1108,'[1]Tortugas liberadas DPNG'!$B$1:$O$552,11,FALSE)</f>
        <v>25.7</v>
      </c>
      <c r="X1108" s="44">
        <f>VLOOKUP($L1108,'[1]Tortugas liberadas DPNG'!$B$1:$O$552,14,FALSE)/1000</f>
        <v>1.4</v>
      </c>
      <c r="Y1108" s="44">
        <f>VLOOKUP($L1108,'[1]Tortugas liberadas DPNG'!$B$1:$O$552,5,FALSE) -0.5</f>
        <v>6.5</v>
      </c>
      <c r="Z1108" s="44">
        <f>Y1108+(F1108-VLOOKUP($L1108,'[1]Tortugas liberadas DPNG'!$B$1:$O$552,7,FALSE))</f>
        <v>8.5</v>
      </c>
      <c r="AA1108" s="44">
        <f t="shared" si="26"/>
        <v>8</v>
      </c>
    </row>
    <row r="1109" spans="1:27" x14ac:dyDescent="0.25">
      <c r="A1109" s="42">
        <v>1193</v>
      </c>
      <c r="B1109" s="42" t="s">
        <v>28</v>
      </c>
      <c r="C1109" s="9"/>
      <c r="D1109" s="9"/>
      <c r="E1109" s="42" t="s">
        <v>512</v>
      </c>
      <c r="F1109" s="9">
        <v>2019</v>
      </c>
      <c r="G1109" s="9">
        <v>4</v>
      </c>
      <c r="H1109" s="9">
        <v>1</v>
      </c>
      <c r="I1109" s="42">
        <v>-0.82021999999999995</v>
      </c>
      <c r="J1109" s="42">
        <v>-90.057169999999999</v>
      </c>
      <c r="K1109" s="26">
        <v>982126055990434</v>
      </c>
      <c r="L1109" s="26">
        <f t="shared" si="27"/>
        <v>982126055990434</v>
      </c>
      <c r="M1109" s="26">
        <v>982126055990434</v>
      </c>
      <c r="N1109" s="47">
        <v>10</v>
      </c>
      <c r="O1109" s="48">
        <v>32.200000000000003</v>
      </c>
      <c r="P1109" s="45">
        <v>33.5</v>
      </c>
      <c r="Q1109" s="45">
        <v>22.6</v>
      </c>
      <c r="R1109" s="45">
        <v>6.6</v>
      </c>
      <c r="S1109" s="45">
        <v>3.2</v>
      </c>
      <c r="T1109" s="45">
        <v>1</v>
      </c>
      <c r="U1109" s="28" t="e">
        <v>#N/A</v>
      </c>
      <c r="V1109" s="44">
        <f>VLOOKUP($L1109,'[1]Tortugas liberadas DPNG'!$B$1:$O$552,7,FALSE)</f>
        <v>2019</v>
      </c>
      <c r="W1109" s="44">
        <f>VLOOKUP($L1109,'[1]Tortugas liberadas DPNG'!$B$1:$O$552,11,FALSE)</f>
        <v>30.7</v>
      </c>
      <c r="X1109" s="44">
        <f>VLOOKUP($L1109,'[1]Tortugas liberadas DPNG'!$B$1:$O$552,14,FALSE)/1000</f>
        <v>2.5449999999999999</v>
      </c>
      <c r="Y1109" s="44">
        <f>VLOOKUP($L1109,'[1]Tortugas liberadas DPNG'!$B$1:$O$552,5,FALSE) -0.5</f>
        <v>6.5</v>
      </c>
      <c r="Z1109" s="44">
        <f>Y1109+(F1109-VLOOKUP($L1109,'[1]Tortugas liberadas DPNG'!$B$1:$O$552,7,FALSE))</f>
        <v>6.5</v>
      </c>
      <c r="AA1109" s="44">
        <f t="shared" si="26"/>
        <v>15</v>
      </c>
    </row>
    <row r="1110" spans="1:27" x14ac:dyDescent="0.25">
      <c r="A1110" s="42">
        <v>1194</v>
      </c>
      <c r="B1110" s="42" t="s">
        <v>28</v>
      </c>
      <c r="C1110" s="9"/>
      <c r="D1110" s="9"/>
      <c r="E1110" s="42" t="s">
        <v>513</v>
      </c>
      <c r="F1110" s="9">
        <v>2019</v>
      </c>
      <c r="G1110" s="9">
        <v>4</v>
      </c>
      <c r="H1110" s="9">
        <v>1</v>
      </c>
      <c r="I1110" s="42">
        <v>-0.82077</v>
      </c>
      <c r="J1110" s="42">
        <v>-90.052319999999995</v>
      </c>
      <c r="K1110" s="26">
        <v>982126055990403</v>
      </c>
      <c r="L1110" s="26">
        <f t="shared" si="27"/>
        <v>982126055990403</v>
      </c>
      <c r="M1110" s="26">
        <v>982126055990403</v>
      </c>
      <c r="N1110" s="47">
        <v>3</v>
      </c>
      <c r="O1110" s="48">
        <v>28.4</v>
      </c>
      <c r="P1110" s="45">
        <v>29.4</v>
      </c>
      <c r="Q1110" s="45">
        <v>19.3</v>
      </c>
      <c r="R1110" s="45">
        <v>5.6</v>
      </c>
      <c r="S1110" s="45">
        <v>1.1000000000000001</v>
      </c>
      <c r="T1110" s="45">
        <v>1</v>
      </c>
      <c r="U1110" s="28" t="e">
        <v>#N/A</v>
      </c>
      <c r="V1110" s="44">
        <f>VLOOKUP($L1110,'[1]Tortugas liberadas DPNG'!$B$1:$O$552,7,FALSE)</f>
        <v>2019</v>
      </c>
      <c r="W1110" s="44">
        <f>VLOOKUP($L1110,'[1]Tortugas liberadas DPNG'!$B$1:$O$552,11,FALSE)</f>
        <v>27.1</v>
      </c>
      <c r="X1110" s="44">
        <f>VLOOKUP($L1110,'[1]Tortugas liberadas DPNG'!$B$1:$O$552,14,FALSE)/1000</f>
        <v>1.6759999999999999</v>
      </c>
      <c r="Y1110" s="44">
        <f>VLOOKUP($L1110,'[1]Tortugas liberadas DPNG'!$B$1:$O$552,5,FALSE) -0.5</f>
        <v>7.5</v>
      </c>
      <c r="Z1110" s="44">
        <f>Y1110+(F1110-VLOOKUP($L1110,'[1]Tortugas liberadas DPNG'!$B$1:$O$552,7,FALSE))</f>
        <v>7.5</v>
      </c>
      <c r="AA1110" s="44">
        <f t="shared" si="26"/>
        <v>15</v>
      </c>
    </row>
    <row r="1111" spans="1:27" x14ac:dyDescent="0.25">
      <c r="A1111" s="42">
        <v>1195</v>
      </c>
      <c r="B1111" s="42" t="s">
        <v>28</v>
      </c>
      <c r="C1111" s="9"/>
      <c r="D1111" s="9"/>
      <c r="E1111" s="42" t="s">
        <v>514</v>
      </c>
      <c r="F1111" s="9">
        <v>2019</v>
      </c>
      <c r="G1111" s="9">
        <v>4</v>
      </c>
      <c r="H1111" s="9">
        <v>1</v>
      </c>
      <c r="I1111" s="42">
        <v>-0.82201000000000002</v>
      </c>
      <c r="J1111" s="42">
        <v>-90.059719999999999</v>
      </c>
      <c r="K1111" s="26">
        <v>982126055990423</v>
      </c>
      <c r="L1111" s="26">
        <f t="shared" si="27"/>
        <v>982126055990423</v>
      </c>
      <c r="M1111" s="26">
        <v>982126055990423</v>
      </c>
      <c r="N1111" s="47">
        <v>0</v>
      </c>
      <c r="O1111" s="48">
        <v>30.3</v>
      </c>
      <c r="P1111" s="45">
        <v>31</v>
      </c>
      <c r="Q1111" s="45">
        <v>20.8</v>
      </c>
      <c r="R1111" s="45">
        <v>6.5</v>
      </c>
      <c r="S1111" s="45">
        <v>2.2000000000000002</v>
      </c>
      <c r="T1111" s="45">
        <v>1</v>
      </c>
      <c r="U1111" s="28" t="e">
        <v>#N/A</v>
      </c>
      <c r="V1111" s="44">
        <f>VLOOKUP($L1111,'[1]Tortugas liberadas DPNG'!$B$1:$O$552,7,FALSE)</f>
        <v>2019</v>
      </c>
      <c r="W1111" s="44">
        <f>VLOOKUP($L1111,'[1]Tortugas liberadas DPNG'!$B$1:$O$552,11,FALSE)</f>
        <v>28.4</v>
      </c>
      <c r="X1111" s="44">
        <f>VLOOKUP($L1111,'[1]Tortugas liberadas DPNG'!$B$1:$O$552,14,FALSE)/1000</f>
        <v>2.806</v>
      </c>
      <c r="Y1111" s="44">
        <f>VLOOKUP($L1111,'[1]Tortugas liberadas DPNG'!$B$1:$O$552,5,FALSE) -0.5</f>
        <v>7.5</v>
      </c>
      <c r="Z1111" s="44">
        <f>Y1111+(F1111-VLOOKUP($L1111,'[1]Tortugas liberadas DPNG'!$B$1:$O$552,7,FALSE))</f>
        <v>7.5</v>
      </c>
      <c r="AA1111" s="44">
        <f t="shared" si="26"/>
        <v>15</v>
      </c>
    </row>
    <row r="1112" spans="1:27" x14ac:dyDescent="0.25">
      <c r="A1112" s="42">
        <v>1196</v>
      </c>
      <c r="B1112" s="42" t="s">
        <v>28</v>
      </c>
      <c r="C1112" s="9"/>
      <c r="D1112" s="9"/>
      <c r="E1112" s="42" t="s">
        <v>515</v>
      </c>
      <c r="F1112" s="9">
        <v>2019</v>
      </c>
      <c r="G1112" s="9">
        <v>4</v>
      </c>
      <c r="H1112" s="9">
        <v>1</v>
      </c>
      <c r="I1112" s="42">
        <v>-0.82362999999999997</v>
      </c>
      <c r="J1112" s="42">
        <v>-90.063770000000005</v>
      </c>
      <c r="K1112" s="26">
        <v>52308895</v>
      </c>
      <c r="L1112" s="26">
        <f t="shared" si="27"/>
        <v>52308895</v>
      </c>
      <c r="M1112" s="26">
        <v>52308895</v>
      </c>
      <c r="N1112" s="47">
        <v>2339</v>
      </c>
      <c r="O1112" s="48">
        <v>35.299999999999997</v>
      </c>
      <c r="P1112" s="45">
        <v>36</v>
      </c>
      <c r="Q1112" s="45">
        <v>22.6</v>
      </c>
      <c r="R1112" s="45">
        <v>7.5</v>
      </c>
      <c r="S1112" s="45">
        <v>3.9</v>
      </c>
      <c r="T1112" s="45">
        <v>1</v>
      </c>
      <c r="U1112" s="28" t="e">
        <v>#N/A</v>
      </c>
      <c r="V1112" s="44">
        <f>VLOOKUP($L1112,'[1]Tortugas liberadas DPNG'!$B$1:$O$552,7,FALSE)</f>
        <v>2017</v>
      </c>
      <c r="W1112" s="44">
        <f>VLOOKUP($L1112,'[1]Tortugas liberadas DPNG'!$B$1:$O$552,11,FALSE)</f>
        <v>27.3</v>
      </c>
      <c r="X1112" s="44">
        <f>VLOOKUP($L1112,'[1]Tortugas liberadas DPNG'!$B$1:$O$552,14,FALSE)/1000</f>
        <v>1.2</v>
      </c>
      <c r="Y1112" s="44">
        <f>VLOOKUP($L1112,'[1]Tortugas liberadas DPNG'!$B$1:$O$552,5,FALSE) -0.5</f>
        <v>6.5</v>
      </c>
      <c r="Z1112" s="44">
        <f>Y1112+(F1112-VLOOKUP($L1112,'[1]Tortugas liberadas DPNG'!$B$1:$O$552,7,FALSE))</f>
        <v>8.5</v>
      </c>
      <c r="AA1112" s="44">
        <f t="shared" si="26"/>
        <v>8</v>
      </c>
    </row>
    <row r="1113" spans="1:27" x14ac:dyDescent="0.25">
      <c r="A1113" s="42">
        <v>1197</v>
      </c>
      <c r="B1113" s="42" t="s">
        <v>28</v>
      </c>
      <c r="C1113" s="9"/>
      <c r="D1113" s="9"/>
      <c r="E1113" s="42" t="s">
        <v>516</v>
      </c>
      <c r="F1113" s="9">
        <v>2019</v>
      </c>
      <c r="G1113" s="9">
        <v>4</v>
      </c>
      <c r="H1113" s="9">
        <v>1</v>
      </c>
      <c r="I1113" s="42">
        <v>-0.82586000000000004</v>
      </c>
      <c r="J1113" s="42">
        <v>-90.064620000000005</v>
      </c>
      <c r="K1113" s="26">
        <v>48311355</v>
      </c>
      <c r="L1113" s="26">
        <f t="shared" si="27"/>
        <v>48311355</v>
      </c>
      <c r="M1113" s="26">
        <v>48311355</v>
      </c>
      <c r="N1113" s="47">
        <v>2290</v>
      </c>
      <c r="O1113" s="48">
        <v>44.5</v>
      </c>
      <c r="P1113" s="45">
        <v>47.7</v>
      </c>
      <c r="Q1113" s="45">
        <v>36</v>
      </c>
      <c r="R1113" s="45">
        <v>11.5</v>
      </c>
      <c r="S1113" s="45">
        <v>11.2</v>
      </c>
      <c r="T1113" s="45">
        <v>1</v>
      </c>
      <c r="U1113" s="28" t="e">
        <v>#N/A</v>
      </c>
      <c r="V1113" s="44">
        <f>VLOOKUP($L1113,'[1]Tortugas liberadas DPNG'!$B$1:$O$552,7,FALSE)</f>
        <v>2015</v>
      </c>
      <c r="W1113" s="44">
        <f>VLOOKUP($L1113,'[1]Tortugas liberadas DPNG'!$B$1:$O$552,11,FALSE)</f>
        <v>25.5</v>
      </c>
      <c r="X1113" s="44">
        <f>VLOOKUP($L1113,'[1]Tortugas liberadas DPNG'!$B$1:$O$552,14,FALSE)/1000</f>
        <v>1.55</v>
      </c>
      <c r="Y1113" s="44">
        <f>VLOOKUP($L1113,'[1]Tortugas liberadas DPNG'!$B$1:$O$552,5,FALSE) -0.5</f>
        <v>4.5</v>
      </c>
      <c r="Z1113" s="44">
        <f>Y1113+(F1113-VLOOKUP($L1113,'[1]Tortugas liberadas DPNG'!$B$1:$O$552,7,FALSE))</f>
        <v>8.5</v>
      </c>
      <c r="AA1113" s="44">
        <f t="shared" si="26"/>
        <v>8</v>
      </c>
    </row>
    <row r="1114" spans="1:27" x14ac:dyDescent="0.25">
      <c r="A1114" s="42">
        <v>1198</v>
      </c>
      <c r="B1114" s="42" t="s">
        <v>28</v>
      </c>
      <c r="C1114" s="9"/>
      <c r="D1114" s="9"/>
      <c r="E1114" s="42" t="s">
        <v>517</v>
      </c>
      <c r="F1114" s="9">
        <v>2019</v>
      </c>
      <c r="G1114" s="9">
        <v>4</v>
      </c>
      <c r="H1114" s="9">
        <v>1</v>
      </c>
      <c r="I1114" s="42">
        <v>-0.83001000000000003</v>
      </c>
      <c r="J1114" s="42">
        <v>-90.064729999999997</v>
      </c>
      <c r="K1114" s="26">
        <v>48310051</v>
      </c>
      <c r="L1114" s="26">
        <f t="shared" si="27"/>
        <v>48310051</v>
      </c>
      <c r="M1114" s="26">
        <v>48310051</v>
      </c>
      <c r="N1114" s="47">
        <v>2141</v>
      </c>
      <c r="O1114" s="48">
        <v>42.4</v>
      </c>
      <c r="P1114" s="45">
        <v>45</v>
      </c>
      <c r="Q1114" s="45">
        <v>32</v>
      </c>
      <c r="R1114" s="45">
        <v>10</v>
      </c>
      <c r="S1114" s="45">
        <v>8.1999999999999993</v>
      </c>
      <c r="T1114" s="45">
        <v>1</v>
      </c>
      <c r="U1114" s="28" t="e">
        <v>#N/A</v>
      </c>
      <c r="V1114" s="44">
        <f>VLOOKUP($L1114,'[1]Tortugas liberadas DPNG'!$B$1:$O$552,7,FALSE)</f>
        <v>2015</v>
      </c>
      <c r="W1114" s="44">
        <f>VLOOKUP($L1114,'[1]Tortugas liberadas DPNG'!$B$1:$O$552,11,FALSE)</f>
        <v>28</v>
      </c>
      <c r="X1114" s="44">
        <f>VLOOKUP($L1114,'[1]Tortugas liberadas DPNG'!$B$1:$O$552,14,FALSE)/1000</f>
        <v>2.1</v>
      </c>
      <c r="Y1114" s="44">
        <f>VLOOKUP($L1114,'[1]Tortugas liberadas DPNG'!$B$1:$O$552,5,FALSE) -0.5</f>
        <v>6.5</v>
      </c>
      <c r="Z1114" s="44">
        <f>Y1114+(F1114-VLOOKUP($L1114,'[1]Tortugas liberadas DPNG'!$B$1:$O$552,7,FALSE))</f>
        <v>10.5</v>
      </c>
      <c r="AA1114" s="44">
        <f t="shared" si="26"/>
        <v>8</v>
      </c>
    </row>
    <row r="1115" spans="1:27" x14ac:dyDescent="0.25">
      <c r="A1115" s="42">
        <v>1199</v>
      </c>
      <c r="B1115" s="42" t="s">
        <v>28</v>
      </c>
      <c r="C1115" s="9"/>
      <c r="D1115" s="9"/>
      <c r="E1115" s="42" t="s">
        <v>518</v>
      </c>
      <c r="F1115" s="9">
        <v>2019</v>
      </c>
      <c r="G1115" s="9">
        <v>4</v>
      </c>
      <c r="H1115" s="9">
        <v>1</v>
      </c>
      <c r="I1115" s="42">
        <v>-0.82984999999999998</v>
      </c>
      <c r="J1115" s="42">
        <v>-90.066829999999996</v>
      </c>
      <c r="K1115" s="26">
        <v>48367104</v>
      </c>
      <c r="L1115" s="26">
        <f t="shared" si="27"/>
        <v>48367104</v>
      </c>
      <c r="M1115" s="26">
        <v>48367104</v>
      </c>
      <c r="N1115" s="47">
        <v>2156</v>
      </c>
      <c r="O1115" s="48">
        <v>43.2</v>
      </c>
      <c r="P1115" s="45">
        <v>46.2</v>
      </c>
      <c r="Q1115" s="45">
        <v>32.1</v>
      </c>
      <c r="R1115" s="45">
        <v>10.3</v>
      </c>
      <c r="S1115" s="45">
        <v>7.2</v>
      </c>
      <c r="T1115" s="45">
        <v>1</v>
      </c>
      <c r="U1115" s="28" t="e">
        <v>#N/A</v>
      </c>
      <c r="V1115" s="44">
        <f>VLOOKUP($L1115,'[1]Tortugas liberadas DPNG'!$B$1:$O$552,7,FALSE)</f>
        <v>2015</v>
      </c>
      <c r="W1115" s="44">
        <f>VLOOKUP($L1115,'[1]Tortugas liberadas DPNG'!$B$1:$O$552,11,FALSE)</f>
        <v>26.8</v>
      </c>
      <c r="X1115" s="44">
        <f>VLOOKUP($L1115,'[1]Tortugas liberadas DPNG'!$B$1:$O$552,14,FALSE)/1000</f>
        <v>1.7</v>
      </c>
      <c r="Y1115" s="44">
        <f>VLOOKUP($L1115,'[1]Tortugas liberadas DPNG'!$B$1:$O$552,5,FALSE) -0.5</f>
        <v>6.5</v>
      </c>
      <c r="Z1115" s="44">
        <f>Y1115+(F1115-VLOOKUP($L1115,'[1]Tortugas liberadas DPNG'!$B$1:$O$552,7,FALSE))</f>
        <v>10.5</v>
      </c>
      <c r="AA1115" s="44">
        <f t="shared" si="26"/>
        <v>8</v>
      </c>
    </row>
    <row r="1116" spans="1:27" x14ac:dyDescent="0.25">
      <c r="A1116" s="42">
        <v>1200</v>
      </c>
      <c r="B1116" s="42" t="s">
        <v>28</v>
      </c>
      <c r="C1116" s="9"/>
      <c r="D1116" s="9"/>
      <c r="E1116" s="42" t="s">
        <v>519</v>
      </c>
      <c r="F1116" s="9">
        <v>2019</v>
      </c>
      <c r="G1116" s="9">
        <v>4</v>
      </c>
      <c r="H1116" s="9">
        <v>1</v>
      </c>
      <c r="I1116" s="42">
        <v>-0.82101000000000002</v>
      </c>
      <c r="J1116" s="42">
        <v>-90.064790000000002</v>
      </c>
      <c r="K1116" s="26">
        <v>48369355</v>
      </c>
      <c r="L1116" s="26">
        <f t="shared" si="27"/>
        <v>48369355</v>
      </c>
      <c r="M1116" s="26">
        <v>48369355</v>
      </c>
      <c r="N1116" s="47">
        <v>2209</v>
      </c>
      <c r="O1116" s="48">
        <v>39.200000000000003</v>
      </c>
      <c r="P1116" s="45">
        <v>40.200000000000003</v>
      </c>
      <c r="Q1116" s="45">
        <v>21.1</v>
      </c>
      <c r="R1116" s="45">
        <v>9.6999999999999993</v>
      </c>
      <c r="S1116" s="45">
        <v>5.9</v>
      </c>
      <c r="T1116" s="45">
        <v>1</v>
      </c>
      <c r="U1116" s="28" t="e">
        <v>#N/A</v>
      </c>
      <c r="V1116" s="44">
        <f>VLOOKUP($L1116,'[1]Tortugas liberadas DPNG'!$B$1:$O$552,7,FALSE)</f>
        <v>2015</v>
      </c>
      <c r="W1116" s="44">
        <f>VLOOKUP($L1116,'[1]Tortugas liberadas DPNG'!$B$1:$O$552,11,FALSE)</f>
        <v>25</v>
      </c>
      <c r="X1116" s="44">
        <f>VLOOKUP($L1116,'[1]Tortugas liberadas DPNG'!$B$1:$O$552,14,FALSE)/1000</f>
        <v>1.3</v>
      </c>
      <c r="Y1116" s="44">
        <f>VLOOKUP($L1116,'[1]Tortugas liberadas DPNG'!$B$1:$O$552,5,FALSE) -0.5</f>
        <v>6.5</v>
      </c>
      <c r="Z1116" s="44">
        <f>Y1116+(F1116-VLOOKUP($L1116,'[1]Tortugas liberadas DPNG'!$B$1:$O$552,7,FALSE))</f>
        <v>10.5</v>
      </c>
      <c r="AA1116" s="44">
        <f t="shared" si="26"/>
        <v>8</v>
      </c>
    </row>
    <row r="1117" spans="1:27" x14ac:dyDescent="0.25">
      <c r="A1117" s="42">
        <v>1201</v>
      </c>
      <c r="B1117" s="42" t="s">
        <v>28</v>
      </c>
      <c r="C1117" s="9"/>
      <c r="D1117" s="9"/>
      <c r="E1117" s="42" t="s">
        <v>520</v>
      </c>
      <c r="F1117" s="9">
        <v>2019</v>
      </c>
      <c r="G1117" s="9">
        <v>4</v>
      </c>
      <c r="H1117" s="9">
        <v>1</v>
      </c>
      <c r="I1117" s="42">
        <v>-0.82086000000000003</v>
      </c>
      <c r="J1117" s="42">
        <v>-90.062569999999994</v>
      </c>
      <c r="K1117" s="26">
        <v>982126055990503</v>
      </c>
      <c r="L1117" s="26">
        <f t="shared" si="27"/>
        <v>982126055990503</v>
      </c>
      <c r="M1117" s="26">
        <v>982126055990503</v>
      </c>
      <c r="N1117" s="47">
        <v>104</v>
      </c>
      <c r="O1117" s="48">
        <v>31.4</v>
      </c>
      <c r="P1117" s="45">
        <v>33</v>
      </c>
      <c r="Q1117" s="45">
        <v>22.6</v>
      </c>
      <c r="R1117" s="45">
        <v>6.7</v>
      </c>
      <c r="S1117" s="45">
        <v>2.6</v>
      </c>
      <c r="T1117" s="45">
        <v>1</v>
      </c>
      <c r="U1117" s="28" t="e">
        <v>#N/A</v>
      </c>
      <c r="V1117" s="44">
        <f>VLOOKUP($L1117,'[1]Tortugas liberadas DPNG'!$B$1:$O$552,7,FALSE)</f>
        <v>2019</v>
      </c>
      <c r="W1117" s="44">
        <f>VLOOKUP($L1117,'[1]Tortugas liberadas DPNG'!$B$1:$O$552,11,FALSE)</f>
        <v>30.5</v>
      </c>
      <c r="X1117" s="44">
        <f>VLOOKUP($L1117,'[1]Tortugas liberadas DPNG'!$B$1:$O$552,14,FALSE)/1000</f>
        <v>2.4420000000000002</v>
      </c>
      <c r="Y1117" s="44">
        <f>VLOOKUP($L1117,'[1]Tortugas liberadas DPNG'!$B$1:$O$552,5,FALSE) -0.5</f>
        <v>5.5</v>
      </c>
      <c r="Z1117" s="44">
        <f>Y1117+(F1117-VLOOKUP($L1117,'[1]Tortugas liberadas DPNG'!$B$1:$O$552,7,FALSE))</f>
        <v>5.5</v>
      </c>
      <c r="AA1117" s="44">
        <f t="shared" si="26"/>
        <v>15</v>
      </c>
    </row>
    <row r="1118" spans="1:27" x14ac:dyDescent="0.25">
      <c r="A1118" s="42">
        <v>1202</v>
      </c>
      <c r="B1118" s="42" t="s">
        <v>28</v>
      </c>
      <c r="C1118" s="9"/>
      <c r="D1118" s="9"/>
      <c r="E1118" s="42" t="s">
        <v>521</v>
      </c>
      <c r="F1118" s="9">
        <v>2019</v>
      </c>
      <c r="G1118" s="9">
        <v>4</v>
      </c>
      <c r="H1118" s="9">
        <v>1</v>
      </c>
      <c r="I1118" s="42">
        <v>-0.82089999999999996</v>
      </c>
      <c r="J1118" s="42">
        <v>-90.061970000000002</v>
      </c>
      <c r="K1118" s="26">
        <v>48284339</v>
      </c>
      <c r="L1118" s="26">
        <f t="shared" si="27"/>
        <v>48284339</v>
      </c>
      <c r="M1118" s="26">
        <v>48284339</v>
      </c>
      <c r="N1118" s="47">
        <v>2156</v>
      </c>
      <c r="O1118" s="48">
        <v>42.8</v>
      </c>
      <c r="P1118" s="45">
        <v>47</v>
      </c>
      <c r="Q1118" s="45">
        <v>32.5</v>
      </c>
      <c r="R1118" s="45">
        <v>10.1</v>
      </c>
      <c r="S1118" s="45">
        <v>9.6999999999999993</v>
      </c>
      <c r="T1118" s="45">
        <v>1</v>
      </c>
      <c r="U1118" s="28" t="e">
        <v>#N/A</v>
      </c>
      <c r="V1118" s="44">
        <f>VLOOKUP($L1118,'[1]Tortugas liberadas DPNG'!$B$1:$O$552,7,FALSE)</f>
        <v>2015</v>
      </c>
      <c r="W1118" s="44">
        <f>VLOOKUP($L1118,'[1]Tortugas liberadas DPNG'!$B$1:$O$552,11,FALSE)</f>
        <v>29.8</v>
      </c>
      <c r="X1118" s="44">
        <f>VLOOKUP($L1118,'[1]Tortugas liberadas DPNG'!$B$1:$O$552,14,FALSE)/1000</f>
        <v>2.2999999999999998</v>
      </c>
      <c r="Y1118" s="44">
        <f>VLOOKUP($L1118,'[1]Tortugas liberadas DPNG'!$B$1:$O$552,5,FALSE) -0.5</f>
        <v>7.5</v>
      </c>
      <c r="Z1118" s="44">
        <f>Y1118+(F1118-VLOOKUP($L1118,'[1]Tortugas liberadas DPNG'!$B$1:$O$552,7,FALSE))</f>
        <v>11.5</v>
      </c>
      <c r="AA1118" s="44">
        <f t="shared" si="26"/>
        <v>8</v>
      </c>
    </row>
    <row r="1119" spans="1:27" x14ac:dyDescent="0.25">
      <c r="A1119" s="42">
        <v>1203</v>
      </c>
      <c r="B1119" s="42" t="s">
        <v>28</v>
      </c>
      <c r="C1119" s="9"/>
      <c r="D1119" s="9"/>
      <c r="E1119" s="42" t="s">
        <v>522</v>
      </c>
      <c r="F1119" s="9">
        <v>2019</v>
      </c>
      <c r="G1119" s="9">
        <v>4</v>
      </c>
      <c r="H1119" s="9">
        <v>1</v>
      </c>
      <c r="I1119" s="42">
        <v>-0.82186999999999999</v>
      </c>
      <c r="J1119" s="42">
        <v>-90.059380000000004</v>
      </c>
      <c r="K1119" s="26">
        <v>982126055990539</v>
      </c>
      <c r="L1119" s="26">
        <f t="shared" si="27"/>
        <v>982126055990539</v>
      </c>
      <c r="M1119" s="26">
        <v>982126055990539</v>
      </c>
      <c r="N1119" s="47">
        <v>23</v>
      </c>
      <c r="O1119" s="48">
        <v>28.2</v>
      </c>
      <c r="P1119" s="45">
        <v>29.9</v>
      </c>
      <c r="Q1119" s="45">
        <v>20</v>
      </c>
      <c r="R1119" s="45">
        <v>5.8</v>
      </c>
      <c r="S1119" s="45">
        <v>1.6</v>
      </c>
      <c r="T1119" s="45">
        <v>1</v>
      </c>
      <c r="U1119" s="28" t="e">
        <v>#N/A</v>
      </c>
      <c r="V1119" s="44">
        <f>VLOOKUP($L1119,'[1]Tortugas liberadas DPNG'!$B$1:$O$552,7,FALSE)</f>
        <v>2019</v>
      </c>
      <c r="W1119" s="44">
        <f>VLOOKUP($L1119,'[1]Tortugas liberadas DPNG'!$B$1:$O$552,11,FALSE)</f>
        <v>26.6</v>
      </c>
      <c r="X1119" s="44">
        <f>VLOOKUP($L1119,'[1]Tortugas liberadas DPNG'!$B$1:$O$552,14,FALSE)/1000</f>
        <v>1.6679999999999999</v>
      </c>
      <c r="Y1119" s="44">
        <f>VLOOKUP($L1119,'[1]Tortugas liberadas DPNG'!$B$1:$O$552,5,FALSE) -0.5</f>
        <v>6.5</v>
      </c>
      <c r="Z1119" s="44">
        <f>Y1119+(F1119-VLOOKUP($L1119,'[1]Tortugas liberadas DPNG'!$B$1:$O$552,7,FALSE))</f>
        <v>6.5</v>
      </c>
      <c r="AA1119" s="44">
        <f t="shared" si="26"/>
        <v>15</v>
      </c>
    </row>
    <row r="1120" spans="1:27" x14ac:dyDescent="0.25">
      <c r="A1120" s="42">
        <v>1204</v>
      </c>
      <c r="B1120" s="42" t="s">
        <v>28</v>
      </c>
      <c r="C1120" s="9"/>
      <c r="D1120" s="9"/>
      <c r="E1120" s="42" t="s">
        <v>523</v>
      </c>
      <c r="F1120" s="9">
        <v>2019</v>
      </c>
      <c r="G1120" s="9">
        <v>4</v>
      </c>
      <c r="H1120" s="9">
        <v>1</v>
      </c>
      <c r="I1120" s="42">
        <v>-0.82191999999999998</v>
      </c>
      <c r="J1120" s="42">
        <v>-90.059020000000004</v>
      </c>
      <c r="K1120" s="26">
        <v>982126055990414</v>
      </c>
      <c r="L1120" s="26">
        <f t="shared" si="27"/>
        <v>982126055990414</v>
      </c>
      <c r="M1120" s="26">
        <v>982126055990414</v>
      </c>
      <c r="N1120" s="47">
        <v>0</v>
      </c>
      <c r="O1120" s="48">
        <v>31.9</v>
      </c>
      <c r="P1120" s="45">
        <v>32.799999999999997</v>
      </c>
      <c r="Q1120" s="45">
        <v>23.6</v>
      </c>
      <c r="R1120" s="45">
        <v>5.3</v>
      </c>
      <c r="S1120" s="45">
        <v>2.6</v>
      </c>
      <c r="T1120" s="45">
        <v>1</v>
      </c>
      <c r="U1120" s="28" t="e">
        <v>#N/A</v>
      </c>
      <c r="V1120" s="44">
        <f>VLOOKUP($L1120,'[1]Tortugas liberadas DPNG'!$B$1:$O$552,7,FALSE)</f>
        <v>2019</v>
      </c>
      <c r="W1120" s="44">
        <f>VLOOKUP($L1120,'[1]Tortugas liberadas DPNG'!$B$1:$O$552,11,FALSE)</f>
        <v>31.2</v>
      </c>
      <c r="X1120" s="44">
        <f>VLOOKUP($L1120,'[1]Tortugas liberadas DPNG'!$B$1:$O$552,14,FALSE)/1000</f>
        <v>2.3879999999999999</v>
      </c>
      <c r="Y1120" s="44">
        <f>VLOOKUP($L1120,'[1]Tortugas liberadas DPNG'!$B$1:$O$552,5,FALSE) -0.5</f>
        <v>5.5</v>
      </c>
      <c r="Z1120" s="44">
        <f>Y1120+(F1120-VLOOKUP($L1120,'[1]Tortugas liberadas DPNG'!$B$1:$O$552,7,FALSE))</f>
        <v>5.5</v>
      </c>
      <c r="AA1120" s="44">
        <f t="shared" si="26"/>
        <v>15</v>
      </c>
    </row>
    <row r="1121" spans="1:27" x14ac:dyDescent="0.25">
      <c r="A1121" s="42">
        <v>1205</v>
      </c>
      <c r="B1121" s="42" t="s">
        <v>28</v>
      </c>
      <c r="C1121" s="9"/>
      <c r="D1121" s="9"/>
      <c r="E1121" s="42" t="s">
        <v>524</v>
      </c>
      <c r="F1121" s="9">
        <v>2019</v>
      </c>
      <c r="G1121" s="9">
        <v>4</v>
      </c>
      <c r="H1121" s="9">
        <v>1</v>
      </c>
      <c r="I1121" s="42">
        <v>-0.81740000000000002</v>
      </c>
      <c r="J1121" s="42">
        <v>-90.070310000000006</v>
      </c>
      <c r="K1121" s="26">
        <v>48041116</v>
      </c>
      <c r="L1121" s="26">
        <f t="shared" si="27"/>
        <v>48041116</v>
      </c>
      <c r="M1121" s="26">
        <v>48041116</v>
      </c>
      <c r="N1121" s="47">
        <v>2298</v>
      </c>
      <c r="O1121" s="48">
        <v>38.799999999999997</v>
      </c>
      <c r="P1121" s="45">
        <v>40.4</v>
      </c>
      <c r="Q1121" s="45">
        <v>28.4</v>
      </c>
      <c r="R1121" s="45">
        <v>9.5</v>
      </c>
      <c r="S1121" s="45">
        <v>6.2</v>
      </c>
      <c r="T1121" s="45">
        <v>1</v>
      </c>
      <c r="U1121" s="28" t="e">
        <v>#N/A</v>
      </c>
      <c r="V1121" s="44">
        <f>VLOOKUP($L1121,'[1]Tortugas liberadas DPNG'!$B$1:$O$552,7,FALSE)</f>
        <v>2015</v>
      </c>
      <c r="W1121" s="44">
        <f>VLOOKUP($L1121,'[1]Tortugas liberadas DPNG'!$B$1:$O$552,11,FALSE)</f>
        <v>24.3</v>
      </c>
      <c r="X1121" s="44">
        <f>VLOOKUP($L1121,'[1]Tortugas liberadas DPNG'!$B$1:$O$552,14,FALSE)/1000</f>
        <v>1.25</v>
      </c>
      <c r="Y1121" s="44">
        <f>VLOOKUP($L1121,'[1]Tortugas liberadas DPNG'!$B$1:$O$552,5,FALSE) -0.5</f>
        <v>4.5</v>
      </c>
      <c r="Z1121" s="44">
        <f>Y1121+(F1121-VLOOKUP($L1121,'[1]Tortugas liberadas DPNG'!$B$1:$O$552,7,FALSE))</f>
        <v>8.5</v>
      </c>
      <c r="AA1121" s="44">
        <f t="shared" si="26"/>
        <v>8</v>
      </c>
    </row>
    <row r="1122" spans="1:27" x14ac:dyDescent="0.25">
      <c r="A1122" s="42">
        <v>1206</v>
      </c>
      <c r="B1122" s="42" t="s">
        <v>28</v>
      </c>
      <c r="C1122" s="9"/>
      <c r="D1122" s="9"/>
      <c r="E1122" s="42" t="s">
        <v>525</v>
      </c>
      <c r="F1122" s="9">
        <v>2019</v>
      </c>
      <c r="G1122" s="9">
        <v>4</v>
      </c>
      <c r="H1122" s="9">
        <v>1</v>
      </c>
      <c r="I1122" s="42">
        <v>-0.81716</v>
      </c>
      <c r="J1122" s="42">
        <v>-90.070310000000006</v>
      </c>
      <c r="K1122" s="26">
        <v>52309273</v>
      </c>
      <c r="L1122" s="26">
        <f t="shared" si="27"/>
        <v>52309273</v>
      </c>
      <c r="M1122" s="26">
        <v>52309273</v>
      </c>
      <c r="N1122" s="47">
        <v>2616</v>
      </c>
      <c r="O1122" s="48">
        <v>46.4</v>
      </c>
      <c r="P1122" s="45">
        <v>49</v>
      </c>
      <c r="Q1122" s="45">
        <v>34</v>
      </c>
      <c r="R1122" s="45">
        <v>12.3</v>
      </c>
      <c r="S1122" s="45">
        <v>9.4</v>
      </c>
      <c r="T1122" s="45">
        <v>1</v>
      </c>
      <c r="U1122" s="28" t="e">
        <v>#N/A</v>
      </c>
      <c r="V1122" s="44" t="e">
        <f>VLOOKUP($L1122,'[1]Tortugas liberadas DPNG'!$B$1:$O$552,7,FALSE)</f>
        <v>#N/A</v>
      </c>
      <c r="W1122" s="44" t="e">
        <f>VLOOKUP($L1122,'[1]Tortugas liberadas DPNG'!$B$1:$O$552,11,FALSE)</f>
        <v>#N/A</v>
      </c>
      <c r="X1122" s="44" t="e">
        <f>VLOOKUP($L1122,'[1]Tortugas liberadas DPNG'!$B$1:$O$552,14,FALSE)/1000</f>
        <v>#N/A</v>
      </c>
      <c r="Y1122" s="44" t="e">
        <f>VLOOKUP($L1122,'[1]Tortugas liberadas DPNG'!$B$1:$O$552,5,FALSE) -0.5</f>
        <v>#N/A</v>
      </c>
      <c r="Z1122" s="44" t="e">
        <f>Y1122+(F1122-VLOOKUP($L1122,'[1]Tortugas liberadas DPNG'!$B$1:$O$552,7,FALSE))</f>
        <v>#N/A</v>
      </c>
      <c r="AA1122" s="44">
        <f t="shared" ref="AA1122:AA1185" si="28">LEN(M1122)</f>
        <v>8</v>
      </c>
    </row>
    <row r="1123" spans="1:27" x14ac:dyDescent="0.25">
      <c r="A1123" s="42">
        <v>1207</v>
      </c>
      <c r="B1123" s="42" t="s">
        <v>28</v>
      </c>
      <c r="C1123" s="9"/>
      <c r="D1123" s="9"/>
      <c r="E1123" s="42" t="s">
        <v>526</v>
      </c>
      <c r="F1123" s="9">
        <v>2019</v>
      </c>
      <c r="G1123" s="9">
        <v>4</v>
      </c>
      <c r="H1123" s="9">
        <v>1</v>
      </c>
      <c r="I1123" s="42">
        <v>-0.81820000000000004</v>
      </c>
      <c r="J1123" s="42">
        <v>-90.069230000000005</v>
      </c>
      <c r="K1123" s="26">
        <v>48284579</v>
      </c>
      <c r="L1123" s="26">
        <f t="shared" si="27"/>
        <v>48284579</v>
      </c>
      <c r="M1123" s="26">
        <v>48284579</v>
      </c>
      <c r="N1123" s="47">
        <v>2111</v>
      </c>
      <c r="O1123" s="48">
        <v>49.2</v>
      </c>
      <c r="P1123" s="45">
        <v>51.6</v>
      </c>
      <c r="Q1123" s="45">
        <v>36.6</v>
      </c>
      <c r="R1123" s="45">
        <v>12</v>
      </c>
      <c r="S1123" s="45">
        <v>12.4</v>
      </c>
      <c r="T1123" s="45">
        <v>1</v>
      </c>
      <c r="U1123" s="28" t="e">
        <v>#N/A</v>
      </c>
      <c r="V1123" s="44">
        <f>VLOOKUP($L1123,'[1]Tortugas liberadas DPNG'!$B$1:$O$552,7,FALSE)</f>
        <v>2015</v>
      </c>
      <c r="W1123" s="44">
        <f>VLOOKUP($L1123,'[1]Tortugas liberadas DPNG'!$B$1:$O$552,11,FALSE)</f>
        <v>34.5</v>
      </c>
      <c r="X1123" s="44">
        <f>VLOOKUP($L1123,'[1]Tortugas liberadas DPNG'!$B$1:$O$552,14,FALSE)/1000</f>
        <v>3.7</v>
      </c>
      <c r="Y1123" s="44">
        <f>VLOOKUP($L1123,'[1]Tortugas liberadas DPNG'!$B$1:$O$552,5,FALSE) -0.5</f>
        <v>7.5</v>
      </c>
      <c r="Z1123" s="44">
        <f>Y1123+(F1123-VLOOKUP($L1123,'[1]Tortugas liberadas DPNG'!$B$1:$O$552,7,FALSE))</f>
        <v>11.5</v>
      </c>
      <c r="AA1123" s="44">
        <f t="shared" si="28"/>
        <v>8</v>
      </c>
    </row>
    <row r="1124" spans="1:27" x14ac:dyDescent="0.25">
      <c r="A1124" s="42">
        <v>1208</v>
      </c>
      <c r="B1124" s="42" t="s">
        <v>28</v>
      </c>
      <c r="C1124" s="9"/>
      <c r="D1124" s="9"/>
      <c r="E1124" s="42" t="s">
        <v>527</v>
      </c>
      <c r="F1124" s="9">
        <v>2019</v>
      </c>
      <c r="G1124" s="9">
        <v>4</v>
      </c>
      <c r="H1124" s="9">
        <v>1</v>
      </c>
      <c r="I1124" s="42">
        <v>-0.82082999999999995</v>
      </c>
      <c r="J1124" s="42">
        <v>-90.052329999999998</v>
      </c>
      <c r="K1124" s="26">
        <v>982126055990520</v>
      </c>
      <c r="L1124" s="26">
        <f t="shared" si="27"/>
        <v>982126055990520</v>
      </c>
      <c r="M1124" s="26">
        <v>982126055990520</v>
      </c>
      <c r="N1124" s="47">
        <v>35</v>
      </c>
      <c r="O1124" s="48">
        <v>28.8</v>
      </c>
      <c r="P1124" s="45">
        <v>29.9</v>
      </c>
      <c r="Q1124" s="45">
        <v>20.2</v>
      </c>
      <c r="R1124" s="45">
        <v>6.3</v>
      </c>
      <c r="S1124" s="45">
        <v>2.2999999999999998</v>
      </c>
      <c r="T1124" s="45">
        <v>1</v>
      </c>
      <c r="U1124" s="28" t="e">
        <v>#N/A</v>
      </c>
      <c r="V1124" s="44">
        <f>VLOOKUP($L1124,'[1]Tortugas liberadas DPNG'!$B$1:$O$552,7,FALSE)</f>
        <v>2019</v>
      </c>
      <c r="W1124" s="44">
        <f>VLOOKUP($L1124,'[1]Tortugas liberadas DPNG'!$B$1:$O$552,11,FALSE)</f>
        <v>27.6</v>
      </c>
      <c r="X1124" s="44">
        <f>VLOOKUP($L1124,'[1]Tortugas liberadas DPNG'!$B$1:$O$552,14,FALSE)/1000</f>
        <v>1.7689999999999999</v>
      </c>
      <c r="Y1124" s="44">
        <f>VLOOKUP($L1124,'[1]Tortugas liberadas DPNG'!$B$1:$O$552,5,FALSE) -0.5</f>
        <v>5.5</v>
      </c>
      <c r="Z1124" s="44">
        <f>Y1124+(F1124-VLOOKUP($L1124,'[1]Tortugas liberadas DPNG'!$B$1:$O$552,7,FALSE))</f>
        <v>5.5</v>
      </c>
      <c r="AA1124" s="44">
        <f t="shared" si="28"/>
        <v>15</v>
      </c>
    </row>
    <row r="1125" spans="1:27" x14ac:dyDescent="0.25">
      <c r="A1125" s="42">
        <v>1209</v>
      </c>
      <c r="B1125" s="42" t="s">
        <v>28</v>
      </c>
      <c r="C1125" s="9"/>
      <c r="D1125" s="9"/>
      <c r="E1125" s="42" t="s">
        <v>528</v>
      </c>
      <c r="F1125" s="9">
        <v>2019</v>
      </c>
      <c r="G1125" s="9">
        <v>4</v>
      </c>
      <c r="H1125" s="9">
        <v>1</v>
      </c>
      <c r="I1125" s="42">
        <v>-0.8226</v>
      </c>
      <c r="J1125" s="42">
        <v>-90.065899999999999</v>
      </c>
      <c r="K1125" s="26">
        <v>52120362</v>
      </c>
      <c r="L1125" s="26">
        <f t="shared" si="27"/>
        <v>52120362</v>
      </c>
      <c r="M1125" s="26">
        <v>52120362</v>
      </c>
      <c r="N1125" s="47">
        <v>2349</v>
      </c>
      <c r="O1125" s="48">
        <v>35.6</v>
      </c>
      <c r="P1125" s="45">
        <v>37</v>
      </c>
      <c r="Q1125" s="45">
        <v>26.2</v>
      </c>
      <c r="R1125" s="45">
        <v>7</v>
      </c>
      <c r="S1125" s="45">
        <v>4.2</v>
      </c>
      <c r="T1125" s="45">
        <v>1</v>
      </c>
      <c r="U1125" s="28" t="e">
        <v>#N/A</v>
      </c>
      <c r="V1125" s="44" t="e">
        <f>VLOOKUP($L1125,'[1]Tortugas liberadas DPNG'!$B$1:$O$552,7,FALSE)</f>
        <v>#N/A</v>
      </c>
      <c r="W1125" s="44" t="e">
        <f>VLOOKUP($L1125,'[1]Tortugas liberadas DPNG'!$B$1:$O$552,11,FALSE)</f>
        <v>#N/A</v>
      </c>
      <c r="X1125" s="44" t="e">
        <f>VLOOKUP($L1125,'[1]Tortugas liberadas DPNG'!$B$1:$O$552,14,FALSE)/1000</f>
        <v>#N/A</v>
      </c>
      <c r="Y1125" s="44" t="e">
        <f>VLOOKUP($L1125,'[1]Tortugas liberadas DPNG'!$B$1:$O$552,5,FALSE) -0.5</f>
        <v>#N/A</v>
      </c>
      <c r="Z1125" s="44" t="e">
        <f>Y1125+(F1125-VLOOKUP($L1125,'[1]Tortugas liberadas DPNG'!$B$1:$O$552,7,FALSE))</f>
        <v>#N/A</v>
      </c>
      <c r="AA1125" s="44">
        <f t="shared" si="28"/>
        <v>8</v>
      </c>
    </row>
    <row r="1126" spans="1:27" x14ac:dyDescent="0.25">
      <c r="A1126" s="42">
        <v>1210</v>
      </c>
      <c r="B1126" s="42" t="s">
        <v>28</v>
      </c>
      <c r="C1126" s="9"/>
      <c r="D1126" s="9"/>
      <c r="E1126" s="42" t="s">
        <v>529</v>
      </c>
      <c r="F1126" s="9">
        <v>2019</v>
      </c>
      <c r="G1126" s="9">
        <v>4</v>
      </c>
      <c r="H1126" s="9">
        <v>1</v>
      </c>
      <c r="I1126" s="42">
        <v>-0.82291999999999998</v>
      </c>
      <c r="J1126" s="42">
        <v>-90.070160000000001</v>
      </c>
      <c r="K1126" s="26">
        <v>52628076</v>
      </c>
      <c r="L1126" s="26">
        <f t="shared" si="27"/>
        <v>52628076</v>
      </c>
      <c r="M1126" s="26">
        <v>52628076</v>
      </c>
      <c r="N1126" s="47">
        <v>2260</v>
      </c>
      <c r="O1126" s="48">
        <v>38.9</v>
      </c>
      <c r="P1126" s="45">
        <v>41.4</v>
      </c>
      <c r="Q1126" s="45">
        <v>28.5</v>
      </c>
      <c r="R1126" s="45">
        <v>8.6999999999999993</v>
      </c>
      <c r="S1126" s="45">
        <v>5.3</v>
      </c>
      <c r="T1126" s="45">
        <v>1</v>
      </c>
      <c r="U1126" s="28" t="e">
        <v>#N/A</v>
      </c>
      <c r="V1126" s="44" t="e">
        <f>VLOOKUP($L1126,'[1]Tortugas liberadas DPNG'!$B$1:$O$552,7,FALSE)</f>
        <v>#N/A</v>
      </c>
      <c r="W1126" s="44" t="e">
        <f>VLOOKUP($L1126,'[1]Tortugas liberadas DPNG'!$B$1:$O$552,11,FALSE)</f>
        <v>#N/A</v>
      </c>
      <c r="X1126" s="44" t="e">
        <f>VLOOKUP($L1126,'[1]Tortugas liberadas DPNG'!$B$1:$O$552,14,FALSE)/1000</f>
        <v>#N/A</v>
      </c>
      <c r="Y1126" s="44" t="e">
        <f>VLOOKUP($L1126,'[1]Tortugas liberadas DPNG'!$B$1:$O$552,5,FALSE) -0.5</f>
        <v>#N/A</v>
      </c>
      <c r="Z1126" s="44" t="e">
        <f>Y1126+(F1126-VLOOKUP($L1126,'[1]Tortugas liberadas DPNG'!$B$1:$O$552,7,FALSE))</f>
        <v>#N/A</v>
      </c>
      <c r="AA1126" s="44">
        <f t="shared" si="28"/>
        <v>8</v>
      </c>
    </row>
    <row r="1127" spans="1:27" x14ac:dyDescent="0.25">
      <c r="A1127" s="42">
        <v>1211</v>
      </c>
      <c r="B1127" s="42" t="s">
        <v>28</v>
      </c>
      <c r="C1127" s="9"/>
      <c r="D1127" s="9"/>
      <c r="E1127" s="42" t="s">
        <v>530</v>
      </c>
      <c r="F1127" s="9">
        <v>2019</v>
      </c>
      <c r="G1127" s="9">
        <v>4</v>
      </c>
      <c r="H1127" s="9">
        <v>1</v>
      </c>
      <c r="I1127" s="42">
        <v>-0.82172000000000001</v>
      </c>
      <c r="J1127" s="42">
        <v>-90.067279999999997</v>
      </c>
      <c r="K1127" s="26">
        <v>982126055990472</v>
      </c>
      <c r="L1127" s="26">
        <f t="shared" si="27"/>
        <v>982126055990472</v>
      </c>
      <c r="M1127" s="26">
        <v>982126055990472</v>
      </c>
      <c r="N1127" s="47">
        <v>51</v>
      </c>
      <c r="O1127" s="48">
        <v>27.8</v>
      </c>
      <c r="P1127" s="45">
        <v>29</v>
      </c>
      <c r="Q1127" s="45">
        <v>19.8</v>
      </c>
      <c r="R1127" s="45">
        <v>5.6</v>
      </c>
      <c r="S1127" s="45">
        <v>1.6</v>
      </c>
      <c r="T1127" s="45">
        <v>1</v>
      </c>
      <c r="U1127" s="28" t="e">
        <v>#N/A</v>
      </c>
      <c r="V1127" s="44">
        <f>VLOOKUP($L1127,'[1]Tortugas liberadas DPNG'!$B$1:$O$552,7,FALSE)</f>
        <v>2019</v>
      </c>
      <c r="W1127" s="44">
        <f>VLOOKUP($L1127,'[1]Tortugas liberadas DPNG'!$B$1:$O$552,11,FALSE)</f>
        <v>27.2</v>
      </c>
      <c r="X1127" s="44">
        <f>VLOOKUP($L1127,'[1]Tortugas liberadas DPNG'!$B$1:$O$552,14,FALSE)/1000</f>
        <v>1.694</v>
      </c>
      <c r="Y1127" s="44">
        <f>VLOOKUP($L1127,'[1]Tortugas liberadas DPNG'!$B$1:$O$552,5,FALSE) -0.5</f>
        <v>5.5</v>
      </c>
      <c r="Z1127" s="44">
        <f>Y1127+(F1127-VLOOKUP($L1127,'[1]Tortugas liberadas DPNG'!$B$1:$O$552,7,FALSE))</f>
        <v>5.5</v>
      </c>
      <c r="AA1127" s="44">
        <f t="shared" si="28"/>
        <v>15</v>
      </c>
    </row>
    <row r="1128" spans="1:27" x14ac:dyDescent="0.25">
      <c r="A1128" s="42">
        <v>1212</v>
      </c>
      <c r="B1128" s="42" t="s">
        <v>28</v>
      </c>
      <c r="C1128" s="9"/>
      <c r="D1128" s="9"/>
      <c r="E1128" s="42" t="s">
        <v>531</v>
      </c>
      <c r="F1128" s="9">
        <v>2019</v>
      </c>
      <c r="G1128" s="9">
        <v>4</v>
      </c>
      <c r="H1128" s="9">
        <v>1</v>
      </c>
      <c r="I1128" s="42">
        <v>-0.82062000000000002</v>
      </c>
      <c r="J1128" s="42">
        <v>-90.061670000000007</v>
      </c>
      <c r="K1128" s="26">
        <v>48112356</v>
      </c>
      <c r="L1128" s="26">
        <f t="shared" si="27"/>
        <v>48112356</v>
      </c>
      <c r="M1128" s="26">
        <v>48112356</v>
      </c>
      <c r="N1128" s="47">
        <v>2182</v>
      </c>
      <c r="O1128" s="48">
        <v>48.8</v>
      </c>
      <c r="P1128" s="45">
        <v>51.5</v>
      </c>
      <c r="Q1128" s="45">
        <v>36.5</v>
      </c>
      <c r="R1128" s="45">
        <v>12</v>
      </c>
      <c r="S1128" s="45">
        <v>11.2</v>
      </c>
      <c r="T1128" s="45">
        <v>1</v>
      </c>
      <c r="U1128" s="28" t="e">
        <v>#N/A</v>
      </c>
      <c r="V1128" s="44">
        <f>VLOOKUP($L1128,'[1]Tortugas liberadas DPNG'!$B$1:$O$552,7,FALSE)</f>
        <v>2015</v>
      </c>
      <c r="W1128" s="44">
        <f>VLOOKUP($L1128,'[1]Tortugas liberadas DPNG'!$B$1:$O$552,11,FALSE)</f>
        <v>32</v>
      </c>
      <c r="X1128" s="44">
        <f>VLOOKUP($L1128,'[1]Tortugas liberadas DPNG'!$B$1:$O$552,14,FALSE)/1000</f>
        <v>3</v>
      </c>
      <c r="Y1128" s="44">
        <f>VLOOKUP($L1128,'[1]Tortugas liberadas DPNG'!$B$1:$O$552,5,FALSE) -0.5</f>
        <v>6.5</v>
      </c>
      <c r="Z1128" s="44">
        <f>Y1128+(F1128-VLOOKUP($L1128,'[1]Tortugas liberadas DPNG'!$B$1:$O$552,7,FALSE))</f>
        <v>10.5</v>
      </c>
      <c r="AA1128" s="44">
        <f t="shared" si="28"/>
        <v>8</v>
      </c>
    </row>
    <row r="1129" spans="1:27" x14ac:dyDescent="0.25">
      <c r="A1129" s="42">
        <v>1213</v>
      </c>
      <c r="B1129" s="42" t="s">
        <v>28</v>
      </c>
      <c r="C1129" s="9"/>
      <c r="D1129" s="9"/>
      <c r="E1129" s="42" t="s">
        <v>532</v>
      </c>
      <c r="F1129" s="9">
        <v>2019</v>
      </c>
      <c r="G1129" s="9">
        <v>4</v>
      </c>
      <c r="H1129" s="9">
        <v>1</v>
      </c>
      <c r="I1129" s="42">
        <v>-0.81893000000000005</v>
      </c>
      <c r="J1129" s="42">
        <v>-90.063999999999993</v>
      </c>
      <c r="K1129" s="26">
        <v>48312302</v>
      </c>
      <c r="L1129" s="26">
        <f t="shared" si="27"/>
        <v>48312302</v>
      </c>
      <c r="M1129" s="26">
        <v>48312302</v>
      </c>
      <c r="N1129" s="47">
        <v>2443</v>
      </c>
      <c r="O1129" s="48">
        <v>34</v>
      </c>
      <c r="P1129" s="45">
        <v>35.700000000000003</v>
      </c>
      <c r="Q1129" s="45">
        <v>25.1</v>
      </c>
      <c r="R1129" s="45">
        <v>7.6</v>
      </c>
      <c r="S1129" s="45">
        <v>3.5</v>
      </c>
      <c r="T1129" s="45">
        <v>1</v>
      </c>
      <c r="U1129" s="28" t="e">
        <v>#N/A</v>
      </c>
      <c r="V1129" s="44">
        <f>VLOOKUP($L1129,'[1]Tortugas liberadas DPNG'!$B$1:$O$552,7,FALSE)</f>
        <v>2017</v>
      </c>
      <c r="W1129" s="44">
        <f>VLOOKUP($L1129,'[1]Tortugas liberadas DPNG'!$B$1:$O$552,11,FALSE)</f>
        <v>26.7</v>
      </c>
      <c r="X1129" s="44">
        <f>VLOOKUP($L1129,'[1]Tortugas liberadas DPNG'!$B$1:$O$552,14,FALSE)/1000</f>
        <v>1.6339999999999999</v>
      </c>
      <c r="Y1129" s="44">
        <f>VLOOKUP($L1129,'[1]Tortugas liberadas DPNG'!$B$1:$O$552,5,FALSE) -0.5</f>
        <v>5.5</v>
      </c>
      <c r="Z1129" s="44">
        <f>Y1129+(F1129-VLOOKUP($L1129,'[1]Tortugas liberadas DPNG'!$B$1:$O$552,7,FALSE))</f>
        <v>7.5</v>
      </c>
      <c r="AA1129" s="44">
        <f t="shared" si="28"/>
        <v>8</v>
      </c>
    </row>
    <row r="1130" spans="1:27" x14ac:dyDescent="0.25">
      <c r="A1130" s="42">
        <v>1214</v>
      </c>
      <c r="B1130" s="42" t="s">
        <v>28</v>
      </c>
      <c r="C1130" s="9"/>
      <c r="D1130" s="9"/>
      <c r="E1130" s="42" t="s">
        <v>533</v>
      </c>
      <c r="F1130" s="9">
        <v>2019</v>
      </c>
      <c r="G1130" s="9">
        <v>4</v>
      </c>
      <c r="H1130" s="9">
        <v>1</v>
      </c>
      <c r="I1130" s="42">
        <v>-0.82016999999999995</v>
      </c>
      <c r="J1130" s="42">
        <v>-90.064329999999998</v>
      </c>
      <c r="K1130" s="26">
        <v>51792335</v>
      </c>
      <c r="L1130" s="26">
        <f t="shared" si="27"/>
        <v>51792335</v>
      </c>
      <c r="M1130" s="26">
        <v>51792335</v>
      </c>
      <c r="N1130" s="47">
        <v>2821</v>
      </c>
      <c r="O1130" s="48">
        <v>39.6</v>
      </c>
      <c r="P1130" s="45">
        <v>42.2</v>
      </c>
      <c r="Q1130" s="45">
        <v>29.5</v>
      </c>
      <c r="R1130" s="45">
        <v>9.1</v>
      </c>
      <c r="S1130" s="45">
        <v>5.8</v>
      </c>
      <c r="T1130" s="45">
        <v>1</v>
      </c>
      <c r="U1130" s="28" t="e">
        <v>#N/A</v>
      </c>
      <c r="V1130" s="44">
        <f>VLOOKUP($L1130,'[1]Tortugas liberadas DPNG'!$B$1:$O$552,7,FALSE)</f>
        <v>2017</v>
      </c>
      <c r="W1130" s="44">
        <f>VLOOKUP($L1130,'[1]Tortugas liberadas DPNG'!$B$1:$O$552,11,FALSE)</f>
        <v>29</v>
      </c>
      <c r="X1130" s="44">
        <f>VLOOKUP($L1130,'[1]Tortugas liberadas DPNG'!$B$1:$O$552,14,FALSE)/1000</f>
        <v>2.2000000000000002</v>
      </c>
      <c r="Y1130" s="44">
        <f>VLOOKUP($L1130,'[1]Tortugas liberadas DPNG'!$B$1:$O$552,5,FALSE) -0.5</f>
        <v>7.5</v>
      </c>
      <c r="Z1130" s="44">
        <f>Y1130+(F1130-VLOOKUP($L1130,'[1]Tortugas liberadas DPNG'!$B$1:$O$552,7,FALSE))</f>
        <v>9.5</v>
      </c>
      <c r="AA1130" s="44">
        <f t="shared" si="28"/>
        <v>8</v>
      </c>
    </row>
    <row r="1131" spans="1:27" x14ac:dyDescent="0.25">
      <c r="A1131" s="42">
        <v>1215</v>
      </c>
      <c r="B1131" s="42" t="s">
        <v>28</v>
      </c>
      <c r="C1131" s="9"/>
      <c r="D1131" s="9"/>
      <c r="E1131" s="42" t="s">
        <v>534</v>
      </c>
      <c r="F1131" s="9">
        <v>2019</v>
      </c>
      <c r="G1131" s="9">
        <v>4</v>
      </c>
      <c r="H1131" s="9">
        <v>1</v>
      </c>
      <c r="I1131" s="42">
        <v>-0.82050999999999996</v>
      </c>
      <c r="J1131" s="42">
        <v>-90.063550000000006</v>
      </c>
      <c r="K1131" s="26">
        <v>45320884</v>
      </c>
      <c r="L1131" s="26">
        <v>48369263</v>
      </c>
      <c r="M1131" s="26" t="s">
        <v>40</v>
      </c>
      <c r="N1131" s="47">
        <v>2252</v>
      </c>
      <c r="O1131" s="48">
        <v>43.4</v>
      </c>
      <c r="P1131" s="45">
        <v>47.8</v>
      </c>
      <c r="Q1131" s="45">
        <v>31.9</v>
      </c>
      <c r="R1131" s="45">
        <v>11.5</v>
      </c>
      <c r="S1131" s="45">
        <v>8.8000000000000007</v>
      </c>
      <c r="T1131" s="45">
        <v>1</v>
      </c>
      <c r="U1131" s="28" t="e">
        <v>#N/A</v>
      </c>
      <c r="V1131" s="44">
        <f>VLOOKUP($L1131,'[1]Tortugas liberadas DPNG'!$B$1:$O$552,7,FALSE)</f>
        <v>2015</v>
      </c>
      <c r="W1131" s="44">
        <f>VLOOKUP($L1131,'[1]Tortugas liberadas DPNG'!$B$1:$O$552,11,FALSE)</f>
        <v>26.1</v>
      </c>
      <c r="X1131" s="44">
        <f>VLOOKUP($L1131,'[1]Tortugas liberadas DPNG'!$B$1:$O$552,14,FALSE)/1000</f>
        <v>1.8</v>
      </c>
      <c r="Y1131" s="44">
        <f>VLOOKUP($L1131,'[1]Tortugas liberadas DPNG'!$B$1:$O$552,5,FALSE) -0.5</f>
        <v>5.5</v>
      </c>
      <c r="Z1131" s="44">
        <f>Y1131+(F1131-VLOOKUP($L1131,'[1]Tortugas liberadas DPNG'!$B$1:$O$552,7,FALSE))</f>
        <v>9.5</v>
      </c>
      <c r="AA1131" s="44">
        <f t="shared" si="28"/>
        <v>17</v>
      </c>
    </row>
    <row r="1132" spans="1:27" x14ac:dyDescent="0.25">
      <c r="A1132" s="42">
        <v>1216</v>
      </c>
      <c r="B1132" s="42" t="s">
        <v>28</v>
      </c>
      <c r="C1132" s="9"/>
      <c r="D1132" s="9"/>
      <c r="E1132" s="42" t="s">
        <v>535</v>
      </c>
      <c r="F1132" s="9">
        <v>2019</v>
      </c>
      <c r="G1132" s="9">
        <v>4</v>
      </c>
      <c r="H1132" s="9">
        <v>1</v>
      </c>
      <c r="I1132" s="42">
        <v>-0.82072999999999996</v>
      </c>
      <c r="J1132" s="42">
        <v>-90.061840000000004</v>
      </c>
      <c r="K1132" s="26">
        <v>48376600</v>
      </c>
      <c r="L1132" s="26">
        <f t="shared" ref="L1132:L1183" si="29">K1132</f>
        <v>48376600</v>
      </c>
      <c r="M1132" s="26">
        <v>48376600</v>
      </c>
      <c r="N1132" s="47">
        <v>2265</v>
      </c>
      <c r="O1132" s="48">
        <v>39.700000000000003</v>
      </c>
      <c r="P1132" s="45">
        <v>41.4</v>
      </c>
      <c r="Q1132" s="45">
        <v>29.3</v>
      </c>
      <c r="R1132" s="45">
        <v>8.9</v>
      </c>
      <c r="S1132" s="45">
        <v>6.1</v>
      </c>
      <c r="T1132" s="45">
        <v>1</v>
      </c>
      <c r="U1132" s="28" t="e">
        <v>#N/A</v>
      </c>
      <c r="V1132" s="44">
        <f>VLOOKUP($L1132,'[1]Tortugas liberadas DPNG'!$B$1:$O$552,7,FALSE)</f>
        <v>2015</v>
      </c>
      <c r="W1132" s="44">
        <f>VLOOKUP($L1132,'[1]Tortugas liberadas DPNG'!$B$1:$O$552,11,FALSE)</f>
        <v>24</v>
      </c>
      <c r="X1132" s="44">
        <f>VLOOKUP($L1132,'[1]Tortugas liberadas DPNG'!$B$1:$O$552,14,FALSE)/1000</f>
        <v>1.2</v>
      </c>
      <c r="Y1132" s="44">
        <f>VLOOKUP($L1132,'[1]Tortugas liberadas DPNG'!$B$1:$O$552,5,FALSE) -0.5</f>
        <v>4.5</v>
      </c>
      <c r="Z1132" s="44">
        <f>Y1132+(F1132-VLOOKUP($L1132,'[1]Tortugas liberadas DPNG'!$B$1:$O$552,7,FALSE))</f>
        <v>8.5</v>
      </c>
      <c r="AA1132" s="44">
        <f t="shared" si="28"/>
        <v>8</v>
      </c>
    </row>
    <row r="1133" spans="1:27" x14ac:dyDescent="0.25">
      <c r="A1133" s="42">
        <v>1217</v>
      </c>
      <c r="B1133" s="42" t="s">
        <v>28</v>
      </c>
      <c r="C1133" s="9"/>
      <c r="D1133" s="9"/>
      <c r="E1133" s="42" t="s">
        <v>536</v>
      </c>
      <c r="F1133" s="9">
        <v>2019</v>
      </c>
      <c r="G1133" s="9">
        <v>4</v>
      </c>
      <c r="H1133" s="9">
        <v>1</v>
      </c>
      <c r="I1133" s="42">
        <v>-0.82128000000000001</v>
      </c>
      <c r="J1133" s="42">
        <v>-90.063000000000002</v>
      </c>
      <c r="K1133" s="26">
        <v>52374063</v>
      </c>
      <c r="L1133" s="26">
        <f t="shared" si="29"/>
        <v>52374063</v>
      </c>
      <c r="M1133" s="26">
        <v>52374063</v>
      </c>
      <c r="N1133" s="47">
        <v>2355</v>
      </c>
      <c r="O1133" s="48">
        <v>30</v>
      </c>
      <c r="P1133" s="45">
        <v>31.5</v>
      </c>
      <c r="Q1133" s="45">
        <v>20.8</v>
      </c>
      <c r="R1133" s="45">
        <v>6.7</v>
      </c>
      <c r="S1133" s="45">
        <v>1.9</v>
      </c>
      <c r="T1133" s="45">
        <v>1</v>
      </c>
      <c r="U1133" s="28" t="e">
        <v>#N/A</v>
      </c>
      <c r="V1133" s="44">
        <f>VLOOKUP($L1133,'[1]Tortugas liberadas DPNG'!$B$1:$O$552,7,FALSE)</f>
        <v>2017</v>
      </c>
      <c r="W1133" s="44">
        <f>VLOOKUP($L1133,'[1]Tortugas liberadas DPNG'!$B$1:$O$552,11,FALSE)</f>
        <v>25.1</v>
      </c>
      <c r="X1133" s="44">
        <f>VLOOKUP($L1133,'[1]Tortugas liberadas DPNG'!$B$1:$O$552,14,FALSE)/1000</f>
        <v>1.4</v>
      </c>
      <c r="Y1133" s="44">
        <f>VLOOKUP($L1133,'[1]Tortugas liberadas DPNG'!$B$1:$O$552,5,FALSE) -0.5</f>
        <v>6.5</v>
      </c>
      <c r="Z1133" s="44">
        <f>Y1133+(F1133-VLOOKUP($L1133,'[1]Tortugas liberadas DPNG'!$B$1:$O$552,7,FALSE))</f>
        <v>8.5</v>
      </c>
      <c r="AA1133" s="44">
        <f t="shared" si="28"/>
        <v>8</v>
      </c>
    </row>
    <row r="1134" spans="1:27" x14ac:dyDescent="0.25">
      <c r="A1134" s="42">
        <v>1218</v>
      </c>
      <c r="B1134" s="42" t="s">
        <v>28</v>
      </c>
      <c r="C1134" s="9"/>
      <c r="D1134" s="9"/>
      <c r="E1134" s="42" t="s">
        <v>537</v>
      </c>
      <c r="F1134" s="9">
        <v>2019</v>
      </c>
      <c r="G1134" s="9">
        <v>4</v>
      </c>
      <c r="H1134" s="9">
        <v>1</v>
      </c>
      <c r="I1134" s="42">
        <v>-0.82147000000000003</v>
      </c>
      <c r="J1134" s="42">
        <v>-90.063559999999995</v>
      </c>
      <c r="K1134" s="26">
        <v>51770117</v>
      </c>
      <c r="L1134" s="26">
        <f t="shared" si="29"/>
        <v>51770117</v>
      </c>
      <c r="M1134" s="26">
        <v>51770117</v>
      </c>
      <c r="N1134" s="47">
        <v>2379</v>
      </c>
      <c r="O1134" s="48">
        <v>32.5</v>
      </c>
      <c r="P1134" s="45">
        <v>34.4</v>
      </c>
      <c r="Q1134" s="45">
        <v>22.6</v>
      </c>
      <c r="R1134" s="45">
        <v>7.9</v>
      </c>
      <c r="S1134" s="45">
        <v>3.3</v>
      </c>
      <c r="T1134" s="45">
        <v>1</v>
      </c>
      <c r="U1134" s="28" t="e">
        <v>#N/A</v>
      </c>
      <c r="V1134" s="44">
        <f>VLOOKUP($L1134,'[1]Tortugas liberadas DPNG'!$B$1:$O$552,7,FALSE)</f>
        <v>2017</v>
      </c>
      <c r="W1134" s="44">
        <f>VLOOKUP($L1134,'[1]Tortugas liberadas DPNG'!$B$1:$O$552,11,FALSE)</f>
        <v>25.1</v>
      </c>
      <c r="X1134" s="44">
        <f>VLOOKUP($L1134,'[1]Tortugas liberadas DPNG'!$B$1:$O$552,14,FALSE)/1000</f>
        <v>1.534</v>
      </c>
      <c r="Y1134" s="44">
        <f>VLOOKUP($L1134,'[1]Tortugas liberadas DPNG'!$B$1:$O$552,5,FALSE) -0.5</f>
        <v>5.5</v>
      </c>
      <c r="Z1134" s="44">
        <f>Y1134+(F1134-VLOOKUP($L1134,'[1]Tortugas liberadas DPNG'!$B$1:$O$552,7,FALSE))</f>
        <v>7.5</v>
      </c>
      <c r="AA1134" s="44">
        <f t="shared" si="28"/>
        <v>8</v>
      </c>
    </row>
    <row r="1135" spans="1:27" x14ac:dyDescent="0.25">
      <c r="A1135" s="42">
        <v>1219</v>
      </c>
      <c r="B1135" s="42" t="s">
        <v>28</v>
      </c>
      <c r="C1135" s="9"/>
      <c r="D1135" s="9"/>
      <c r="E1135" s="42" t="s">
        <v>538</v>
      </c>
      <c r="F1135" s="9">
        <v>2019</v>
      </c>
      <c r="G1135" s="9">
        <v>4</v>
      </c>
      <c r="H1135" s="9">
        <v>1</v>
      </c>
      <c r="I1135" s="42">
        <v>-0.82152999999999998</v>
      </c>
      <c r="J1135" s="42">
        <v>-90.062839999999994</v>
      </c>
      <c r="K1135" s="26">
        <v>982126055990449</v>
      </c>
      <c r="L1135" s="26">
        <f t="shared" si="29"/>
        <v>982126055990449</v>
      </c>
      <c r="M1135" s="26">
        <v>982126055990449</v>
      </c>
      <c r="N1135" s="47">
        <v>82</v>
      </c>
      <c r="O1135" s="48">
        <v>28.8</v>
      </c>
      <c r="P1135" s="45">
        <v>29.3</v>
      </c>
      <c r="Q1135" s="45">
        <v>18.899999999999999</v>
      </c>
      <c r="R1135" s="45">
        <v>5.2</v>
      </c>
      <c r="S1135" s="45">
        <v>1.6</v>
      </c>
      <c r="T1135" s="45">
        <v>1</v>
      </c>
      <c r="U1135" s="28" t="e">
        <v>#N/A</v>
      </c>
      <c r="V1135" s="44">
        <f>VLOOKUP($L1135,'[1]Tortugas liberadas DPNG'!$B$1:$O$552,7,FALSE)</f>
        <v>2019</v>
      </c>
      <c r="W1135" s="44">
        <f>VLOOKUP($L1135,'[1]Tortugas liberadas DPNG'!$B$1:$O$552,11,FALSE)</f>
        <v>27.9</v>
      </c>
      <c r="X1135" s="44">
        <f>VLOOKUP($L1135,'[1]Tortugas liberadas DPNG'!$B$1:$O$552,14,FALSE)/1000</f>
        <v>1.661</v>
      </c>
      <c r="Y1135" s="44">
        <f>VLOOKUP($L1135,'[1]Tortugas liberadas DPNG'!$B$1:$O$552,5,FALSE) -0.5</f>
        <v>6.5</v>
      </c>
      <c r="Z1135" s="44">
        <f>Y1135+(F1135-VLOOKUP($L1135,'[1]Tortugas liberadas DPNG'!$B$1:$O$552,7,FALSE))</f>
        <v>6.5</v>
      </c>
      <c r="AA1135" s="44">
        <f t="shared" si="28"/>
        <v>15</v>
      </c>
    </row>
    <row r="1136" spans="1:27" x14ac:dyDescent="0.25">
      <c r="A1136" s="42">
        <v>1220</v>
      </c>
      <c r="B1136" s="42" t="s">
        <v>28</v>
      </c>
      <c r="C1136" s="9"/>
      <c r="D1136" s="9"/>
      <c r="E1136" s="42" t="s">
        <v>539</v>
      </c>
      <c r="F1136" s="9">
        <v>2019</v>
      </c>
      <c r="G1136" s="9">
        <v>4</v>
      </c>
      <c r="H1136" s="9">
        <v>1</v>
      </c>
      <c r="I1136" s="42">
        <v>-0.82162000000000002</v>
      </c>
      <c r="J1136" s="42">
        <v>-90.062809999999999</v>
      </c>
      <c r="K1136" s="26">
        <v>52579345</v>
      </c>
      <c r="L1136" s="26">
        <f t="shared" si="29"/>
        <v>52579345</v>
      </c>
      <c r="M1136" s="26">
        <v>52579345</v>
      </c>
      <c r="N1136" s="47">
        <v>2479</v>
      </c>
      <c r="O1136" s="48">
        <v>31.9</v>
      </c>
      <c r="P1136" s="45">
        <v>33.6</v>
      </c>
      <c r="Q1136" s="45">
        <v>22.4</v>
      </c>
      <c r="R1136" s="45">
        <v>7.2</v>
      </c>
      <c r="S1136" s="45">
        <v>3.3</v>
      </c>
      <c r="T1136" s="45">
        <v>1</v>
      </c>
      <c r="U1136" s="28" t="e">
        <v>#N/A</v>
      </c>
      <c r="V1136" s="44">
        <f>VLOOKUP($L1136,'[1]Tortugas liberadas DPNG'!$B$1:$O$552,7,FALSE)</f>
        <v>2017</v>
      </c>
      <c r="W1136" s="44">
        <f>VLOOKUP($L1136,'[1]Tortugas liberadas DPNG'!$B$1:$O$552,11,FALSE)</f>
        <v>25.3</v>
      </c>
      <c r="X1136" s="44">
        <f>VLOOKUP($L1136,'[1]Tortugas liberadas DPNG'!$B$1:$O$552,14,FALSE)/1000</f>
        <v>1.5</v>
      </c>
      <c r="Y1136" s="44">
        <f>VLOOKUP($L1136,'[1]Tortugas liberadas DPNG'!$B$1:$O$552,5,FALSE) -0.5</f>
        <v>4.5</v>
      </c>
      <c r="Z1136" s="44">
        <f>Y1136+(F1136-VLOOKUP($L1136,'[1]Tortugas liberadas DPNG'!$B$1:$O$552,7,FALSE))</f>
        <v>6.5</v>
      </c>
      <c r="AA1136" s="44">
        <f t="shared" si="28"/>
        <v>8</v>
      </c>
    </row>
    <row r="1137" spans="1:27" x14ac:dyDescent="0.25">
      <c r="A1137" s="42">
        <v>1221</v>
      </c>
      <c r="B1137" s="42" t="s">
        <v>28</v>
      </c>
      <c r="C1137" s="9"/>
      <c r="D1137" s="9"/>
      <c r="E1137" s="42" t="s">
        <v>540</v>
      </c>
      <c r="F1137" s="9">
        <v>2019</v>
      </c>
      <c r="G1137" s="9">
        <v>4</v>
      </c>
      <c r="H1137" s="9">
        <v>1</v>
      </c>
      <c r="I1137" s="42">
        <v>-0.82184000000000001</v>
      </c>
      <c r="J1137" s="42">
        <v>-90.065420000000003</v>
      </c>
      <c r="K1137" s="26">
        <v>52552606</v>
      </c>
      <c r="L1137" s="26">
        <f t="shared" si="29"/>
        <v>52552606</v>
      </c>
      <c r="M1137" s="26">
        <v>52552606</v>
      </c>
      <c r="N1137" s="47">
        <v>2327</v>
      </c>
      <c r="O1137" s="48">
        <v>33.9</v>
      </c>
      <c r="P1137" s="45">
        <v>35</v>
      </c>
      <c r="Q1137" s="45">
        <v>23.9</v>
      </c>
      <c r="R1137" s="45">
        <v>7.4</v>
      </c>
      <c r="S1137" s="45">
        <v>3</v>
      </c>
      <c r="T1137" s="45">
        <v>1</v>
      </c>
      <c r="U1137" s="28" t="e">
        <v>#N/A</v>
      </c>
      <c r="V1137" s="44">
        <f>VLOOKUP($L1137,'[1]Tortugas liberadas DPNG'!$B$1:$O$552,7,FALSE)</f>
        <v>2017</v>
      </c>
      <c r="W1137" s="44">
        <f>VLOOKUP($L1137,'[1]Tortugas liberadas DPNG'!$B$1:$O$552,11,FALSE)</f>
        <v>25.2</v>
      </c>
      <c r="X1137" s="44">
        <f>VLOOKUP($L1137,'[1]Tortugas liberadas DPNG'!$B$1:$O$552,14,FALSE)/1000</f>
        <v>1.6</v>
      </c>
      <c r="Y1137" s="44">
        <f>VLOOKUP($L1137,'[1]Tortugas liberadas DPNG'!$B$1:$O$552,5,FALSE) -0.5</f>
        <v>7.5</v>
      </c>
      <c r="Z1137" s="44">
        <f>Y1137+(F1137-VLOOKUP($L1137,'[1]Tortugas liberadas DPNG'!$B$1:$O$552,7,FALSE))</f>
        <v>9.5</v>
      </c>
      <c r="AA1137" s="44">
        <f t="shared" si="28"/>
        <v>8</v>
      </c>
    </row>
    <row r="1138" spans="1:27" x14ac:dyDescent="0.25">
      <c r="A1138" s="42">
        <v>1222</v>
      </c>
      <c r="B1138" s="42" t="s">
        <v>28</v>
      </c>
      <c r="C1138" s="9"/>
      <c r="D1138" s="9"/>
      <c r="E1138" s="42" t="s">
        <v>541</v>
      </c>
      <c r="F1138" s="9">
        <v>2019</v>
      </c>
      <c r="G1138" s="9">
        <v>4</v>
      </c>
      <c r="H1138" s="9">
        <v>1</v>
      </c>
      <c r="I1138" s="42">
        <v>-0.82572999999999996</v>
      </c>
      <c r="J1138" s="42">
        <v>-90.065989999999999</v>
      </c>
      <c r="K1138" s="26">
        <v>48312015</v>
      </c>
      <c r="L1138" s="26">
        <f t="shared" si="29"/>
        <v>48312015</v>
      </c>
      <c r="M1138" s="26">
        <v>48312015</v>
      </c>
      <c r="N1138" s="47">
        <v>2254</v>
      </c>
      <c r="O1138" s="48">
        <v>44.7</v>
      </c>
      <c r="P1138" s="45">
        <v>48.3</v>
      </c>
      <c r="Q1138" s="45">
        <v>34.4</v>
      </c>
      <c r="R1138" s="45">
        <v>11.1</v>
      </c>
      <c r="S1138" s="45">
        <v>9.6</v>
      </c>
      <c r="T1138" s="45">
        <v>1</v>
      </c>
      <c r="U1138" s="28" t="e">
        <v>#N/A</v>
      </c>
      <c r="V1138" s="44">
        <f>VLOOKUP($L1138,'[1]Tortugas liberadas DPNG'!$B$1:$O$552,7,FALSE)</f>
        <v>2015</v>
      </c>
      <c r="W1138" s="44">
        <f>VLOOKUP($L1138,'[1]Tortugas liberadas DPNG'!$B$1:$O$552,11,FALSE)</f>
        <v>25.5</v>
      </c>
      <c r="X1138" s="44">
        <f>VLOOKUP($L1138,'[1]Tortugas liberadas DPNG'!$B$1:$O$552,14,FALSE)/1000</f>
        <v>1.6</v>
      </c>
      <c r="Y1138" s="44">
        <f>VLOOKUP($L1138,'[1]Tortugas liberadas DPNG'!$B$1:$O$552,5,FALSE) -0.5</f>
        <v>5.5</v>
      </c>
      <c r="Z1138" s="44">
        <f>Y1138+(F1138-VLOOKUP($L1138,'[1]Tortugas liberadas DPNG'!$B$1:$O$552,7,FALSE))</f>
        <v>9.5</v>
      </c>
      <c r="AA1138" s="44">
        <f t="shared" si="28"/>
        <v>8</v>
      </c>
    </row>
    <row r="1139" spans="1:27" x14ac:dyDescent="0.25">
      <c r="A1139" s="42">
        <v>1223</v>
      </c>
      <c r="B1139" s="42" t="s">
        <v>28</v>
      </c>
      <c r="C1139" s="9"/>
      <c r="D1139" s="9"/>
      <c r="E1139" s="42" t="s">
        <v>542</v>
      </c>
      <c r="F1139" s="9">
        <v>2019</v>
      </c>
      <c r="G1139" s="9">
        <v>4</v>
      </c>
      <c r="H1139" s="9">
        <v>1</v>
      </c>
      <c r="I1139" s="42">
        <v>-0.82106000000000001</v>
      </c>
      <c r="J1139" s="42">
        <v>-90.05838</v>
      </c>
      <c r="K1139" s="26">
        <v>52604513</v>
      </c>
      <c r="L1139" s="26">
        <f t="shared" si="29"/>
        <v>52604513</v>
      </c>
      <c r="M1139" s="26">
        <v>52604513</v>
      </c>
      <c r="N1139" s="47">
        <v>2392</v>
      </c>
      <c r="O1139" s="48">
        <v>32.4</v>
      </c>
      <c r="P1139" s="45">
        <v>34.200000000000003</v>
      </c>
      <c r="Q1139" s="45">
        <v>22.5</v>
      </c>
      <c r="R1139" s="45">
        <v>7</v>
      </c>
      <c r="S1139" s="45">
        <v>2.5</v>
      </c>
      <c r="T1139" s="45">
        <v>1</v>
      </c>
      <c r="U1139" s="28" t="e">
        <v>#N/A</v>
      </c>
      <c r="V1139" s="44">
        <f>VLOOKUP($L1139,'[1]Tortugas liberadas DPNG'!$B$1:$O$552,7,FALSE)</f>
        <v>2017</v>
      </c>
      <c r="W1139" s="44">
        <f>VLOOKUP($L1139,'[1]Tortugas liberadas DPNG'!$B$1:$O$552,11,FALSE)</f>
        <v>24.8</v>
      </c>
      <c r="X1139" s="44">
        <f>VLOOKUP($L1139,'[1]Tortugas liberadas DPNG'!$B$1:$O$552,14,FALSE)/1000</f>
        <v>1.196</v>
      </c>
      <c r="Y1139" s="44">
        <f>VLOOKUP($L1139,'[1]Tortugas liberadas DPNG'!$B$1:$O$552,5,FALSE) -0.5</f>
        <v>5.5</v>
      </c>
      <c r="Z1139" s="44">
        <f>Y1139+(F1139-VLOOKUP($L1139,'[1]Tortugas liberadas DPNG'!$B$1:$O$552,7,FALSE))</f>
        <v>7.5</v>
      </c>
      <c r="AA1139" s="44">
        <f t="shared" si="28"/>
        <v>8</v>
      </c>
    </row>
    <row r="1140" spans="1:27" x14ac:dyDescent="0.25">
      <c r="A1140" s="42">
        <v>1224</v>
      </c>
      <c r="B1140" s="42" t="s">
        <v>28</v>
      </c>
      <c r="C1140" s="9"/>
      <c r="D1140" s="9"/>
      <c r="E1140" s="42" t="s">
        <v>543</v>
      </c>
      <c r="F1140" s="9">
        <v>2019</v>
      </c>
      <c r="G1140" s="9">
        <v>4</v>
      </c>
      <c r="H1140" s="9">
        <v>1</v>
      </c>
      <c r="I1140" s="42">
        <v>-0.82086000000000003</v>
      </c>
      <c r="J1140" s="42">
        <v>-90.058549999999997</v>
      </c>
      <c r="K1140" s="26">
        <v>52277810</v>
      </c>
      <c r="L1140" s="26">
        <f t="shared" si="29"/>
        <v>52277810</v>
      </c>
      <c r="M1140" s="26">
        <v>52277810</v>
      </c>
      <c r="N1140" s="47">
        <v>2340</v>
      </c>
      <c r="O1140" s="48">
        <v>37.200000000000003</v>
      </c>
      <c r="P1140" s="45">
        <v>38.299999999999997</v>
      </c>
      <c r="Q1140" s="45">
        <v>26.7</v>
      </c>
      <c r="R1140" s="45">
        <v>7.7</v>
      </c>
      <c r="S1140" s="45">
        <v>4.5</v>
      </c>
      <c r="T1140" s="45">
        <v>1</v>
      </c>
      <c r="U1140" s="28" t="e">
        <v>#N/A</v>
      </c>
      <c r="V1140" s="44">
        <f>VLOOKUP($L1140,'[1]Tortugas liberadas DPNG'!$B$1:$O$552,7,FALSE)</f>
        <v>2017</v>
      </c>
      <c r="W1140" s="44">
        <f>VLOOKUP($L1140,'[1]Tortugas liberadas DPNG'!$B$1:$O$552,11,FALSE)</f>
        <v>27.3</v>
      </c>
      <c r="X1140" s="44">
        <f>VLOOKUP($L1140,'[1]Tortugas liberadas DPNG'!$B$1:$O$552,14,FALSE)/1000</f>
        <v>1.8</v>
      </c>
      <c r="Y1140" s="44">
        <f>VLOOKUP($L1140,'[1]Tortugas liberadas DPNG'!$B$1:$O$552,5,FALSE) -0.5</f>
        <v>6.5</v>
      </c>
      <c r="Z1140" s="44">
        <f>Y1140+(F1140-VLOOKUP($L1140,'[1]Tortugas liberadas DPNG'!$B$1:$O$552,7,FALSE))</f>
        <v>8.5</v>
      </c>
      <c r="AA1140" s="44">
        <f t="shared" si="28"/>
        <v>8</v>
      </c>
    </row>
    <row r="1141" spans="1:27" x14ac:dyDescent="0.25">
      <c r="A1141" s="42">
        <v>1225</v>
      </c>
      <c r="B1141" s="42" t="s">
        <v>28</v>
      </c>
      <c r="C1141" s="9"/>
      <c r="D1141" s="9"/>
      <c r="E1141" s="42" t="s">
        <v>544</v>
      </c>
      <c r="F1141" s="9">
        <v>2019</v>
      </c>
      <c r="G1141" s="9">
        <v>4</v>
      </c>
      <c r="H1141" s="9">
        <v>1</v>
      </c>
      <c r="I1141" s="42">
        <v>-0.82111999999999996</v>
      </c>
      <c r="J1141" s="42">
        <v>-90.058769999999996</v>
      </c>
      <c r="K1141" s="26">
        <v>48376547</v>
      </c>
      <c r="L1141" s="26">
        <f t="shared" si="29"/>
        <v>48376547</v>
      </c>
      <c r="M1141" s="26">
        <v>48376547</v>
      </c>
      <c r="N1141" s="47">
        <v>2185</v>
      </c>
      <c r="O1141" s="48">
        <v>48.7</v>
      </c>
      <c r="P1141" s="45">
        <v>49.5</v>
      </c>
      <c r="Q1141" s="45">
        <v>36.4</v>
      </c>
      <c r="R1141" s="45">
        <v>12</v>
      </c>
      <c r="S1141" s="45">
        <v>10.8</v>
      </c>
      <c r="T1141" s="45">
        <v>1</v>
      </c>
      <c r="U1141" s="28" t="e">
        <v>#N/A</v>
      </c>
      <c r="V1141" s="44">
        <f>VLOOKUP($L1141,'[1]Tortugas liberadas DPNG'!$B$1:$O$552,7,FALSE)</f>
        <v>2015</v>
      </c>
      <c r="W1141" s="44">
        <f>VLOOKUP($L1141,'[1]Tortugas liberadas DPNG'!$B$1:$O$552,11,FALSE)</f>
        <v>30.4</v>
      </c>
      <c r="X1141" s="44">
        <f>VLOOKUP($L1141,'[1]Tortugas liberadas DPNG'!$B$1:$O$552,14,FALSE)/1000</f>
        <v>2.2999999999999998</v>
      </c>
      <c r="Y1141" s="44">
        <f>VLOOKUP($L1141,'[1]Tortugas liberadas DPNG'!$B$1:$O$552,5,FALSE) -0.5</f>
        <v>6.5</v>
      </c>
      <c r="Z1141" s="44">
        <f>Y1141+(F1141-VLOOKUP($L1141,'[1]Tortugas liberadas DPNG'!$B$1:$O$552,7,FALSE))</f>
        <v>10.5</v>
      </c>
      <c r="AA1141" s="44">
        <f t="shared" si="28"/>
        <v>8</v>
      </c>
    </row>
    <row r="1142" spans="1:27" x14ac:dyDescent="0.25">
      <c r="A1142" s="42">
        <v>1226</v>
      </c>
      <c r="B1142" s="42" t="s">
        <v>28</v>
      </c>
      <c r="C1142" s="9"/>
      <c r="D1142" s="9"/>
      <c r="E1142" s="42" t="s">
        <v>545</v>
      </c>
      <c r="F1142" s="9">
        <v>2019</v>
      </c>
      <c r="G1142" s="9">
        <v>4</v>
      </c>
      <c r="H1142" s="9">
        <v>1</v>
      </c>
      <c r="I1142" s="42">
        <v>-0.82081000000000004</v>
      </c>
      <c r="J1142" s="42">
        <v>-90.058819999999997</v>
      </c>
      <c r="K1142" s="26">
        <v>982126055990409</v>
      </c>
      <c r="L1142" s="26">
        <f t="shared" si="29"/>
        <v>982126055990409</v>
      </c>
      <c r="M1142" s="26">
        <v>982126055990409</v>
      </c>
      <c r="N1142" s="47">
        <v>87</v>
      </c>
      <c r="O1142" s="48">
        <v>30.1</v>
      </c>
      <c r="P1142" s="45">
        <v>32.1</v>
      </c>
      <c r="Q1142" s="45">
        <v>21.8</v>
      </c>
      <c r="R1142" s="45">
        <v>5.9</v>
      </c>
      <c r="S1142" s="45">
        <v>2.5</v>
      </c>
      <c r="T1142" s="45">
        <v>1</v>
      </c>
      <c r="U1142" s="28" t="e">
        <v>#N/A</v>
      </c>
      <c r="V1142" s="44">
        <f>VLOOKUP($L1142,'[1]Tortugas liberadas DPNG'!$B$1:$O$552,7,FALSE)</f>
        <v>2019</v>
      </c>
      <c r="W1142" s="44">
        <f>VLOOKUP($L1142,'[1]Tortugas liberadas DPNG'!$B$1:$O$552,11,FALSE)</f>
        <v>28.9</v>
      </c>
      <c r="X1142" s="44">
        <f>VLOOKUP($L1142,'[1]Tortugas liberadas DPNG'!$B$1:$O$552,14,FALSE)/1000</f>
        <v>2.3919999999999999</v>
      </c>
      <c r="Y1142" s="44">
        <f>VLOOKUP($L1142,'[1]Tortugas liberadas DPNG'!$B$1:$O$552,5,FALSE) -0.5</f>
        <v>6.5</v>
      </c>
      <c r="Z1142" s="44">
        <f>Y1142+(F1142-VLOOKUP($L1142,'[1]Tortugas liberadas DPNG'!$B$1:$O$552,7,FALSE))</f>
        <v>6.5</v>
      </c>
      <c r="AA1142" s="44">
        <f t="shared" si="28"/>
        <v>15</v>
      </c>
    </row>
    <row r="1143" spans="1:27" x14ac:dyDescent="0.25">
      <c r="A1143" s="42">
        <v>1227</v>
      </c>
      <c r="B1143" s="42" t="s">
        <v>28</v>
      </c>
      <c r="C1143" s="9"/>
      <c r="D1143" s="9"/>
      <c r="E1143" s="42" t="s">
        <v>546</v>
      </c>
      <c r="F1143" s="9">
        <v>2019</v>
      </c>
      <c r="G1143" s="9">
        <v>4</v>
      </c>
      <c r="H1143" s="9">
        <v>1</v>
      </c>
      <c r="I1143" s="42">
        <v>-0.82013000000000003</v>
      </c>
      <c r="J1143" s="42">
        <v>-90.059610000000006</v>
      </c>
      <c r="K1143" s="26">
        <v>48068374</v>
      </c>
      <c r="L1143" s="26">
        <f t="shared" si="29"/>
        <v>48068374</v>
      </c>
      <c r="M1143" s="26">
        <v>48068374</v>
      </c>
      <c r="N1143" s="47">
        <v>2222</v>
      </c>
      <c r="O1143" s="48">
        <v>43</v>
      </c>
      <c r="P1143" s="45">
        <v>45</v>
      </c>
      <c r="Q1143" s="45">
        <v>32.299999999999997</v>
      </c>
      <c r="R1143" s="45">
        <v>9.8000000000000007</v>
      </c>
      <c r="S1143" s="45">
        <v>6.7</v>
      </c>
      <c r="T1143" s="45">
        <v>1</v>
      </c>
      <c r="U1143" s="28" t="e">
        <v>#N/A</v>
      </c>
      <c r="V1143" s="44">
        <f>VLOOKUP($L1143,'[1]Tortugas liberadas DPNG'!$B$1:$O$552,7,FALSE)</f>
        <v>2015</v>
      </c>
      <c r="W1143" s="44">
        <f>VLOOKUP($L1143,'[1]Tortugas liberadas DPNG'!$B$1:$O$552,11,FALSE)</f>
        <v>25.3</v>
      </c>
      <c r="X1143" s="44">
        <f>VLOOKUP($L1143,'[1]Tortugas liberadas DPNG'!$B$1:$O$552,14,FALSE)/1000</f>
        <v>1.5</v>
      </c>
      <c r="Y1143" s="44">
        <f>VLOOKUP($L1143,'[1]Tortugas liberadas DPNG'!$B$1:$O$552,5,FALSE) -0.5</f>
        <v>5.5</v>
      </c>
      <c r="Z1143" s="44">
        <f>Y1143+(F1143-VLOOKUP($L1143,'[1]Tortugas liberadas DPNG'!$B$1:$O$552,7,FALSE))</f>
        <v>9.5</v>
      </c>
      <c r="AA1143" s="44">
        <f t="shared" si="28"/>
        <v>8</v>
      </c>
    </row>
    <row r="1144" spans="1:27" x14ac:dyDescent="0.25">
      <c r="A1144" s="42">
        <v>1228</v>
      </c>
      <c r="B1144" s="42" t="s">
        <v>28</v>
      </c>
      <c r="C1144" s="9"/>
      <c r="D1144" s="9"/>
      <c r="E1144" s="42" t="s">
        <v>547</v>
      </c>
      <c r="F1144" s="9">
        <v>2019</v>
      </c>
      <c r="G1144" s="9">
        <v>4</v>
      </c>
      <c r="H1144" s="9">
        <v>1</v>
      </c>
      <c r="I1144" s="42">
        <v>-0.82025000000000003</v>
      </c>
      <c r="J1144" s="42">
        <v>-90.06</v>
      </c>
      <c r="K1144" s="26">
        <v>48311521</v>
      </c>
      <c r="L1144" s="26">
        <f t="shared" si="29"/>
        <v>48311521</v>
      </c>
      <c r="M1144" s="26">
        <v>48311521</v>
      </c>
      <c r="N1144" s="47">
        <v>2189</v>
      </c>
      <c r="O1144" s="48">
        <v>41.2</v>
      </c>
      <c r="P1144" s="45">
        <v>44</v>
      </c>
      <c r="Q1144" s="45">
        <v>30</v>
      </c>
      <c r="R1144" s="45">
        <v>9.5</v>
      </c>
      <c r="S1144" s="45">
        <v>7.2</v>
      </c>
      <c r="T1144" s="45">
        <v>1</v>
      </c>
      <c r="U1144" s="28" t="e">
        <v>#N/A</v>
      </c>
      <c r="V1144" s="44">
        <f>VLOOKUP($L1144,'[1]Tortugas liberadas DPNG'!$B$1:$O$552,7,FALSE)</f>
        <v>2015</v>
      </c>
      <c r="W1144" s="44">
        <f>VLOOKUP($L1144,'[1]Tortugas liberadas DPNG'!$B$1:$O$552,11,FALSE)</f>
        <v>27</v>
      </c>
      <c r="X1144" s="44">
        <f>VLOOKUP($L1144,'[1]Tortugas liberadas DPNG'!$B$1:$O$552,14,FALSE)/1000</f>
        <v>1.7</v>
      </c>
      <c r="Y1144" s="44">
        <f>VLOOKUP($L1144,'[1]Tortugas liberadas DPNG'!$B$1:$O$552,5,FALSE) -0.5</f>
        <v>6.5</v>
      </c>
      <c r="Z1144" s="44">
        <f>Y1144+(F1144-VLOOKUP($L1144,'[1]Tortugas liberadas DPNG'!$B$1:$O$552,7,FALSE))</f>
        <v>10.5</v>
      </c>
      <c r="AA1144" s="44">
        <f t="shared" si="28"/>
        <v>8</v>
      </c>
    </row>
    <row r="1145" spans="1:27" x14ac:dyDescent="0.25">
      <c r="A1145" s="42">
        <v>1229</v>
      </c>
      <c r="B1145" s="42" t="s">
        <v>28</v>
      </c>
      <c r="C1145" s="9"/>
      <c r="D1145" s="9"/>
      <c r="E1145" s="42" t="s">
        <v>548</v>
      </c>
      <c r="F1145" s="9">
        <v>2019</v>
      </c>
      <c r="G1145" s="9">
        <v>4</v>
      </c>
      <c r="H1145" s="9">
        <v>1</v>
      </c>
      <c r="I1145" s="42">
        <v>-0.82006000000000001</v>
      </c>
      <c r="J1145" s="42">
        <v>-90.060130000000001</v>
      </c>
      <c r="K1145" s="26">
        <v>51540350</v>
      </c>
      <c r="L1145" s="26">
        <f t="shared" si="29"/>
        <v>51540350</v>
      </c>
      <c r="M1145" s="26">
        <v>51540350</v>
      </c>
      <c r="N1145" s="47">
        <v>2460</v>
      </c>
      <c r="O1145" s="48">
        <v>32.799999999999997</v>
      </c>
      <c r="P1145" s="45">
        <v>34</v>
      </c>
      <c r="Q1145" s="45">
        <v>23.3</v>
      </c>
      <c r="R1145" s="45">
        <v>6.8</v>
      </c>
      <c r="S1145" s="45">
        <v>3.5</v>
      </c>
      <c r="T1145" s="45">
        <v>1</v>
      </c>
      <c r="U1145" s="28" t="e">
        <v>#N/A</v>
      </c>
      <c r="V1145" s="44">
        <f>VLOOKUP($L1145,'[1]Tortugas liberadas DPNG'!$B$1:$O$552,7,FALSE)</f>
        <v>2017</v>
      </c>
      <c r="W1145" s="44">
        <f>VLOOKUP($L1145,'[1]Tortugas liberadas DPNG'!$B$1:$O$552,11,FALSE)</f>
        <v>25.4</v>
      </c>
      <c r="X1145" s="44">
        <f>VLOOKUP($L1145,'[1]Tortugas liberadas DPNG'!$B$1:$O$552,14,FALSE)/1000</f>
        <v>1.4</v>
      </c>
      <c r="Y1145" s="44">
        <f>VLOOKUP($L1145,'[1]Tortugas liberadas DPNG'!$B$1:$O$552,5,FALSE) -0.5</f>
        <v>4.5</v>
      </c>
      <c r="Z1145" s="44">
        <f>Y1145+(F1145-VLOOKUP($L1145,'[1]Tortugas liberadas DPNG'!$B$1:$O$552,7,FALSE))</f>
        <v>6.5</v>
      </c>
      <c r="AA1145" s="44">
        <f t="shared" si="28"/>
        <v>8</v>
      </c>
    </row>
    <row r="1146" spans="1:27" x14ac:dyDescent="0.25">
      <c r="A1146" s="42">
        <v>1230</v>
      </c>
      <c r="B1146" s="42" t="s">
        <v>28</v>
      </c>
      <c r="C1146" s="9"/>
      <c r="D1146" s="9"/>
      <c r="E1146" s="42" t="s">
        <v>549</v>
      </c>
      <c r="F1146" s="9">
        <v>2019</v>
      </c>
      <c r="G1146" s="9">
        <v>4</v>
      </c>
      <c r="H1146" s="9">
        <v>1</v>
      </c>
      <c r="I1146" s="42">
        <v>-0.82001999999999997</v>
      </c>
      <c r="J1146" s="42">
        <v>-90.061549999999997</v>
      </c>
      <c r="K1146" s="26">
        <v>982126055990509</v>
      </c>
      <c r="L1146" s="26">
        <f t="shared" si="29"/>
        <v>982126055990509</v>
      </c>
      <c r="M1146" s="26">
        <v>982126055990509</v>
      </c>
      <c r="N1146" s="47">
        <v>69</v>
      </c>
      <c r="O1146" s="48">
        <v>32.299999999999997</v>
      </c>
      <c r="P1146" s="45">
        <v>33.4</v>
      </c>
      <c r="Q1146" s="45">
        <v>22.7</v>
      </c>
      <c r="R1146" s="45">
        <v>6.2</v>
      </c>
      <c r="S1146" s="45">
        <v>2.8</v>
      </c>
      <c r="T1146" s="45">
        <v>1</v>
      </c>
      <c r="U1146" s="28" t="e">
        <v>#N/A</v>
      </c>
      <c r="V1146" s="44">
        <f>VLOOKUP($L1146,'[1]Tortugas liberadas DPNG'!$B$1:$O$552,7,FALSE)</f>
        <v>2019</v>
      </c>
      <c r="W1146" s="44">
        <f>VLOOKUP($L1146,'[1]Tortugas liberadas DPNG'!$B$1:$O$552,11,FALSE)</f>
        <v>30.7</v>
      </c>
      <c r="X1146" s="44">
        <f>VLOOKUP($L1146,'[1]Tortugas liberadas DPNG'!$B$1:$O$552,14,FALSE)/1000</f>
        <v>2.7240000000000002</v>
      </c>
      <c r="Y1146" s="44">
        <f>VLOOKUP($L1146,'[1]Tortugas liberadas DPNG'!$B$1:$O$552,5,FALSE) -0.5</f>
        <v>6.5</v>
      </c>
      <c r="Z1146" s="44">
        <f>Y1146+(F1146-VLOOKUP($L1146,'[1]Tortugas liberadas DPNG'!$B$1:$O$552,7,FALSE))</f>
        <v>6.5</v>
      </c>
      <c r="AA1146" s="44">
        <f t="shared" si="28"/>
        <v>15</v>
      </c>
    </row>
    <row r="1147" spans="1:27" x14ac:dyDescent="0.25">
      <c r="A1147" s="42">
        <v>1231</v>
      </c>
      <c r="B1147" s="42" t="s">
        <v>28</v>
      </c>
      <c r="C1147" s="9"/>
      <c r="D1147" s="9"/>
      <c r="E1147" s="42" t="s">
        <v>550</v>
      </c>
      <c r="F1147" s="9">
        <v>2019</v>
      </c>
      <c r="G1147" s="9">
        <v>4</v>
      </c>
      <c r="H1147" s="9">
        <v>1</v>
      </c>
      <c r="I1147" s="42">
        <v>-0.82020999999999999</v>
      </c>
      <c r="J1147" s="42">
        <v>-90.061779999999999</v>
      </c>
      <c r="K1147" s="26">
        <v>48319625</v>
      </c>
      <c r="L1147" s="26">
        <f t="shared" si="29"/>
        <v>48319625</v>
      </c>
      <c r="M1147" s="26">
        <v>48319625</v>
      </c>
      <c r="N1147" s="47">
        <v>2270</v>
      </c>
      <c r="O1147" s="48">
        <v>40.700000000000003</v>
      </c>
      <c r="P1147" s="45">
        <v>43.3</v>
      </c>
      <c r="Q1147" s="45">
        <v>31.1</v>
      </c>
      <c r="R1147" s="45">
        <v>9.1999999999999993</v>
      </c>
      <c r="S1147" s="45">
        <v>6.9</v>
      </c>
      <c r="T1147" s="45">
        <v>1</v>
      </c>
      <c r="U1147" s="28" t="e">
        <v>#N/A</v>
      </c>
      <c r="V1147" s="44">
        <f>VLOOKUP($L1147,'[1]Tortugas liberadas DPNG'!$B$1:$O$552,7,FALSE)</f>
        <v>2015</v>
      </c>
      <c r="W1147" s="44">
        <f>VLOOKUP($L1147,'[1]Tortugas liberadas DPNG'!$B$1:$O$552,11,FALSE)</f>
        <v>26.1</v>
      </c>
      <c r="X1147" s="44">
        <f>VLOOKUP($L1147,'[1]Tortugas liberadas DPNG'!$B$1:$O$552,14,FALSE)/1000</f>
        <v>1.5</v>
      </c>
      <c r="Y1147" s="44">
        <f>VLOOKUP($L1147,'[1]Tortugas liberadas DPNG'!$B$1:$O$552,5,FALSE) -0.5</f>
        <v>4.5</v>
      </c>
      <c r="Z1147" s="44">
        <f>Y1147+(F1147-VLOOKUP($L1147,'[1]Tortugas liberadas DPNG'!$B$1:$O$552,7,FALSE))</f>
        <v>8.5</v>
      </c>
      <c r="AA1147" s="44">
        <f t="shared" si="28"/>
        <v>8</v>
      </c>
    </row>
    <row r="1148" spans="1:27" x14ac:dyDescent="0.25">
      <c r="A1148" s="42">
        <v>1232</v>
      </c>
      <c r="B1148" s="42" t="s">
        <v>28</v>
      </c>
      <c r="C1148" s="9"/>
      <c r="D1148" s="9"/>
      <c r="E1148" s="42" t="s">
        <v>551</v>
      </c>
      <c r="F1148" s="9">
        <v>2019</v>
      </c>
      <c r="G1148" s="9">
        <v>4</v>
      </c>
      <c r="H1148" s="9">
        <v>1</v>
      </c>
      <c r="I1148" s="42">
        <v>-0.82033999999999996</v>
      </c>
      <c r="J1148" s="42">
        <v>-90.06174</v>
      </c>
      <c r="K1148" s="26">
        <v>52518025</v>
      </c>
      <c r="L1148" s="26">
        <f t="shared" si="29"/>
        <v>52518025</v>
      </c>
      <c r="M1148" s="26">
        <v>52518025</v>
      </c>
      <c r="N1148" s="47">
        <v>2377</v>
      </c>
      <c r="O1148" s="48">
        <v>27.9</v>
      </c>
      <c r="P1148" s="45">
        <v>28.8</v>
      </c>
      <c r="Q1148" s="45">
        <v>12.3</v>
      </c>
      <c r="R1148" s="45">
        <v>5.6</v>
      </c>
      <c r="S1148" s="45">
        <v>1.5</v>
      </c>
      <c r="T1148" s="45">
        <v>1</v>
      </c>
      <c r="U1148" s="28" t="e">
        <v>#N/A</v>
      </c>
      <c r="V1148" s="44">
        <f>VLOOKUP($L1148,'[1]Tortugas liberadas DPNG'!$B$1:$O$552,7,FALSE)</f>
        <v>2017</v>
      </c>
      <c r="W1148" s="44">
        <f>VLOOKUP($L1148,'[1]Tortugas liberadas DPNG'!$B$1:$O$552,11,FALSE)</f>
        <v>23.4</v>
      </c>
      <c r="X1148" s="44">
        <f>VLOOKUP($L1148,'[1]Tortugas liberadas DPNG'!$B$1:$O$552,14,FALSE)/1000</f>
        <v>1.0269999999999999</v>
      </c>
      <c r="Y1148" s="44">
        <f>VLOOKUP($L1148,'[1]Tortugas liberadas DPNG'!$B$1:$O$552,5,FALSE) -0.5</f>
        <v>5.5</v>
      </c>
      <c r="Z1148" s="44">
        <f>Y1148+(F1148-VLOOKUP($L1148,'[1]Tortugas liberadas DPNG'!$B$1:$O$552,7,FALSE))</f>
        <v>7.5</v>
      </c>
      <c r="AA1148" s="44">
        <f t="shared" si="28"/>
        <v>8</v>
      </c>
    </row>
    <row r="1149" spans="1:27" x14ac:dyDescent="0.25">
      <c r="A1149" s="42">
        <v>1233</v>
      </c>
      <c r="B1149" s="42" t="s">
        <v>28</v>
      </c>
      <c r="C1149" s="9"/>
      <c r="D1149" s="9"/>
      <c r="E1149" s="42" t="s">
        <v>552</v>
      </c>
      <c r="F1149" s="9">
        <v>2019</v>
      </c>
      <c r="G1149" s="9">
        <v>4</v>
      </c>
      <c r="H1149" s="9">
        <v>1</v>
      </c>
      <c r="I1149" s="42">
        <v>-0.82023999999999997</v>
      </c>
      <c r="J1149" s="42">
        <v>-90.061170000000004</v>
      </c>
      <c r="K1149" s="26">
        <v>91052303</v>
      </c>
      <c r="L1149" s="26">
        <f t="shared" si="29"/>
        <v>91052303</v>
      </c>
      <c r="M1149" s="26">
        <v>91052303</v>
      </c>
      <c r="N1149" s="47">
        <v>2415</v>
      </c>
      <c r="O1149" s="48">
        <v>33.6</v>
      </c>
      <c r="P1149" s="45">
        <v>35.299999999999997</v>
      </c>
      <c r="Q1149" s="45">
        <v>23.8</v>
      </c>
      <c r="R1149" s="45">
        <v>7.3</v>
      </c>
      <c r="S1149" s="45">
        <v>3.5</v>
      </c>
      <c r="T1149" s="45">
        <v>1</v>
      </c>
      <c r="U1149" s="28" t="e">
        <v>#N/A</v>
      </c>
      <c r="V1149" s="44">
        <f>VLOOKUP($L1149,'[1]Tortugas liberadas DPNG'!$B$1:$O$552,7,FALSE)</f>
        <v>2017</v>
      </c>
      <c r="W1149" s="44">
        <f>VLOOKUP($L1149,'[1]Tortugas liberadas DPNG'!$B$1:$O$552,11,FALSE)</f>
        <v>25.7</v>
      </c>
      <c r="X1149" s="44">
        <f>VLOOKUP($L1149,'[1]Tortugas liberadas DPNG'!$B$1:$O$552,14,FALSE)/1000</f>
        <v>1.383</v>
      </c>
      <c r="Y1149" s="44">
        <f>VLOOKUP($L1149,'[1]Tortugas liberadas DPNG'!$B$1:$O$552,5,FALSE) -0.5</f>
        <v>5.5</v>
      </c>
      <c r="Z1149" s="44">
        <f>Y1149+(F1149-VLOOKUP($L1149,'[1]Tortugas liberadas DPNG'!$B$1:$O$552,7,FALSE))</f>
        <v>7.5</v>
      </c>
      <c r="AA1149" s="44">
        <f t="shared" si="28"/>
        <v>8</v>
      </c>
    </row>
    <row r="1150" spans="1:27" x14ac:dyDescent="0.25">
      <c r="A1150" s="42">
        <v>1234</v>
      </c>
      <c r="B1150" s="42" t="s">
        <v>28</v>
      </c>
      <c r="C1150" s="9"/>
      <c r="D1150" s="9"/>
      <c r="E1150" s="42" t="s">
        <v>553</v>
      </c>
      <c r="F1150" s="9">
        <v>2019</v>
      </c>
      <c r="G1150" s="9">
        <v>4</v>
      </c>
      <c r="H1150" s="9">
        <v>1</v>
      </c>
      <c r="I1150" s="42">
        <v>-0.82016999999999995</v>
      </c>
      <c r="J1150" s="42">
        <v>-90.060779999999994</v>
      </c>
      <c r="K1150" s="26">
        <v>52373060</v>
      </c>
      <c r="L1150" s="26">
        <f t="shared" si="29"/>
        <v>52373060</v>
      </c>
      <c r="M1150" s="26">
        <v>52373060</v>
      </c>
      <c r="N1150" s="47">
        <v>2326</v>
      </c>
      <c r="O1150" s="48">
        <v>32</v>
      </c>
      <c r="P1150" s="45">
        <v>33.5</v>
      </c>
      <c r="Q1150" s="45">
        <v>22.7</v>
      </c>
      <c r="R1150" s="45">
        <v>6.6</v>
      </c>
      <c r="S1150" s="45">
        <v>3</v>
      </c>
      <c r="T1150" s="45">
        <v>1</v>
      </c>
      <c r="U1150" s="28" t="e">
        <v>#N/A</v>
      </c>
      <c r="V1150" s="44">
        <f>VLOOKUP($L1150,'[1]Tortugas liberadas DPNG'!$B$1:$O$552,7,FALSE)</f>
        <v>2017</v>
      </c>
      <c r="W1150" s="44">
        <f>VLOOKUP($L1150,'[1]Tortugas liberadas DPNG'!$B$1:$O$552,11,FALSE)</f>
        <v>25</v>
      </c>
      <c r="X1150" s="44">
        <f>VLOOKUP($L1150,'[1]Tortugas liberadas DPNG'!$B$1:$O$552,14,FALSE)/1000</f>
        <v>1.2</v>
      </c>
      <c r="Y1150" s="44">
        <f>VLOOKUP($L1150,'[1]Tortugas liberadas DPNG'!$B$1:$O$552,5,FALSE) -0.5</f>
        <v>7.5</v>
      </c>
      <c r="Z1150" s="44">
        <f>Y1150+(F1150-VLOOKUP($L1150,'[1]Tortugas liberadas DPNG'!$B$1:$O$552,7,FALSE))</f>
        <v>9.5</v>
      </c>
      <c r="AA1150" s="44">
        <f t="shared" si="28"/>
        <v>8</v>
      </c>
    </row>
    <row r="1151" spans="1:27" x14ac:dyDescent="0.25">
      <c r="A1151" s="42">
        <v>1235</v>
      </c>
      <c r="B1151" s="42" t="s">
        <v>28</v>
      </c>
      <c r="C1151" s="9"/>
      <c r="D1151" s="9"/>
      <c r="E1151" s="42" t="s">
        <v>554</v>
      </c>
      <c r="F1151" s="9">
        <v>2019</v>
      </c>
      <c r="G1151" s="9">
        <v>4</v>
      </c>
      <c r="H1151" s="9">
        <v>1</v>
      </c>
      <c r="I1151" s="42">
        <v>-0.82121999999999995</v>
      </c>
      <c r="J1151" s="42">
        <v>-90.058520000000001</v>
      </c>
      <c r="K1151" s="26">
        <v>982126055990395</v>
      </c>
      <c r="L1151" s="26">
        <f t="shared" si="29"/>
        <v>982126055990395</v>
      </c>
      <c r="M1151" s="26">
        <v>982126055990395</v>
      </c>
      <c r="N1151" s="47">
        <v>59</v>
      </c>
      <c r="O1151" s="48">
        <v>27.4</v>
      </c>
      <c r="P1151" s="45">
        <v>28</v>
      </c>
      <c r="Q1151" s="45">
        <v>19.2</v>
      </c>
      <c r="R1151" s="45">
        <v>5</v>
      </c>
      <c r="S1151" s="45">
        <v>1.8</v>
      </c>
      <c r="T1151" s="45">
        <v>1</v>
      </c>
      <c r="U1151" s="28" t="e">
        <v>#N/A</v>
      </c>
      <c r="V1151" s="44">
        <f>VLOOKUP($L1151,'[1]Tortugas liberadas DPNG'!$B$1:$O$552,7,FALSE)</f>
        <v>2019</v>
      </c>
      <c r="W1151" s="44">
        <f>VLOOKUP($L1151,'[1]Tortugas liberadas DPNG'!$B$1:$O$552,11,FALSE)</f>
        <v>25.6</v>
      </c>
      <c r="X1151" s="44">
        <f>VLOOKUP($L1151,'[1]Tortugas liberadas DPNG'!$B$1:$O$552,14,FALSE)/1000</f>
        <v>1.4419999999999999</v>
      </c>
      <c r="Y1151" s="44">
        <f>VLOOKUP($L1151,'[1]Tortugas liberadas DPNG'!$B$1:$O$552,5,FALSE) -0.5</f>
        <v>7.5</v>
      </c>
      <c r="Z1151" s="44">
        <f>Y1151+(F1151-VLOOKUP($L1151,'[1]Tortugas liberadas DPNG'!$B$1:$O$552,7,FALSE))</f>
        <v>7.5</v>
      </c>
      <c r="AA1151" s="44">
        <f t="shared" si="28"/>
        <v>15</v>
      </c>
    </row>
    <row r="1152" spans="1:27" x14ac:dyDescent="0.25">
      <c r="A1152" s="42">
        <v>1236</v>
      </c>
      <c r="B1152" s="42" t="s">
        <v>28</v>
      </c>
      <c r="C1152" s="9"/>
      <c r="D1152" s="9"/>
      <c r="E1152" s="42" t="s">
        <v>555</v>
      </c>
      <c r="F1152" s="9">
        <v>2019</v>
      </c>
      <c r="G1152" s="9">
        <v>4</v>
      </c>
      <c r="H1152" s="9">
        <v>1</v>
      </c>
      <c r="I1152" s="42">
        <v>-0.82135000000000002</v>
      </c>
      <c r="J1152" s="42">
        <v>-90.057860000000005</v>
      </c>
      <c r="K1152" s="26">
        <v>982126055990465</v>
      </c>
      <c r="L1152" s="26">
        <f t="shared" si="29"/>
        <v>982126055990465</v>
      </c>
      <c r="M1152" s="26">
        <v>982126055990465</v>
      </c>
      <c r="N1152" s="47">
        <v>74</v>
      </c>
      <c r="O1152" s="48">
        <v>29.2</v>
      </c>
      <c r="P1152" s="45">
        <v>31.3</v>
      </c>
      <c r="Q1152" s="45">
        <v>28.5</v>
      </c>
      <c r="R1152" s="45">
        <v>6</v>
      </c>
      <c r="S1152" s="45">
        <v>2</v>
      </c>
      <c r="T1152" s="45">
        <v>1</v>
      </c>
      <c r="U1152" s="28" t="e">
        <v>#N/A</v>
      </c>
      <c r="V1152" s="44">
        <f>VLOOKUP($L1152,'[1]Tortugas liberadas DPNG'!$B$1:$O$552,7,FALSE)</f>
        <v>2019</v>
      </c>
      <c r="W1152" s="44">
        <f>VLOOKUP($L1152,'[1]Tortugas liberadas DPNG'!$B$1:$O$552,11,FALSE)</f>
        <v>28.1</v>
      </c>
      <c r="X1152" s="44">
        <f>VLOOKUP($L1152,'[1]Tortugas liberadas DPNG'!$B$1:$O$552,14,FALSE)/1000</f>
        <v>2.0030000000000001</v>
      </c>
      <c r="Y1152" s="44">
        <f>VLOOKUP($L1152,'[1]Tortugas liberadas DPNG'!$B$1:$O$552,5,FALSE) -0.5</f>
        <v>5.5</v>
      </c>
      <c r="Z1152" s="44">
        <f>Y1152+(F1152-VLOOKUP($L1152,'[1]Tortugas liberadas DPNG'!$B$1:$O$552,7,FALSE))</f>
        <v>5.5</v>
      </c>
      <c r="AA1152" s="44">
        <f t="shared" si="28"/>
        <v>15</v>
      </c>
    </row>
    <row r="1153" spans="1:27" x14ac:dyDescent="0.25">
      <c r="A1153" s="42">
        <v>1237</v>
      </c>
      <c r="B1153" s="42" t="s">
        <v>28</v>
      </c>
      <c r="C1153" s="9"/>
      <c r="D1153" s="9"/>
      <c r="E1153" s="42" t="s">
        <v>556</v>
      </c>
      <c r="F1153" s="9">
        <v>2019</v>
      </c>
      <c r="G1153" s="9">
        <v>4</v>
      </c>
      <c r="H1153" s="9">
        <v>1</v>
      </c>
      <c r="I1153" s="42">
        <v>-0.82091000000000003</v>
      </c>
      <c r="J1153" s="42">
        <v>-90.060299999999998</v>
      </c>
      <c r="K1153" s="26">
        <v>982126055990524</v>
      </c>
      <c r="L1153" s="26">
        <f t="shared" si="29"/>
        <v>982126055990524</v>
      </c>
      <c r="M1153" s="26">
        <v>982126055990524</v>
      </c>
      <c r="N1153" s="47">
        <v>0</v>
      </c>
      <c r="O1153" s="48">
        <v>26.2</v>
      </c>
      <c r="P1153" s="45">
        <v>28</v>
      </c>
      <c r="Q1153" s="45">
        <v>18.5</v>
      </c>
      <c r="R1153" s="45">
        <v>5.6</v>
      </c>
      <c r="S1153" s="45">
        <v>1.8</v>
      </c>
      <c r="T1153" s="45">
        <v>1</v>
      </c>
      <c r="U1153" s="28" t="e">
        <v>#N/A</v>
      </c>
      <c r="V1153" s="44">
        <f>VLOOKUP($L1153,'[1]Tortugas liberadas DPNG'!$B$1:$O$552,7,FALSE)</f>
        <v>2019</v>
      </c>
      <c r="W1153" s="44">
        <f>VLOOKUP($L1153,'[1]Tortugas liberadas DPNG'!$B$1:$O$552,11,FALSE)</f>
        <v>25.6</v>
      </c>
      <c r="X1153" s="44">
        <f>VLOOKUP($L1153,'[1]Tortugas liberadas DPNG'!$B$1:$O$552,14,FALSE)/1000</f>
        <v>1.371</v>
      </c>
      <c r="Y1153" s="44">
        <f>VLOOKUP($L1153,'[1]Tortugas liberadas DPNG'!$B$1:$O$552,5,FALSE) -0.5</f>
        <v>5.5</v>
      </c>
      <c r="Z1153" s="44">
        <f>Y1153+(F1153-VLOOKUP($L1153,'[1]Tortugas liberadas DPNG'!$B$1:$O$552,7,FALSE))</f>
        <v>5.5</v>
      </c>
      <c r="AA1153" s="44">
        <f t="shared" si="28"/>
        <v>15</v>
      </c>
    </row>
    <row r="1154" spans="1:27" x14ac:dyDescent="0.25">
      <c r="A1154" s="42">
        <v>1238</v>
      </c>
      <c r="B1154" s="42" t="s">
        <v>28</v>
      </c>
      <c r="C1154" s="9"/>
      <c r="D1154" s="9"/>
      <c r="E1154" s="42" t="s">
        <v>557</v>
      </c>
      <c r="F1154" s="9">
        <v>2019</v>
      </c>
      <c r="G1154" s="9">
        <v>4</v>
      </c>
      <c r="H1154" s="9">
        <v>1</v>
      </c>
      <c r="I1154" s="42">
        <v>-0.82076000000000005</v>
      </c>
      <c r="J1154" s="42">
        <v>-90.061679999999996</v>
      </c>
      <c r="K1154" s="26">
        <v>982126055990419</v>
      </c>
      <c r="L1154" s="26">
        <f t="shared" si="29"/>
        <v>982126055990419</v>
      </c>
      <c r="M1154" s="26">
        <v>982126055990419</v>
      </c>
      <c r="N1154" s="47">
        <v>10</v>
      </c>
      <c r="O1154" s="48">
        <v>31.3</v>
      </c>
      <c r="P1154" s="45">
        <v>32.299999999999997</v>
      </c>
      <c r="Q1154" s="45">
        <v>22.3</v>
      </c>
      <c r="R1154" s="45">
        <v>6</v>
      </c>
      <c r="S1154" s="45">
        <v>2.5</v>
      </c>
      <c r="T1154" s="45">
        <v>1</v>
      </c>
      <c r="U1154" s="28" t="e">
        <v>#N/A</v>
      </c>
      <c r="V1154" s="44">
        <f>VLOOKUP($L1154,'[1]Tortugas liberadas DPNG'!$B$1:$O$552,7,FALSE)</f>
        <v>2019</v>
      </c>
      <c r="W1154" s="44">
        <f>VLOOKUP($L1154,'[1]Tortugas liberadas DPNG'!$B$1:$O$552,11,FALSE)</f>
        <v>29.5</v>
      </c>
      <c r="X1154" s="44">
        <f>VLOOKUP($L1154,'[1]Tortugas liberadas DPNG'!$B$1:$O$552,14,FALSE)/1000</f>
        <v>2.218</v>
      </c>
      <c r="Y1154" s="44">
        <f>VLOOKUP($L1154,'[1]Tortugas liberadas DPNG'!$B$1:$O$552,5,FALSE) -0.5</f>
        <v>8.5</v>
      </c>
      <c r="Z1154" s="44">
        <f>Y1154+(F1154-VLOOKUP($L1154,'[1]Tortugas liberadas DPNG'!$B$1:$O$552,7,FALSE))</f>
        <v>8.5</v>
      </c>
      <c r="AA1154" s="44">
        <f t="shared" si="28"/>
        <v>15</v>
      </c>
    </row>
    <row r="1155" spans="1:27" x14ac:dyDescent="0.25">
      <c r="A1155" s="42">
        <v>1239</v>
      </c>
      <c r="B1155" s="42" t="s">
        <v>28</v>
      </c>
      <c r="C1155" s="9"/>
      <c r="D1155" s="9"/>
      <c r="E1155" s="42" t="s">
        <v>558</v>
      </c>
      <c r="F1155" s="9">
        <v>2019</v>
      </c>
      <c r="G1155" s="9">
        <v>4</v>
      </c>
      <c r="H1155" s="9">
        <v>1</v>
      </c>
      <c r="I1155" s="42">
        <v>-0.82208000000000003</v>
      </c>
      <c r="J1155" s="42">
        <v>-90.060460000000006</v>
      </c>
      <c r="K1155" s="26">
        <v>982126055990508</v>
      </c>
      <c r="L1155" s="26">
        <f t="shared" si="29"/>
        <v>982126055990508</v>
      </c>
      <c r="M1155" s="26">
        <v>982126055990508</v>
      </c>
      <c r="N1155" s="47">
        <v>8</v>
      </c>
      <c r="O1155" s="48">
        <v>26.3</v>
      </c>
      <c r="P1155" s="45">
        <v>27.9</v>
      </c>
      <c r="Q1155" s="45">
        <v>18</v>
      </c>
      <c r="R1155" s="45">
        <v>5.5</v>
      </c>
      <c r="S1155" s="45">
        <v>1.7</v>
      </c>
      <c r="T1155" s="45">
        <v>1</v>
      </c>
      <c r="U1155" s="28" t="e">
        <v>#N/A</v>
      </c>
      <c r="V1155" s="44">
        <f>VLOOKUP($L1155,'[1]Tortugas liberadas DPNG'!$B$1:$O$552,7,FALSE)</f>
        <v>2019</v>
      </c>
      <c r="W1155" s="44">
        <f>VLOOKUP($L1155,'[1]Tortugas liberadas DPNG'!$B$1:$O$552,11,FALSE)</f>
        <v>25.8</v>
      </c>
      <c r="X1155" s="44">
        <f>VLOOKUP($L1155,'[1]Tortugas liberadas DPNG'!$B$1:$O$552,14,FALSE)/1000</f>
        <v>1.4319999999999999</v>
      </c>
      <c r="Y1155" s="44">
        <f>VLOOKUP($L1155,'[1]Tortugas liberadas DPNG'!$B$1:$O$552,5,FALSE) -0.5</f>
        <v>5.5</v>
      </c>
      <c r="Z1155" s="44">
        <f>Y1155+(F1155-VLOOKUP($L1155,'[1]Tortugas liberadas DPNG'!$B$1:$O$552,7,FALSE))</f>
        <v>5.5</v>
      </c>
      <c r="AA1155" s="44">
        <f t="shared" si="28"/>
        <v>15</v>
      </c>
    </row>
    <row r="1156" spans="1:27" x14ac:dyDescent="0.25">
      <c r="A1156" s="42">
        <v>1240</v>
      </c>
      <c r="B1156" s="42" t="s">
        <v>28</v>
      </c>
      <c r="C1156" s="9"/>
      <c r="D1156" s="9"/>
      <c r="E1156" s="42" t="s">
        <v>559</v>
      </c>
      <c r="F1156" s="9">
        <v>2019</v>
      </c>
      <c r="G1156" s="9">
        <v>4</v>
      </c>
      <c r="H1156" s="9">
        <v>1</v>
      </c>
      <c r="I1156" s="42">
        <v>-0.82215000000000005</v>
      </c>
      <c r="J1156" s="42">
        <v>-90.060649999999995</v>
      </c>
      <c r="K1156" s="26">
        <v>982126055990484</v>
      </c>
      <c r="L1156" s="26">
        <f t="shared" si="29"/>
        <v>982126055990484</v>
      </c>
      <c r="M1156" s="26">
        <v>982126055990484</v>
      </c>
      <c r="N1156" s="47">
        <v>12</v>
      </c>
      <c r="O1156" s="48">
        <v>26.2</v>
      </c>
      <c r="P1156" s="45">
        <v>26.8</v>
      </c>
      <c r="Q1156" s="45">
        <v>18.399999999999999</v>
      </c>
      <c r="R1156" s="45">
        <v>5.0999999999999996</v>
      </c>
      <c r="S1156" s="45">
        <v>1.4</v>
      </c>
      <c r="T1156" s="45">
        <v>1</v>
      </c>
      <c r="U1156" s="28" t="e">
        <v>#N/A</v>
      </c>
      <c r="V1156" s="44">
        <f>VLOOKUP($L1156,'[1]Tortugas liberadas DPNG'!$B$1:$O$552,7,FALSE)</f>
        <v>2019</v>
      </c>
      <c r="W1156" s="44">
        <f>VLOOKUP($L1156,'[1]Tortugas liberadas DPNG'!$B$1:$O$552,11,FALSE)</f>
        <v>25.7</v>
      </c>
      <c r="X1156" s="44">
        <f>VLOOKUP($L1156,'[1]Tortugas liberadas DPNG'!$B$1:$O$552,14,FALSE)/1000</f>
        <v>1.52</v>
      </c>
      <c r="Y1156" s="44">
        <f>VLOOKUP($L1156,'[1]Tortugas liberadas DPNG'!$B$1:$O$552,5,FALSE) -0.5</f>
        <v>5.5</v>
      </c>
      <c r="Z1156" s="44">
        <f>Y1156+(F1156-VLOOKUP($L1156,'[1]Tortugas liberadas DPNG'!$B$1:$O$552,7,FALSE))</f>
        <v>5.5</v>
      </c>
      <c r="AA1156" s="44">
        <f t="shared" si="28"/>
        <v>15</v>
      </c>
    </row>
    <row r="1157" spans="1:27" x14ac:dyDescent="0.25">
      <c r="A1157" s="42">
        <v>1241</v>
      </c>
      <c r="B1157" s="42" t="s">
        <v>28</v>
      </c>
      <c r="C1157" s="9"/>
      <c r="D1157" s="9"/>
      <c r="E1157" s="42" t="s">
        <v>560</v>
      </c>
      <c r="F1157" s="9">
        <v>2019</v>
      </c>
      <c r="G1157" s="9">
        <v>4</v>
      </c>
      <c r="H1157" s="9">
        <v>1</v>
      </c>
      <c r="I1157" s="42">
        <v>-0.82218999999999998</v>
      </c>
      <c r="J1157" s="42">
        <v>-90.060239999999993</v>
      </c>
      <c r="K1157" s="26">
        <v>982126055990458</v>
      </c>
      <c r="L1157" s="26">
        <f t="shared" si="29"/>
        <v>982126055990458</v>
      </c>
      <c r="M1157" s="26">
        <v>982126055990458</v>
      </c>
      <c r="N1157" s="47" t="s">
        <v>391</v>
      </c>
      <c r="O1157" s="48">
        <v>27.4</v>
      </c>
      <c r="P1157" s="45">
        <v>28.7</v>
      </c>
      <c r="Q1157" s="45">
        <v>19.5</v>
      </c>
      <c r="R1157" s="45">
        <v>5.4</v>
      </c>
      <c r="S1157" s="45">
        <v>1.9</v>
      </c>
      <c r="T1157" s="45">
        <v>1</v>
      </c>
      <c r="U1157" s="28" t="e">
        <v>#N/A</v>
      </c>
      <c r="V1157" s="44">
        <f>VLOOKUP($L1157,'[1]Tortugas liberadas DPNG'!$B$1:$O$552,7,FALSE)</f>
        <v>2019</v>
      </c>
      <c r="W1157" s="44">
        <f>VLOOKUP($L1157,'[1]Tortugas liberadas DPNG'!$B$1:$O$552,11,FALSE)</f>
        <v>26.6</v>
      </c>
      <c r="X1157" s="44">
        <f>VLOOKUP($L1157,'[1]Tortugas liberadas DPNG'!$B$1:$O$552,14,FALSE)/1000</f>
        <v>1.714</v>
      </c>
      <c r="Y1157" s="44">
        <f>VLOOKUP($L1157,'[1]Tortugas liberadas DPNG'!$B$1:$O$552,5,FALSE) -0.5</f>
        <v>5.5</v>
      </c>
      <c r="Z1157" s="44">
        <f>Y1157+(F1157-VLOOKUP($L1157,'[1]Tortugas liberadas DPNG'!$B$1:$O$552,7,FALSE))</f>
        <v>5.5</v>
      </c>
      <c r="AA1157" s="44">
        <f t="shared" si="28"/>
        <v>15</v>
      </c>
    </row>
    <row r="1158" spans="1:27" x14ac:dyDescent="0.25">
      <c r="A1158" s="42">
        <v>1242</v>
      </c>
      <c r="B1158" s="42" t="s">
        <v>28</v>
      </c>
      <c r="C1158" s="9"/>
      <c r="D1158" s="9"/>
      <c r="E1158" s="42" t="s">
        <v>561</v>
      </c>
      <c r="F1158" s="9">
        <v>2019</v>
      </c>
      <c r="G1158" s="9">
        <v>4</v>
      </c>
      <c r="H1158" s="9">
        <v>1</v>
      </c>
      <c r="I1158" s="42">
        <v>-0.82216</v>
      </c>
      <c r="J1158" s="42">
        <v>-90.059359999999998</v>
      </c>
      <c r="K1158" s="26">
        <v>982126055990494</v>
      </c>
      <c r="L1158" s="26">
        <f t="shared" si="29"/>
        <v>982126055990494</v>
      </c>
      <c r="M1158" s="26">
        <v>982126055990494</v>
      </c>
      <c r="N1158" s="47">
        <v>0</v>
      </c>
      <c r="O1158" s="48">
        <v>29</v>
      </c>
      <c r="P1158" s="45">
        <v>30.4</v>
      </c>
      <c r="Q1158" s="45">
        <v>21.8</v>
      </c>
      <c r="R1158" s="45">
        <v>6.3</v>
      </c>
      <c r="S1158" s="45">
        <v>1.7</v>
      </c>
      <c r="T1158" s="45">
        <v>1</v>
      </c>
      <c r="U1158" s="28" t="e">
        <v>#N/A</v>
      </c>
      <c r="V1158" s="44">
        <f>VLOOKUP($L1158,'[1]Tortugas liberadas DPNG'!$B$1:$O$552,7,FALSE)</f>
        <v>2019</v>
      </c>
      <c r="W1158" s="44">
        <f>VLOOKUP($L1158,'[1]Tortugas liberadas DPNG'!$B$1:$O$552,11,FALSE)</f>
        <v>27.5</v>
      </c>
      <c r="X1158" s="44">
        <f>VLOOKUP($L1158,'[1]Tortugas liberadas DPNG'!$B$1:$O$552,14,FALSE)/1000</f>
        <v>2.0880000000000001</v>
      </c>
      <c r="Y1158" s="44">
        <f>VLOOKUP($L1158,'[1]Tortugas liberadas DPNG'!$B$1:$O$552,5,FALSE) -0.5</f>
        <v>6.5</v>
      </c>
      <c r="Z1158" s="44">
        <f>Y1158+(F1158-VLOOKUP($L1158,'[1]Tortugas liberadas DPNG'!$B$1:$O$552,7,FALSE))</f>
        <v>6.5</v>
      </c>
      <c r="AA1158" s="44">
        <f t="shared" si="28"/>
        <v>15</v>
      </c>
    </row>
    <row r="1159" spans="1:27" x14ac:dyDescent="0.25">
      <c r="A1159" s="42">
        <v>1243</v>
      </c>
      <c r="B1159" s="42" t="s">
        <v>28</v>
      </c>
      <c r="C1159" s="9"/>
      <c r="D1159" s="9"/>
      <c r="E1159" s="42" t="s">
        <v>562</v>
      </c>
      <c r="F1159" s="9">
        <v>2019</v>
      </c>
      <c r="G1159" s="9">
        <v>4</v>
      </c>
      <c r="H1159" s="9">
        <v>1</v>
      </c>
      <c r="I1159" s="42">
        <v>-0.82213000000000003</v>
      </c>
      <c r="J1159" s="42">
        <v>-90.055599999999998</v>
      </c>
      <c r="K1159" s="26">
        <v>52052120</v>
      </c>
      <c r="L1159" s="26">
        <f t="shared" si="29"/>
        <v>52052120</v>
      </c>
      <c r="M1159" s="26">
        <v>52052120</v>
      </c>
      <c r="N1159" s="47">
        <v>2330</v>
      </c>
      <c r="O1159" s="48">
        <v>36.700000000000003</v>
      </c>
      <c r="P1159" s="45">
        <v>38.799999999999997</v>
      </c>
      <c r="Q1159" s="45">
        <v>27.3</v>
      </c>
      <c r="R1159" s="45">
        <v>7.7</v>
      </c>
      <c r="S1159" s="45">
        <v>3.9</v>
      </c>
      <c r="T1159" s="45">
        <v>1</v>
      </c>
      <c r="U1159" s="28" t="e">
        <v>#N/A</v>
      </c>
      <c r="V1159" s="44">
        <f>VLOOKUP($L1159,'[1]Tortugas liberadas DPNG'!$B$1:$O$552,7,FALSE)</f>
        <v>2017</v>
      </c>
      <c r="W1159" s="44">
        <f>VLOOKUP($L1159,'[1]Tortugas liberadas DPNG'!$B$1:$O$552,11,FALSE)</f>
        <v>27.7</v>
      </c>
      <c r="X1159" s="44">
        <f>VLOOKUP($L1159,'[1]Tortugas liberadas DPNG'!$B$1:$O$552,14,FALSE)/1000</f>
        <v>1.1000000000000001</v>
      </c>
      <c r="Y1159" s="44">
        <f>VLOOKUP($L1159,'[1]Tortugas liberadas DPNG'!$B$1:$O$552,5,FALSE) -0.5</f>
        <v>7.5</v>
      </c>
      <c r="Z1159" s="44">
        <f>Y1159+(F1159-VLOOKUP($L1159,'[1]Tortugas liberadas DPNG'!$B$1:$O$552,7,FALSE))</f>
        <v>9.5</v>
      </c>
      <c r="AA1159" s="44">
        <f t="shared" si="28"/>
        <v>8</v>
      </c>
    </row>
    <row r="1160" spans="1:27" x14ac:dyDescent="0.25">
      <c r="A1160" s="42">
        <v>1244</v>
      </c>
      <c r="B1160" s="42" t="s">
        <v>28</v>
      </c>
      <c r="C1160" s="9"/>
      <c r="D1160" s="9"/>
      <c r="E1160" s="42" t="s">
        <v>563</v>
      </c>
      <c r="F1160" s="9">
        <v>2019</v>
      </c>
      <c r="G1160" s="9">
        <v>4</v>
      </c>
      <c r="H1160" s="9">
        <v>1</v>
      </c>
      <c r="I1160" s="42">
        <v>-0.82106999999999997</v>
      </c>
      <c r="J1160" s="42">
        <v>-90.057659999999998</v>
      </c>
      <c r="K1160" s="26">
        <v>982126055990405</v>
      </c>
      <c r="L1160" s="26">
        <f t="shared" si="29"/>
        <v>982126055990405</v>
      </c>
      <c r="M1160" s="26">
        <v>982126055990405</v>
      </c>
      <c r="N1160" s="47">
        <v>34</v>
      </c>
      <c r="O1160" s="48">
        <v>29</v>
      </c>
      <c r="P1160" s="45">
        <v>29.5</v>
      </c>
      <c r="Q1160" s="45">
        <v>20.2</v>
      </c>
      <c r="R1160" s="45">
        <v>5.7</v>
      </c>
      <c r="S1160" s="45">
        <v>2.2999999999999998</v>
      </c>
      <c r="T1160" s="45">
        <v>1</v>
      </c>
      <c r="U1160" s="28" t="e">
        <v>#N/A</v>
      </c>
      <c r="V1160" s="44">
        <f>VLOOKUP($L1160,'[1]Tortugas liberadas DPNG'!$B$1:$O$552,7,FALSE)</f>
        <v>2019</v>
      </c>
      <c r="W1160" s="44">
        <f>VLOOKUP($L1160,'[1]Tortugas liberadas DPNG'!$B$1:$O$552,11,FALSE)</f>
        <v>27.5</v>
      </c>
      <c r="X1160" s="44">
        <f>VLOOKUP($L1160,'[1]Tortugas liberadas DPNG'!$B$1:$O$552,14,FALSE)/1000</f>
        <v>1.637</v>
      </c>
      <c r="Y1160" s="44">
        <f>VLOOKUP($L1160,'[1]Tortugas liberadas DPNG'!$B$1:$O$552,5,FALSE) -0.5</f>
        <v>7.5</v>
      </c>
      <c r="Z1160" s="44">
        <f>Y1160+(F1160-VLOOKUP($L1160,'[1]Tortugas liberadas DPNG'!$B$1:$O$552,7,FALSE))</f>
        <v>7.5</v>
      </c>
      <c r="AA1160" s="44">
        <f t="shared" si="28"/>
        <v>15</v>
      </c>
    </row>
    <row r="1161" spans="1:27" x14ac:dyDescent="0.25">
      <c r="A1161" s="42">
        <v>1245</v>
      </c>
      <c r="B1161" s="42" t="s">
        <v>28</v>
      </c>
      <c r="C1161" s="9"/>
      <c r="D1161" s="9"/>
      <c r="E1161" s="42" t="s">
        <v>564</v>
      </c>
      <c r="F1161" s="9">
        <v>2019</v>
      </c>
      <c r="G1161" s="9">
        <v>4</v>
      </c>
      <c r="H1161" s="9">
        <v>1</v>
      </c>
      <c r="I1161" s="42">
        <v>-0.82350999999999996</v>
      </c>
      <c r="J1161" s="42">
        <v>-90.056849999999997</v>
      </c>
      <c r="K1161" s="26">
        <v>982126055990427</v>
      </c>
      <c r="L1161" s="26">
        <f t="shared" si="29"/>
        <v>982126055990427</v>
      </c>
      <c r="M1161" s="26">
        <v>982126055990427</v>
      </c>
      <c r="N1161" s="47">
        <v>84</v>
      </c>
      <c r="O1161" s="48">
        <v>31.1</v>
      </c>
      <c r="P1161" s="45">
        <v>32.4</v>
      </c>
      <c r="Q1161" s="45">
        <v>21.8</v>
      </c>
      <c r="R1161" s="45">
        <v>5.9</v>
      </c>
      <c r="S1161" s="45">
        <v>3</v>
      </c>
      <c r="T1161" s="45">
        <v>1</v>
      </c>
      <c r="U1161" s="28" t="e">
        <v>#N/A</v>
      </c>
      <c r="V1161" s="44">
        <f>VLOOKUP($L1161,'[1]Tortugas liberadas DPNG'!$B$1:$O$552,7,FALSE)</f>
        <v>2019</v>
      </c>
      <c r="W1161" s="44">
        <f>VLOOKUP($L1161,'[1]Tortugas liberadas DPNG'!$B$1:$O$552,11,FALSE)</f>
        <v>29.3</v>
      </c>
      <c r="X1161" s="44">
        <f>VLOOKUP($L1161,'[1]Tortugas liberadas DPNG'!$B$1:$O$552,14,FALSE)/1000</f>
        <v>2.2429999999999999</v>
      </c>
      <c r="Y1161" s="44">
        <f>VLOOKUP($L1161,'[1]Tortugas liberadas DPNG'!$B$1:$O$552,5,FALSE) -0.5</f>
        <v>6.5</v>
      </c>
      <c r="Z1161" s="44">
        <f>Y1161+(F1161-VLOOKUP($L1161,'[1]Tortugas liberadas DPNG'!$B$1:$O$552,7,FALSE))</f>
        <v>6.5</v>
      </c>
      <c r="AA1161" s="44">
        <f t="shared" si="28"/>
        <v>15</v>
      </c>
    </row>
    <row r="1162" spans="1:27" x14ac:dyDescent="0.25">
      <c r="A1162" s="42">
        <v>1246</v>
      </c>
      <c r="B1162" s="42" t="s">
        <v>28</v>
      </c>
      <c r="C1162" s="9"/>
      <c r="D1162" s="9"/>
      <c r="E1162" s="42" t="s">
        <v>565</v>
      </c>
      <c r="F1162" s="9">
        <v>2019</v>
      </c>
      <c r="G1162" s="9">
        <v>4</v>
      </c>
      <c r="H1162" s="9">
        <v>1</v>
      </c>
      <c r="I1162" s="42">
        <v>-0.82694000000000001</v>
      </c>
      <c r="J1162" s="42">
        <v>-90.053809999999999</v>
      </c>
      <c r="K1162" s="26">
        <v>52009547</v>
      </c>
      <c r="L1162" s="26">
        <f t="shared" si="29"/>
        <v>52009547</v>
      </c>
      <c r="M1162" s="26">
        <v>52009547</v>
      </c>
      <c r="N1162" s="47">
        <v>2360</v>
      </c>
      <c r="O1162" s="48">
        <v>36.200000000000003</v>
      </c>
      <c r="P1162" s="45">
        <v>37</v>
      </c>
      <c r="Q1162" s="45">
        <v>26.4</v>
      </c>
      <c r="R1162" s="45">
        <v>7.9</v>
      </c>
      <c r="S1162" s="45">
        <v>4.4000000000000004</v>
      </c>
      <c r="T1162" s="45">
        <v>1</v>
      </c>
      <c r="U1162" s="28" t="e">
        <v>#N/A</v>
      </c>
      <c r="V1162" s="44">
        <f>VLOOKUP($L1162,'[1]Tortugas liberadas DPNG'!$B$1:$O$552,7,FALSE)</f>
        <v>2017</v>
      </c>
      <c r="W1162" s="44">
        <f>VLOOKUP($L1162,'[1]Tortugas liberadas DPNG'!$B$1:$O$552,11,FALSE)</f>
        <v>27.5</v>
      </c>
      <c r="X1162" s="44">
        <f>VLOOKUP($L1162,'[1]Tortugas liberadas DPNG'!$B$1:$O$552,14,FALSE)/1000</f>
        <v>1.9</v>
      </c>
      <c r="Y1162" s="44">
        <f>VLOOKUP($L1162,'[1]Tortugas liberadas DPNG'!$B$1:$O$552,5,FALSE) -0.5</f>
        <v>6.5</v>
      </c>
      <c r="Z1162" s="44">
        <f>Y1162+(F1162-VLOOKUP($L1162,'[1]Tortugas liberadas DPNG'!$B$1:$O$552,7,FALSE))</f>
        <v>8.5</v>
      </c>
      <c r="AA1162" s="44">
        <f t="shared" si="28"/>
        <v>8</v>
      </c>
    </row>
    <row r="1163" spans="1:27" x14ac:dyDescent="0.25">
      <c r="A1163" s="42">
        <v>1247</v>
      </c>
      <c r="B1163" s="42" t="s">
        <v>28</v>
      </c>
      <c r="C1163" s="9"/>
      <c r="D1163" s="9"/>
      <c r="E1163" s="42" t="s">
        <v>566</v>
      </c>
      <c r="F1163" s="9">
        <v>2019</v>
      </c>
      <c r="G1163" s="9">
        <v>4</v>
      </c>
      <c r="H1163" s="9">
        <v>1</v>
      </c>
      <c r="I1163" s="42">
        <v>-0.82496999999999998</v>
      </c>
      <c r="J1163" s="42">
        <v>-90.057900000000004</v>
      </c>
      <c r="K1163" s="26">
        <v>982126055990572</v>
      </c>
      <c r="L1163" s="26">
        <f t="shared" si="29"/>
        <v>982126055990572</v>
      </c>
      <c r="M1163" s="26">
        <v>982126055990572</v>
      </c>
      <c r="N1163" s="47">
        <v>53</v>
      </c>
      <c r="O1163" s="48">
        <v>31.6</v>
      </c>
      <c r="P1163" s="45">
        <v>32.6</v>
      </c>
      <c r="Q1163" s="45">
        <v>22.3</v>
      </c>
      <c r="R1163" s="45">
        <v>6</v>
      </c>
      <c r="S1163" s="45">
        <v>2.6</v>
      </c>
      <c r="T1163" s="45">
        <v>1</v>
      </c>
      <c r="U1163" s="28" t="e">
        <v>#N/A</v>
      </c>
      <c r="V1163" s="44">
        <f>VLOOKUP($L1163,'[1]Tortugas liberadas DPNG'!$B$1:$O$552,7,FALSE)</f>
        <v>2019</v>
      </c>
      <c r="W1163" s="44">
        <f>VLOOKUP($L1163,'[1]Tortugas liberadas DPNG'!$B$1:$O$552,11,FALSE)</f>
        <v>29.9</v>
      </c>
      <c r="X1163" s="44">
        <f>VLOOKUP($L1163,'[1]Tortugas liberadas DPNG'!$B$1:$O$552,14,FALSE)/1000</f>
        <v>2.206</v>
      </c>
      <c r="Y1163" s="44">
        <f>VLOOKUP($L1163,'[1]Tortugas liberadas DPNG'!$B$1:$O$552,5,FALSE) -0.5</f>
        <v>5.5</v>
      </c>
      <c r="Z1163" s="44">
        <f>Y1163+(F1163-VLOOKUP($L1163,'[1]Tortugas liberadas DPNG'!$B$1:$O$552,7,FALSE))</f>
        <v>5.5</v>
      </c>
      <c r="AA1163" s="44">
        <f t="shared" si="28"/>
        <v>15</v>
      </c>
    </row>
    <row r="1164" spans="1:27" x14ac:dyDescent="0.25">
      <c r="A1164" s="42">
        <v>1248</v>
      </c>
      <c r="B1164" s="42" t="s">
        <v>28</v>
      </c>
      <c r="C1164" s="9"/>
      <c r="D1164" s="9"/>
      <c r="E1164" s="42" t="s">
        <v>567</v>
      </c>
      <c r="F1164" s="9">
        <v>2019</v>
      </c>
      <c r="G1164" s="9">
        <v>4</v>
      </c>
      <c r="H1164" s="9">
        <v>1</v>
      </c>
      <c r="I1164" s="42">
        <v>-0.82172000000000001</v>
      </c>
      <c r="J1164" s="42">
        <v>-90.063059999999993</v>
      </c>
      <c r="K1164" s="26">
        <v>48066110</v>
      </c>
      <c r="L1164" s="26">
        <f t="shared" si="29"/>
        <v>48066110</v>
      </c>
      <c r="M1164" s="26">
        <v>48066110</v>
      </c>
      <c r="N1164" s="47">
        <v>2221</v>
      </c>
      <c r="O1164" s="48">
        <v>43.3</v>
      </c>
      <c r="P1164" s="45">
        <v>45.6</v>
      </c>
      <c r="Q1164" s="45">
        <v>32.299999999999997</v>
      </c>
      <c r="R1164" s="45">
        <v>9.6999999999999993</v>
      </c>
      <c r="S1164" s="45">
        <v>9.1999999999999993</v>
      </c>
      <c r="T1164" s="45">
        <v>1</v>
      </c>
      <c r="U1164" s="28" t="e">
        <v>#N/A</v>
      </c>
      <c r="V1164" s="44">
        <f>VLOOKUP($L1164,'[1]Tortugas liberadas DPNG'!$B$1:$O$552,7,FALSE)</f>
        <v>2015</v>
      </c>
      <c r="W1164" s="44">
        <f>VLOOKUP($L1164,'[1]Tortugas liberadas DPNG'!$B$1:$O$552,11,FALSE)</f>
        <v>25.1</v>
      </c>
      <c r="X1164" s="44">
        <f>VLOOKUP($L1164,'[1]Tortugas liberadas DPNG'!$B$1:$O$552,14,FALSE)/1000</f>
        <v>1.1499999999999999</v>
      </c>
      <c r="Y1164" s="44">
        <f>VLOOKUP($L1164,'[1]Tortugas liberadas DPNG'!$B$1:$O$552,5,FALSE) -0.5</f>
        <v>5.5</v>
      </c>
      <c r="Z1164" s="44">
        <f>Y1164+(F1164-VLOOKUP($L1164,'[1]Tortugas liberadas DPNG'!$B$1:$O$552,7,FALSE))</f>
        <v>9.5</v>
      </c>
      <c r="AA1164" s="44">
        <f t="shared" si="28"/>
        <v>8</v>
      </c>
    </row>
    <row r="1165" spans="1:27" x14ac:dyDescent="0.25">
      <c r="A1165" s="42">
        <v>1249</v>
      </c>
      <c r="B1165" s="42" t="s">
        <v>28</v>
      </c>
      <c r="C1165" s="9"/>
      <c r="D1165" s="9"/>
      <c r="E1165" s="42" t="s">
        <v>568</v>
      </c>
      <c r="F1165" s="9">
        <v>2019</v>
      </c>
      <c r="G1165" s="9">
        <v>4</v>
      </c>
      <c r="H1165" s="9">
        <v>1</v>
      </c>
      <c r="I1165" s="42">
        <v>-0.82279999999999998</v>
      </c>
      <c r="J1165" s="42">
        <v>-90.06035</v>
      </c>
      <c r="K1165" s="26">
        <v>52794877</v>
      </c>
      <c r="L1165" s="26">
        <f t="shared" si="29"/>
        <v>52794877</v>
      </c>
      <c r="M1165" s="26">
        <v>52794877</v>
      </c>
      <c r="N1165" s="47">
        <v>2901</v>
      </c>
      <c r="O1165" s="48">
        <v>33</v>
      </c>
      <c r="P1165" s="45">
        <v>34</v>
      </c>
      <c r="Q1165" s="45">
        <v>22.9</v>
      </c>
      <c r="R1165" s="45">
        <v>7.6</v>
      </c>
      <c r="S1165" s="45">
        <v>3.5</v>
      </c>
      <c r="T1165" s="45">
        <v>1</v>
      </c>
      <c r="U1165" s="28" t="e">
        <v>#N/A</v>
      </c>
      <c r="V1165" s="44">
        <f>VLOOKUP($L1165,'[1]Tortugas liberadas DPNG'!$B$1:$O$552,7,FALSE)</f>
        <v>2017</v>
      </c>
      <c r="W1165" s="44">
        <f>VLOOKUP($L1165,'[1]Tortugas liberadas DPNG'!$B$1:$O$552,11,FALSE)</f>
        <v>25.6</v>
      </c>
      <c r="X1165" s="44">
        <f>VLOOKUP($L1165,'[1]Tortugas liberadas DPNG'!$B$1:$O$552,14,FALSE)/1000</f>
        <v>1.48</v>
      </c>
      <c r="Y1165" s="44">
        <f>VLOOKUP($L1165,'[1]Tortugas liberadas DPNG'!$B$1:$O$552,5,FALSE) -0.5</f>
        <v>5.5</v>
      </c>
      <c r="Z1165" s="44">
        <f>Y1165+(F1165-VLOOKUP($L1165,'[1]Tortugas liberadas DPNG'!$B$1:$O$552,7,FALSE))</f>
        <v>7.5</v>
      </c>
      <c r="AA1165" s="44">
        <f t="shared" si="28"/>
        <v>8</v>
      </c>
    </row>
    <row r="1166" spans="1:27" x14ac:dyDescent="0.25">
      <c r="A1166" s="42">
        <v>1250</v>
      </c>
      <c r="B1166" s="42" t="s">
        <v>28</v>
      </c>
      <c r="C1166" s="9"/>
      <c r="D1166" s="9"/>
      <c r="E1166" s="42" t="s">
        <v>569</v>
      </c>
      <c r="F1166" s="9">
        <v>2019</v>
      </c>
      <c r="G1166" s="9">
        <v>4</v>
      </c>
      <c r="H1166" s="9">
        <v>1</v>
      </c>
      <c r="I1166" s="42">
        <v>-0.82277</v>
      </c>
      <c r="J1166" s="42">
        <v>-90.059399999999997</v>
      </c>
      <c r="K1166" s="26">
        <v>982126055990466</v>
      </c>
      <c r="L1166" s="26">
        <f t="shared" si="29"/>
        <v>982126055990466</v>
      </c>
      <c r="M1166" s="26">
        <v>982126055990466</v>
      </c>
      <c r="N1166" s="47">
        <v>48</v>
      </c>
      <c r="O1166" s="48">
        <v>31</v>
      </c>
      <c r="P1166" s="45">
        <v>32.4</v>
      </c>
      <c r="Q1166" s="45">
        <v>22.6</v>
      </c>
      <c r="R1166" s="45">
        <v>6.1</v>
      </c>
      <c r="S1166" s="45">
        <v>3</v>
      </c>
      <c r="T1166" s="45">
        <v>1</v>
      </c>
      <c r="U1166" s="28" t="e">
        <v>#N/A</v>
      </c>
      <c r="V1166" s="44">
        <f>VLOOKUP($L1166,'[1]Tortugas liberadas DPNG'!$B$1:$O$552,7,FALSE)</f>
        <v>2019</v>
      </c>
      <c r="W1166" s="44">
        <f>VLOOKUP($L1166,'[1]Tortugas liberadas DPNG'!$B$1:$O$552,11,FALSE)</f>
        <v>30.2</v>
      </c>
      <c r="X1166" s="44">
        <f>VLOOKUP($L1166,'[1]Tortugas liberadas DPNG'!$B$1:$O$552,14,FALSE)/1000</f>
        <v>2.399</v>
      </c>
      <c r="Y1166" s="44">
        <f>VLOOKUP($L1166,'[1]Tortugas liberadas DPNG'!$B$1:$O$552,5,FALSE) -0.5</f>
        <v>5.5</v>
      </c>
      <c r="Z1166" s="44">
        <f>Y1166+(F1166-VLOOKUP($L1166,'[1]Tortugas liberadas DPNG'!$B$1:$O$552,7,FALSE))</f>
        <v>5.5</v>
      </c>
      <c r="AA1166" s="44">
        <f t="shared" si="28"/>
        <v>15</v>
      </c>
    </row>
    <row r="1167" spans="1:27" x14ac:dyDescent="0.25">
      <c r="A1167" s="42">
        <v>1251</v>
      </c>
      <c r="B1167" s="42" t="s">
        <v>28</v>
      </c>
      <c r="C1167" s="9"/>
      <c r="D1167" s="9"/>
      <c r="E1167" s="42" t="s">
        <v>570</v>
      </c>
      <c r="F1167" s="9">
        <v>2019</v>
      </c>
      <c r="G1167" s="9">
        <v>4</v>
      </c>
      <c r="H1167" s="9">
        <v>1</v>
      </c>
      <c r="I1167" s="42">
        <v>-0.82269999999999999</v>
      </c>
      <c r="J1167" s="42">
        <v>-90.060749999999999</v>
      </c>
      <c r="K1167" s="26">
        <v>51610288</v>
      </c>
      <c r="L1167" s="26">
        <f t="shared" si="29"/>
        <v>51610288</v>
      </c>
      <c r="M1167" s="26">
        <v>51610288</v>
      </c>
      <c r="N1167" s="47">
        <v>2970</v>
      </c>
      <c r="O1167" s="48">
        <v>28</v>
      </c>
      <c r="P1167" s="45">
        <v>29.5</v>
      </c>
      <c r="Q1167" s="45">
        <v>19.600000000000001</v>
      </c>
      <c r="R1167" s="45">
        <v>5.7</v>
      </c>
      <c r="S1167" s="45">
        <v>1.9</v>
      </c>
      <c r="T1167" s="45">
        <v>1</v>
      </c>
      <c r="U1167" s="28" t="e">
        <v>#N/A</v>
      </c>
      <c r="V1167" s="44">
        <f>VLOOKUP($L1167,'[1]Tortugas liberadas DPNG'!$B$1:$O$552,7,FALSE)</f>
        <v>2017</v>
      </c>
      <c r="W1167" s="44">
        <f>VLOOKUP($L1167,'[1]Tortugas liberadas DPNG'!$B$1:$O$552,11,FALSE)</f>
        <v>24.1</v>
      </c>
      <c r="X1167" s="44">
        <f>VLOOKUP($L1167,'[1]Tortugas liberadas DPNG'!$B$1:$O$552,14,FALSE)/1000</f>
        <v>1.2</v>
      </c>
      <c r="Y1167" s="44">
        <f>VLOOKUP($L1167,'[1]Tortugas liberadas DPNG'!$B$1:$O$552,5,FALSE) -0.5</f>
        <v>6.5</v>
      </c>
      <c r="Z1167" s="44">
        <f>Y1167+(F1167-VLOOKUP($L1167,'[1]Tortugas liberadas DPNG'!$B$1:$O$552,7,FALSE))</f>
        <v>8.5</v>
      </c>
      <c r="AA1167" s="44">
        <f t="shared" si="28"/>
        <v>8</v>
      </c>
    </row>
    <row r="1168" spans="1:27" x14ac:dyDescent="0.25">
      <c r="A1168" s="42">
        <v>1252</v>
      </c>
      <c r="B1168" s="42" t="s">
        <v>28</v>
      </c>
      <c r="C1168" s="9"/>
      <c r="D1168" s="9"/>
      <c r="E1168" s="42" t="s">
        <v>571</v>
      </c>
      <c r="F1168" s="9">
        <v>2019</v>
      </c>
      <c r="G1168" s="9">
        <v>4</v>
      </c>
      <c r="H1168" s="9">
        <v>1</v>
      </c>
      <c r="I1168" s="42">
        <v>-0.82333999999999996</v>
      </c>
      <c r="J1168" s="42">
        <v>-90.061490000000006</v>
      </c>
      <c r="K1168" s="26">
        <v>51586077</v>
      </c>
      <c r="L1168" s="26">
        <f t="shared" si="29"/>
        <v>51586077</v>
      </c>
      <c r="M1168" s="26">
        <v>51586077</v>
      </c>
      <c r="N1168" s="47">
        <v>2931</v>
      </c>
      <c r="O1168" s="48">
        <v>31.5</v>
      </c>
      <c r="P1168" s="45">
        <v>32.700000000000003</v>
      </c>
      <c r="Q1168" s="45">
        <v>22.6</v>
      </c>
      <c r="R1168" s="45">
        <v>7.2</v>
      </c>
      <c r="S1168" s="45">
        <v>3</v>
      </c>
      <c r="T1168" s="45">
        <v>1</v>
      </c>
      <c r="U1168" s="28" t="e">
        <v>#N/A</v>
      </c>
      <c r="V1168" s="44">
        <f>VLOOKUP($L1168,'[1]Tortugas liberadas DPNG'!$B$1:$O$552,7,FALSE)</f>
        <v>2017</v>
      </c>
      <c r="W1168" s="44">
        <f>VLOOKUP($L1168,'[1]Tortugas liberadas DPNG'!$B$1:$O$552,11,FALSE)</f>
        <v>24.7</v>
      </c>
      <c r="X1168" s="44">
        <f>VLOOKUP($L1168,'[1]Tortugas liberadas DPNG'!$B$1:$O$552,14,FALSE)/1000</f>
        <v>1.329</v>
      </c>
      <c r="Y1168" s="44">
        <f>VLOOKUP($L1168,'[1]Tortugas liberadas DPNG'!$B$1:$O$552,5,FALSE) -0.5</f>
        <v>5.5</v>
      </c>
      <c r="Z1168" s="44">
        <f>Y1168+(F1168-VLOOKUP($L1168,'[1]Tortugas liberadas DPNG'!$B$1:$O$552,7,FALSE))</f>
        <v>7.5</v>
      </c>
      <c r="AA1168" s="44">
        <f t="shared" si="28"/>
        <v>8</v>
      </c>
    </row>
    <row r="1169" spans="1:27" x14ac:dyDescent="0.25">
      <c r="A1169" s="42">
        <v>1253</v>
      </c>
      <c r="B1169" s="42" t="s">
        <v>28</v>
      </c>
      <c r="C1169" s="9"/>
      <c r="D1169" s="9"/>
      <c r="E1169" s="42" t="s">
        <v>572</v>
      </c>
      <c r="F1169" s="9">
        <v>2019</v>
      </c>
      <c r="G1169" s="9">
        <v>4</v>
      </c>
      <c r="H1169" s="9">
        <v>1</v>
      </c>
      <c r="I1169" s="42">
        <v>-0.82350000000000001</v>
      </c>
      <c r="J1169" s="42">
        <v>-90.060469999999995</v>
      </c>
      <c r="K1169" s="26">
        <v>52264608</v>
      </c>
      <c r="L1169" s="26">
        <f t="shared" si="29"/>
        <v>52264608</v>
      </c>
      <c r="M1169" s="26">
        <v>52264608</v>
      </c>
      <c r="N1169" s="47">
        <v>2404</v>
      </c>
      <c r="O1169" s="48">
        <v>33.4</v>
      </c>
      <c r="P1169" s="45">
        <v>35.5</v>
      </c>
      <c r="Q1169" s="45">
        <v>23.2</v>
      </c>
      <c r="R1169" s="45">
        <v>7.1</v>
      </c>
      <c r="S1169" s="45">
        <v>3.6</v>
      </c>
      <c r="T1169" s="45">
        <v>1</v>
      </c>
      <c r="U1169" s="28" t="e">
        <v>#N/A</v>
      </c>
      <c r="V1169" s="44">
        <f>VLOOKUP($L1169,'[1]Tortugas liberadas DPNG'!$B$1:$O$552,7,FALSE)</f>
        <v>2017</v>
      </c>
      <c r="W1169" s="44">
        <f>VLOOKUP($L1169,'[1]Tortugas liberadas DPNG'!$B$1:$O$552,11,FALSE)</f>
        <v>25.9</v>
      </c>
      <c r="X1169" s="44">
        <f>VLOOKUP($L1169,'[1]Tortugas liberadas DPNG'!$B$1:$O$552,14,FALSE)/1000</f>
        <v>1.5369999999999999</v>
      </c>
      <c r="Y1169" s="44">
        <f>VLOOKUP($L1169,'[1]Tortugas liberadas DPNG'!$B$1:$O$552,5,FALSE) -0.5</f>
        <v>5.5</v>
      </c>
      <c r="Z1169" s="44">
        <f>Y1169+(F1169-VLOOKUP($L1169,'[1]Tortugas liberadas DPNG'!$B$1:$O$552,7,FALSE))</f>
        <v>7.5</v>
      </c>
      <c r="AA1169" s="44">
        <f t="shared" si="28"/>
        <v>8</v>
      </c>
    </row>
    <row r="1170" spans="1:27" x14ac:dyDescent="0.25">
      <c r="A1170" s="42">
        <v>1254</v>
      </c>
      <c r="B1170" s="42" t="s">
        <v>28</v>
      </c>
      <c r="C1170" s="9"/>
      <c r="D1170" s="9"/>
      <c r="E1170" s="42" t="s">
        <v>573</v>
      </c>
      <c r="F1170" s="9">
        <v>2019</v>
      </c>
      <c r="G1170" s="9">
        <v>4</v>
      </c>
      <c r="H1170" s="9">
        <v>1</v>
      </c>
      <c r="I1170" s="42">
        <v>-0.82391999999999999</v>
      </c>
      <c r="J1170" s="42">
        <v>-90.060320000000004</v>
      </c>
      <c r="K1170" s="26">
        <v>52560314</v>
      </c>
      <c r="L1170" s="26">
        <f t="shared" si="29"/>
        <v>52560314</v>
      </c>
      <c r="M1170" s="26">
        <v>52560314</v>
      </c>
      <c r="N1170" s="47">
        <v>2483</v>
      </c>
      <c r="O1170" s="48">
        <v>35.799999999999997</v>
      </c>
      <c r="P1170" s="45">
        <v>38.200000000000003</v>
      </c>
      <c r="Q1170" s="45">
        <v>26.7</v>
      </c>
      <c r="R1170" s="45">
        <v>7.8</v>
      </c>
      <c r="S1170" s="45">
        <v>4.2</v>
      </c>
      <c r="T1170" s="45">
        <v>1</v>
      </c>
      <c r="U1170" s="28" t="e">
        <v>#N/A</v>
      </c>
      <c r="V1170" s="44">
        <f>VLOOKUP($L1170,'[1]Tortugas liberadas DPNG'!$B$1:$O$552,7,FALSE)</f>
        <v>2017</v>
      </c>
      <c r="W1170" s="44">
        <f>VLOOKUP($L1170,'[1]Tortugas liberadas DPNG'!$B$1:$O$552,11,FALSE)</f>
        <v>26.7</v>
      </c>
      <c r="X1170" s="44">
        <f>VLOOKUP($L1170,'[1]Tortugas liberadas DPNG'!$B$1:$O$552,14,FALSE)/1000</f>
        <v>1.6</v>
      </c>
      <c r="Y1170" s="44">
        <f>VLOOKUP($L1170,'[1]Tortugas liberadas DPNG'!$B$1:$O$552,5,FALSE) -0.5</f>
        <v>4.5</v>
      </c>
      <c r="Z1170" s="44">
        <f>Y1170+(F1170-VLOOKUP($L1170,'[1]Tortugas liberadas DPNG'!$B$1:$O$552,7,FALSE))</f>
        <v>6.5</v>
      </c>
      <c r="AA1170" s="44">
        <f t="shared" si="28"/>
        <v>8</v>
      </c>
    </row>
    <row r="1171" spans="1:27" x14ac:dyDescent="0.25">
      <c r="A1171" s="42">
        <v>1255</v>
      </c>
      <c r="B1171" s="42" t="s">
        <v>28</v>
      </c>
      <c r="C1171" s="9"/>
      <c r="D1171" s="9"/>
      <c r="E1171" s="42" t="s">
        <v>574</v>
      </c>
      <c r="F1171" s="9">
        <v>2019</v>
      </c>
      <c r="G1171" s="9">
        <v>4</v>
      </c>
      <c r="H1171" s="9">
        <v>1</v>
      </c>
      <c r="I1171" s="42">
        <v>-0.82318999999999998</v>
      </c>
      <c r="J1171" s="42">
        <v>-90.06053</v>
      </c>
      <c r="K1171" s="26">
        <v>982126055990511</v>
      </c>
      <c r="L1171" s="26">
        <f t="shared" si="29"/>
        <v>982126055990511</v>
      </c>
      <c r="M1171" s="26">
        <v>982126055990511</v>
      </c>
      <c r="N1171" s="47">
        <v>103</v>
      </c>
      <c r="O1171" s="48">
        <v>27.5</v>
      </c>
      <c r="P1171" s="45">
        <v>28.4</v>
      </c>
      <c r="Q1171" s="45">
        <v>19.399999999999999</v>
      </c>
      <c r="R1171" s="45">
        <v>4.9000000000000004</v>
      </c>
      <c r="S1171" s="45">
        <v>2.6</v>
      </c>
      <c r="T1171" s="45">
        <v>1</v>
      </c>
      <c r="U1171" s="28" t="e">
        <v>#N/A</v>
      </c>
      <c r="V1171" s="44">
        <f>VLOOKUP($L1171,'[1]Tortugas liberadas DPNG'!$B$1:$O$552,7,FALSE)</f>
        <v>2019</v>
      </c>
      <c r="W1171" s="44">
        <f>VLOOKUP($L1171,'[1]Tortugas liberadas DPNG'!$B$1:$O$552,11,FALSE)</f>
        <v>26.2</v>
      </c>
      <c r="X1171" s="44">
        <f>VLOOKUP($L1171,'[1]Tortugas liberadas DPNG'!$B$1:$O$552,14,FALSE)/1000</f>
        <v>1.4319999999999999</v>
      </c>
      <c r="Y1171" s="44">
        <f>VLOOKUP($L1171,'[1]Tortugas liberadas DPNG'!$B$1:$O$552,5,FALSE) -0.5</f>
        <v>5.5</v>
      </c>
      <c r="Z1171" s="44">
        <f>Y1171+(F1171-VLOOKUP($L1171,'[1]Tortugas liberadas DPNG'!$B$1:$O$552,7,FALSE))</f>
        <v>5.5</v>
      </c>
      <c r="AA1171" s="44">
        <f t="shared" si="28"/>
        <v>15</v>
      </c>
    </row>
    <row r="1172" spans="1:27" x14ac:dyDescent="0.25">
      <c r="A1172" s="42">
        <v>1256</v>
      </c>
      <c r="B1172" s="42" t="s">
        <v>28</v>
      </c>
      <c r="C1172" s="9"/>
      <c r="D1172" s="9"/>
      <c r="E1172" s="42" t="s">
        <v>575</v>
      </c>
      <c r="F1172" s="9">
        <v>2019</v>
      </c>
      <c r="G1172" s="9">
        <v>4</v>
      </c>
      <c r="H1172" s="9">
        <v>1</v>
      </c>
      <c r="I1172" s="42">
        <v>-0.82343</v>
      </c>
      <c r="J1172" s="42">
        <v>-90.05986</v>
      </c>
      <c r="K1172" s="26">
        <v>48320275</v>
      </c>
      <c r="L1172" s="26">
        <f t="shared" si="29"/>
        <v>48320275</v>
      </c>
      <c r="M1172" s="26">
        <v>48320275</v>
      </c>
      <c r="N1172" s="47" t="s">
        <v>576</v>
      </c>
      <c r="O1172" s="48">
        <v>47.8</v>
      </c>
      <c r="P1172" s="45">
        <v>50.1</v>
      </c>
      <c r="Q1172" s="45">
        <v>35.6</v>
      </c>
      <c r="R1172" s="45">
        <v>12.6</v>
      </c>
      <c r="S1172" s="45">
        <v>12.5</v>
      </c>
      <c r="T1172" s="45">
        <v>1</v>
      </c>
      <c r="U1172" s="28" t="e">
        <v>#N/A</v>
      </c>
      <c r="V1172" s="44">
        <f>VLOOKUP($L1172,'[1]Tortugas liberadas DPNG'!$B$1:$O$552,7,FALSE)</f>
        <v>2015</v>
      </c>
      <c r="W1172" s="44">
        <f>VLOOKUP($L1172,'[1]Tortugas liberadas DPNG'!$B$1:$O$552,11,FALSE)</f>
        <v>30.3</v>
      </c>
      <c r="X1172" s="44">
        <f>VLOOKUP($L1172,'[1]Tortugas liberadas DPNG'!$B$1:$O$552,14,FALSE)/1000</f>
        <v>2.4</v>
      </c>
      <c r="Y1172" s="44">
        <f>VLOOKUP($L1172,'[1]Tortugas liberadas DPNG'!$B$1:$O$552,5,FALSE) -0.5</f>
        <v>7.5</v>
      </c>
      <c r="Z1172" s="44">
        <f>Y1172+(F1172-VLOOKUP($L1172,'[1]Tortugas liberadas DPNG'!$B$1:$O$552,7,FALSE))</f>
        <v>11.5</v>
      </c>
      <c r="AA1172" s="44">
        <f t="shared" si="28"/>
        <v>8</v>
      </c>
    </row>
    <row r="1173" spans="1:27" x14ac:dyDescent="0.25">
      <c r="A1173" s="42">
        <v>1257</v>
      </c>
      <c r="B1173" s="42" t="s">
        <v>28</v>
      </c>
      <c r="C1173" s="9"/>
      <c r="D1173" s="9"/>
      <c r="E1173" s="42" t="s">
        <v>577</v>
      </c>
      <c r="F1173" s="9">
        <v>2019</v>
      </c>
      <c r="G1173" s="9">
        <v>4</v>
      </c>
      <c r="H1173" s="9">
        <v>1</v>
      </c>
      <c r="I1173" s="42">
        <v>-0.82310000000000005</v>
      </c>
      <c r="J1173" s="42">
        <v>-90.060289999999995</v>
      </c>
      <c r="K1173" s="26">
        <v>982126055990545</v>
      </c>
      <c r="L1173" s="26">
        <f t="shared" si="29"/>
        <v>982126055990545</v>
      </c>
      <c r="M1173" s="26">
        <v>982126055990545</v>
      </c>
      <c r="N1173" s="47">
        <v>24</v>
      </c>
      <c r="O1173" s="48">
        <v>28.8</v>
      </c>
      <c r="P1173" s="45">
        <v>30.2</v>
      </c>
      <c r="Q1173" s="45">
        <v>20.399999999999999</v>
      </c>
      <c r="R1173" s="45">
        <v>5.8</v>
      </c>
      <c r="S1173" s="45">
        <v>2.6</v>
      </c>
      <c r="T1173" s="45">
        <v>1</v>
      </c>
      <c r="U1173" s="28" t="e">
        <v>#N/A</v>
      </c>
      <c r="V1173" s="44">
        <f>VLOOKUP($L1173,'[1]Tortugas liberadas DPNG'!$B$1:$O$552,7,FALSE)</f>
        <v>2019</v>
      </c>
      <c r="W1173" s="44">
        <f>VLOOKUP($L1173,'[1]Tortugas liberadas DPNG'!$B$1:$O$552,11,FALSE)</f>
        <v>27.5</v>
      </c>
      <c r="X1173" s="44">
        <f>VLOOKUP($L1173,'[1]Tortugas liberadas DPNG'!$B$1:$O$552,14,FALSE)/1000</f>
        <v>1.8049999999999999</v>
      </c>
      <c r="Y1173" s="44">
        <f>VLOOKUP($L1173,'[1]Tortugas liberadas DPNG'!$B$1:$O$552,5,FALSE) -0.5</f>
        <v>5.5</v>
      </c>
      <c r="Z1173" s="44">
        <f>Y1173+(F1173-VLOOKUP($L1173,'[1]Tortugas liberadas DPNG'!$B$1:$O$552,7,FALSE))</f>
        <v>5.5</v>
      </c>
      <c r="AA1173" s="44">
        <f t="shared" si="28"/>
        <v>15</v>
      </c>
    </row>
    <row r="1174" spans="1:27" x14ac:dyDescent="0.25">
      <c r="A1174" s="42">
        <v>1258</v>
      </c>
      <c r="B1174" s="42" t="s">
        <v>28</v>
      </c>
      <c r="C1174" s="9"/>
      <c r="D1174" s="9"/>
      <c r="E1174" s="42" t="s">
        <v>578</v>
      </c>
      <c r="F1174" s="9">
        <v>2019</v>
      </c>
      <c r="G1174" s="9">
        <v>4</v>
      </c>
      <c r="H1174" s="9">
        <v>1</v>
      </c>
      <c r="I1174" s="42">
        <v>-0.82315000000000005</v>
      </c>
      <c r="J1174" s="42">
        <v>-90.059330000000003</v>
      </c>
      <c r="K1174" s="26">
        <v>982126055990443</v>
      </c>
      <c r="L1174" s="26">
        <f t="shared" si="29"/>
        <v>982126055990443</v>
      </c>
      <c r="M1174" s="26">
        <v>982126055990443</v>
      </c>
      <c r="N1174" s="47">
        <v>52</v>
      </c>
      <c r="O1174" s="48">
        <v>28</v>
      </c>
      <c r="P1174" s="45">
        <v>29.5</v>
      </c>
      <c r="Q1174" s="45">
        <v>20.3</v>
      </c>
      <c r="R1174" s="45">
        <v>5.4</v>
      </c>
      <c r="S1174" s="45">
        <v>2.7</v>
      </c>
      <c r="T1174" s="45">
        <v>1</v>
      </c>
      <c r="U1174" s="28" t="e">
        <v>#N/A</v>
      </c>
      <c r="V1174" s="44">
        <f>VLOOKUP($L1174,'[1]Tortugas liberadas DPNG'!$B$1:$O$552,7,FALSE)</f>
        <v>2019</v>
      </c>
      <c r="W1174" s="44">
        <f>VLOOKUP($L1174,'[1]Tortugas liberadas DPNG'!$B$1:$O$552,11,FALSE)</f>
        <v>26.9</v>
      </c>
      <c r="X1174" s="44">
        <f>VLOOKUP($L1174,'[1]Tortugas liberadas DPNG'!$B$1:$O$552,14,FALSE)/1000</f>
        <v>1.6140000000000001</v>
      </c>
      <c r="Y1174" s="44">
        <f>VLOOKUP($L1174,'[1]Tortugas liberadas DPNG'!$B$1:$O$552,5,FALSE) -0.5</f>
        <v>5.5</v>
      </c>
      <c r="Z1174" s="44">
        <f>Y1174+(F1174-VLOOKUP($L1174,'[1]Tortugas liberadas DPNG'!$B$1:$O$552,7,FALSE))</f>
        <v>5.5</v>
      </c>
      <c r="AA1174" s="44">
        <f t="shared" si="28"/>
        <v>15</v>
      </c>
    </row>
    <row r="1175" spans="1:27" x14ac:dyDescent="0.25">
      <c r="A1175" s="42">
        <v>1259</v>
      </c>
      <c r="B1175" s="42" t="s">
        <v>28</v>
      </c>
      <c r="C1175" s="9"/>
      <c r="D1175" s="9"/>
      <c r="E1175" s="42" t="s">
        <v>579</v>
      </c>
      <c r="F1175" s="9">
        <v>2019</v>
      </c>
      <c r="G1175" s="9">
        <v>4</v>
      </c>
      <c r="H1175" s="9">
        <v>1</v>
      </c>
      <c r="I1175" s="42">
        <v>-0.82230999999999999</v>
      </c>
      <c r="J1175" s="42">
        <v>-90.059240000000003</v>
      </c>
      <c r="K1175" s="26">
        <v>982126055990476</v>
      </c>
      <c r="L1175" s="26">
        <f t="shared" si="29"/>
        <v>982126055990476</v>
      </c>
      <c r="M1175" s="26">
        <v>982126055990476</v>
      </c>
      <c r="N1175" s="47">
        <v>44</v>
      </c>
      <c r="O1175" s="48">
        <v>29.4</v>
      </c>
      <c r="P1175" s="45">
        <v>30.2</v>
      </c>
      <c r="Q1175" s="45">
        <v>0</v>
      </c>
      <c r="R1175" s="45">
        <v>5.8</v>
      </c>
      <c r="S1175" s="45">
        <v>2.4</v>
      </c>
      <c r="T1175" s="45">
        <v>1</v>
      </c>
      <c r="U1175" s="28" t="e">
        <v>#N/A</v>
      </c>
      <c r="V1175" s="44">
        <f>VLOOKUP($L1175,'[1]Tortugas liberadas DPNG'!$B$1:$O$552,7,FALSE)</f>
        <v>2019</v>
      </c>
      <c r="W1175" s="44">
        <f>VLOOKUP($L1175,'[1]Tortugas liberadas DPNG'!$B$1:$O$552,11,FALSE)</f>
        <v>28.4</v>
      </c>
      <c r="X1175" s="44">
        <f>VLOOKUP($L1175,'[1]Tortugas liberadas DPNG'!$B$1:$O$552,14,FALSE)/1000</f>
        <v>1.9410000000000001</v>
      </c>
      <c r="Y1175" s="44">
        <f>VLOOKUP($L1175,'[1]Tortugas liberadas DPNG'!$B$1:$O$552,5,FALSE) -0.5</f>
        <v>5.5</v>
      </c>
      <c r="Z1175" s="44">
        <f>Y1175+(F1175-VLOOKUP($L1175,'[1]Tortugas liberadas DPNG'!$B$1:$O$552,7,FALSE))</f>
        <v>5.5</v>
      </c>
      <c r="AA1175" s="44">
        <f t="shared" si="28"/>
        <v>15</v>
      </c>
    </row>
    <row r="1176" spans="1:27" x14ac:dyDescent="0.25">
      <c r="A1176" s="42">
        <v>1260</v>
      </c>
      <c r="B1176" s="42" t="s">
        <v>28</v>
      </c>
      <c r="C1176" s="9"/>
      <c r="D1176" s="9"/>
      <c r="E1176" s="42" t="s">
        <v>580</v>
      </c>
      <c r="F1176" s="9">
        <v>2019</v>
      </c>
      <c r="G1176" s="9">
        <v>4</v>
      </c>
      <c r="H1176" s="9">
        <v>1</v>
      </c>
      <c r="I1176" s="42">
        <v>-0.82445000000000002</v>
      </c>
      <c r="J1176" s="42">
        <v>-90.058220000000006</v>
      </c>
      <c r="K1176" s="26">
        <v>52551619</v>
      </c>
      <c r="L1176" s="26">
        <f t="shared" si="29"/>
        <v>52551619</v>
      </c>
      <c r="M1176" s="26">
        <v>52551619</v>
      </c>
      <c r="N1176" s="47">
        <v>2237</v>
      </c>
      <c r="O1176" s="48">
        <v>30.6</v>
      </c>
      <c r="P1176" s="45">
        <v>31.4</v>
      </c>
      <c r="Q1176" s="45">
        <v>21.9</v>
      </c>
      <c r="R1176" s="45">
        <v>6.9</v>
      </c>
      <c r="S1176" s="45">
        <v>2.8</v>
      </c>
      <c r="T1176" s="45">
        <v>1</v>
      </c>
      <c r="U1176" s="28" t="e">
        <v>#N/A</v>
      </c>
      <c r="V1176" s="44">
        <f>VLOOKUP($L1176,'[1]Tortugas liberadas DPNG'!$B$1:$O$552,7,FALSE)</f>
        <v>2017</v>
      </c>
      <c r="W1176" s="44">
        <f>VLOOKUP($L1176,'[1]Tortugas liberadas DPNG'!$B$1:$O$552,11,FALSE)</f>
        <v>24.6</v>
      </c>
      <c r="X1176" s="44">
        <f>VLOOKUP($L1176,'[1]Tortugas liberadas DPNG'!$B$1:$O$552,14,FALSE)/1000</f>
        <v>1.3</v>
      </c>
      <c r="Y1176" s="44">
        <f>VLOOKUP($L1176,'[1]Tortugas liberadas DPNG'!$B$1:$O$552,5,FALSE) -0.5</f>
        <v>6.5</v>
      </c>
      <c r="Z1176" s="44">
        <f>Y1176+(F1176-VLOOKUP($L1176,'[1]Tortugas liberadas DPNG'!$B$1:$O$552,7,FALSE))</f>
        <v>8.5</v>
      </c>
      <c r="AA1176" s="44">
        <f t="shared" si="28"/>
        <v>8</v>
      </c>
    </row>
    <row r="1177" spans="1:27" x14ac:dyDescent="0.25">
      <c r="A1177" s="42">
        <v>1261</v>
      </c>
      <c r="B1177" s="42" t="s">
        <v>28</v>
      </c>
      <c r="C1177" s="9"/>
      <c r="D1177" s="9"/>
      <c r="E1177" s="42" t="s">
        <v>581</v>
      </c>
      <c r="F1177" s="9">
        <v>2019</v>
      </c>
      <c r="G1177" s="9">
        <v>4</v>
      </c>
      <c r="H1177" s="9">
        <v>1</v>
      </c>
      <c r="I1177" s="42">
        <v>-0.82428999999999997</v>
      </c>
      <c r="J1177" s="42">
        <v>-90.059389999999993</v>
      </c>
      <c r="K1177" s="26">
        <v>52553836</v>
      </c>
      <c r="L1177" s="26">
        <f t="shared" si="29"/>
        <v>52553836</v>
      </c>
      <c r="M1177" s="26">
        <v>52553836</v>
      </c>
      <c r="N1177" s="47">
        <v>2358</v>
      </c>
      <c r="O1177" s="48">
        <v>40.1</v>
      </c>
      <c r="P1177" s="45">
        <v>42.2</v>
      </c>
      <c r="Q1177" s="45">
        <v>29.9</v>
      </c>
      <c r="R1177" s="45">
        <v>10</v>
      </c>
      <c r="S1177" s="45">
        <v>6.8</v>
      </c>
      <c r="T1177" s="45">
        <v>1</v>
      </c>
      <c r="U1177" s="28" t="e">
        <v>#N/A</v>
      </c>
      <c r="V1177" s="44">
        <f>VLOOKUP($L1177,'[1]Tortugas liberadas DPNG'!$B$1:$O$552,7,FALSE)</f>
        <v>2017</v>
      </c>
      <c r="W1177" s="44">
        <f>VLOOKUP($L1177,'[1]Tortugas liberadas DPNG'!$B$1:$O$552,11,FALSE)</f>
        <v>31.4</v>
      </c>
      <c r="X1177" s="44">
        <f>VLOOKUP($L1177,'[1]Tortugas liberadas DPNG'!$B$1:$O$552,14,FALSE)/1000</f>
        <v>2.9</v>
      </c>
      <c r="Y1177" s="44">
        <f>VLOOKUP($L1177,'[1]Tortugas liberadas DPNG'!$B$1:$O$552,5,FALSE) -0.5</f>
        <v>6.5</v>
      </c>
      <c r="Z1177" s="44">
        <f>Y1177+(F1177-VLOOKUP($L1177,'[1]Tortugas liberadas DPNG'!$B$1:$O$552,7,FALSE))</f>
        <v>8.5</v>
      </c>
      <c r="AA1177" s="44">
        <f t="shared" si="28"/>
        <v>8</v>
      </c>
    </row>
    <row r="1178" spans="1:27" x14ac:dyDescent="0.25">
      <c r="A1178" s="42">
        <v>1262</v>
      </c>
      <c r="B1178" s="42" t="s">
        <v>28</v>
      </c>
      <c r="C1178" s="9"/>
      <c r="D1178" s="9"/>
      <c r="E1178" s="42" t="s">
        <v>582</v>
      </c>
      <c r="F1178" s="9">
        <v>2019</v>
      </c>
      <c r="G1178" s="9">
        <v>4</v>
      </c>
      <c r="H1178" s="9">
        <v>1</v>
      </c>
      <c r="I1178" s="42">
        <v>-0.82435999999999998</v>
      </c>
      <c r="J1178" s="42">
        <v>-90.058589999999995</v>
      </c>
      <c r="K1178" s="26">
        <v>52833893</v>
      </c>
      <c r="L1178" s="26">
        <f t="shared" si="29"/>
        <v>52833893</v>
      </c>
      <c r="M1178" s="26">
        <v>52833893</v>
      </c>
      <c r="N1178" s="47">
        <v>2440</v>
      </c>
      <c r="O1178" s="48">
        <v>35.4</v>
      </c>
      <c r="P1178" s="45">
        <v>36.299999999999997</v>
      </c>
      <c r="Q1178" s="45">
        <v>25.7</v>
      </c>
      <c r="R1178" s="45">
        <v>7.7</v>
      </c>
      <c r="S1178" s="45">
        <v>10.6</v>
      </c>
      <c r="T1178" s="45">
        <v>1</v>
      </c>
      <c r="U1178" s="28" t="e">
        <v>#N/A</v>
      </c>
      <c r="V1178" s="44">
        <f>VLOOKUP($L1178,'[1]Tortugas liberadas DPNG'!$B$1:$O$552,7,FALSE)</f>
        <v>2017</v>
      </c>
      <c r="W1178" s="44">
        <f>VLOOKUP($L1178,'[1]Tortugas liberadas DPNG'!$B$1:$O$552,11,FALSE)</f>
        <v>26.3</v>
      </c>
      <c r="X1178" s="44">
        <f>VLOOKUP($L1178,'[1]Tortugas liberadas DPNG'!$B$1:$O$552,14,FALSE)/1000</f>
        <v>1.4530000000000001</v>
      </c>
      <c r="Y1178" s="44">
        <f>VLOOKUP($L1178,'[1]Tortugas liberadas DPNG'!$B$1:$O$552,5,FALSE) -0.5</f>
        <v>5.5</v>
      </c>
      <c r="Z1178" s="44">
        <f>Y1178+(F1178-VLOOKUP($L1178,'[1]Tortugas liberadas DPNG'!$B$1:$O$552,7,FALSE))</f>
        <v>7.5</v>
      </c>
      <c r="AA1178" s="44">
        <f t="shared" si="28"/>
        <v>8</v>
      </c>
    </row>
    <row r="1179" spans="1:27" x14ac:dyDescent="0.25">
      <c r="A1179" s="42">
        <v>1263</v>
      </c>
      <c r="B1179" s="42" t="s">
        <v>28</v>
      </c>
      <c r="C1179" s="9"/>
      <c r="D1179" s="9"/>
      <c r="E1179" s="42" t="s">
        <v>583</v>
      </c>
      <c r="F1179" s="9">
        <v>2019</v>
      </c>
      <c r="G1179" s="9">
        <v>4</v>
      </c>
      <c r="H1179" s="9">
        <v>1</v>
      </c>
      <c r="I1179" s="42">
        <v>-0.82430000000000003</v>
      </c>
      <c r="J1179" s="42">
        <v>-90.059740000000005</v>
      </c>
      <c r="K1179" s="26">
        <v>51633877</v>
      </c>
      <c r="L1179" s="26">
        <f t="shared" si="29"/>
        <v>51633877</v>
      </c>
      <c r="M1179" s="26">
        <v>51633877</v>
      </c>
      <c r="N1179" s="47">
        <v>2430</v>
      </c>
      <c r="O1179" s="48">
        <v>34</v>
      </c>
      <c r="P1179" s="45">
        <v>35.9</v>
      </c>
      <c r="Q1179" s="45">
        <v>24.2</v>
      </c>
      <c r="R1179" s="45">
        <v>8.4</v>
      </c>
      <c r="S1179" s="45">
        <v>3.6</v>
      </c>
      <c r="T1179" s="45">
        <v>1</v>
      </c>
      <c r="U1179" s="28" t="e">
        <v>#N/A</v>
      </c>
      <c r="V1179" s="44" t="e">
        <f>VLOOKUP($L1179,'[1]Tortugas liberadas DPNG'!$B$1:$O$552,7,FALSE)</f>
        <v>#N/A</v>
      </c>
      <c r="W1179" s="44" t="e">
        <f>VLOOKUP($L1179,'[1]Tortugas liberadas DPNG'!$B$1:$O$552,11,FALSE)</f>
        <v>#N/A</v>
      </c>
      <c r="X1179" s="44" t="e">
        <f>VLOOKUP($L1179,'[1]Tortugas liberadas DPNG'!$B$1:$O$552,14,FALSE)/1000</f>
        <v>#N/A</v>
      </c>
      <c r="Y1179" s="44" t="e">
        <f>VLOOKUP($L1179,'[1]Tortugas liberadas DPNG'!$B$1:$O$552,5,FALSE) -0.5</f>
        <v>#N/A</v>
      </c>
      <c r="Z1179" s="44" t="e">
        <f>Y1179+(F1179-VLOOKUP($L1179,'[1]Tortugas liberadas DPNG'!$B$1:$O$552,7,FALSE))</f>
        <v>#N/A</v>
      </c>
      <c r="AA1179" s="44">
        <f t="shared" si="28"/>
        <v>8</v>
      </c>
    </row>
    <row r="1180" spans="1:27" x14ac:dyDescent="0.25">
      <c r="A1180" s="42">
        <v>1264</v>
      </c>
      <c r="B1180" s="42" t="s">
        <v>28</v>
      </c>
      <c r="C1180" s="9"/>
      <c r="D1180" s="9"/>
      <c r="E1180" s="42" t="s">
        <v>584</v>
      </c>
      <c r="F1180" s="9">
        <v>2019</v>
      </c>
      <c r="G1180" s="9">
        <v>4</v>
      </c>
      <c r="H1180" s="9">
        <v>1</v>
      </c>
      <c r="I1180" s="42">
        <v>-0.82469000000000003</v>
      </c>
      <c r="J1180" s="42">
        <v>-90.060339999999997</v>
      </c>
      <c r="K1180" s="26">
        <v>48348369</v>
      </c>
      <c r="L1180" s="26">
        <f t="shared" si="29"/>
        <v>48348369</v>
      </c>
      <c r="M1180" s="26">
        <v>48348369</v>
      </c>
      <c r="N1180" s="47">
        <v>2274</v>
      </c>
      <c r="O1180" s="48">
        <v>37.6</v>
      </c>
      <c r="P1180" s="45">
        <v>39.799999999999997</v>
      </c>
      <c r="Q1180" s="45">
        <v>28.3</v>
      </c>
      <c r="R1180" s="45">
        <v>8.6</v>
      </c>
      <c r="S1180" s="45">
        <v>11.2</v>
      </c>
      <c r="T1180" s="45">
        <v>1</v>
      </c>
      <c r="U1180" s="28" t="e">
        <v>#N/A</v>
      </c>
      <c r="V1180" s="44">
        <f>VLOOKUP($L1180,'[1]Tortugas liberadas DPNG'!$B$1:$O$552,7,FALSE)</f>
        <v>2015</v>
      </c>
      <c r="W1180" s="44">
        <f>VLOOKUP($L1180,'[1]Tortugas liberadas DPNG'!$B$1:$O$552,11,FALSE)</f>
        <v>25.2</v>
      </c>
      <c r="X1180" s="44">
        <f>VLOOKUP($L1180,'[1]Tortugas liberadas DPNG'!$B$1:$O$552,14,FALSE)/1000</f>
        <v>1.25</v>
      </c>
      <c r="Y1180" s="44">
        <f>VLOOKUP($L1180,'[1]Tortugas liberadas DPNG'!$B$1:$O$552,5,FALSE) -0.5</f>
        <v>4.5</v>
      </c>
      <c r="Z1180" s="44">
        <f>Y1180+(F1180-VLOOKUP($L1180,'[1]Tortugas liberadas DPNG'!$B$1:$O$552,7,FALSE))</f>
        <v>8.5</v>
      </c>
      <c r="AA1180" s="44">
        <f t="shared" si="28"/>
        <v>8</v>
      </c>
    </row>
    <row r="1181" spans="1:27" x14ac:dyDescent="0.25">
      <c r="A1181" s="42">
        <v>1265</v>
      </c>
      <c r="B1181" s="42" t="s">
        <v>28</v>
      </c>
      <c r="C1181" s="9"/>
      <c r="D1181" s="9"/>
      <c r="E1181" s="42" t="s">
        <v>585</v>
      </c>
      <c r="F1181" s="9">
        <v>2019</v>
      </c>
      <c r="G1181" s="9">
        <v>4</v>
      </c>
      <c r="H1181" s="9">
        <v>1</v>
      </c>
      <c r="I1181" s="42">
        <v>-0.82628000000000001</v>
      </c>
      <c r="J1181" s="42">
        <v>-90.063230000000004</v>
      </c>
      <c r="K1181" s="26">
        <v>72569077</v>
      </c>
      <c r="L1181" s="26">
        <f t="shared" si="29"/>
        <v>72569077</v>
      </c>
      <c r="M1181" s="26">
        <v>72569077</v>
      </c>
      <c r="N1181" s="47">
        <v>2466</v>
      </c>
      <c r="O1181" s="48">
        <v>33.299999999999997</v>
      </c>
      <c r="P1181" s="45">
        <v>34.299999999999997</v>
      </c>
      <c r="Q1181" s="45">
        <v>24.2</v>
      </c>
      <c r="R1181" s="45">
        <v>6.6</v>
      </c>
      <c r="S1181" s="45">
        <v>8.4</v>
      </c>
      <c r="T1181" s="45">
        <v>1</v>
      </c>
      <c r="U1181" s="28" t="e">
        <v>#N/A</v>
      </c>
      <c r="V1181" s="44" t="e">
        <f>VLOOKUP($L1181,'[1]Tortugas liberadas DPNG'!$B$1:$O$552,7,FALSE)</f>
        <v>#N/A</v>
      </c>
      <c r="W1181" s="44" t="e">
        <f>VLOOKUP($L1181,'[1]Tortugas liberadas DPNG'!$B$1:$O$552,11,FALSE)</f>
        <v>#N/A</v>
      </c>
      <c r="X1181" s="44" t="e">
        <f>VLOOKUP($L1181,'[1]Tortugas liberadas DPNG'!$B$1:$O$552,14,FALSE)/1000</f>
        <v>#N/A</v>
      </c>
      <c r="Y1181" s="44" t="e">
        <f>VLOOKUP($L1181,'[1]Tortugas liberadas DPNG'!$B$1:$O$552,5,FALSE) -0.5</f>
        <v>#N/A</v>
      </c>
      <c r="Z1181" s="44" t="e">
        <f>Y1181+(F1181-VLOOKUP($L1181,'[1]Tortugas liberadas DPNG'!$B$1:$O$552,7,FALSE))</f>
        <v>#N/A</v>
      </c>
      <c r="AA1181" s="44">
        <f t="shared" si="28"/>
        <v>8</v>
      </c>
    </row>
    <row r="1182" spans="1:27" x14ac:dyDescent="0.25">
      <c r="A1182" s="42">
        <v>1266</v>
      </c>
      <c r="B1182" s="42" t="s">
        <v>28</v>
      </c>
      <c r="C1182" s="9"/>
      <c r="D1182" s="9"/>
      <c r="E1182" s="42" t="s">
        <v>586</v>
      </c>
      <c r="F1182" s="9">
        <v>2019</v>
      </c>
      <c r="G1182" s="9">
        <v>4</v>
      </c>
      <c r="H1182" s="9">
        <v>1</v>
      </c>
      <c r="I1182" s="42">
        <v>-0.82504</v>
      </c>
      <c r="J1182" s="42">
        <v>-90.063739999999996</v>
      </c>
      <c r="K1182" s="26">
        <v>48376523</v>
      </c>
      <c r="L1182" s="26">
        <f t="shared" si="29"/>
        <v>48376523</v>
      </c>
      <c r="M1182" s="26">
        <v>48376523</v>
      </c>
      <c r="N1182" s="47">
        <v>2254</v>
      </c>
      <c r="O1182" s="48">
        <v>39.799999999999997</v>
      </c>
      <c r="P1182" s="45">
        <v>41</v>
      </c>
      <c r="Q1182" s="45">
        <v>29.5</v>
      </c>
      <c r="R1182" s="45">
        <v>8.4</v>
      </c>
      <c r="S1182" s="45">
        <v>13.6</v>
      </c>
      <c r="T1182" s="45">
        <v>1</v>
      </c>
      <c r="U1182" s="28" t="e">
        <v>#N/A</v>
      </c>
      <c r="V1182" s="44">
        <f>VLOOKUP($L1182,'[1]Tortugas liberadas DPNG'!$B$1:$O$552,7,FALSE)</f>
        <v>2015</v>
      </c>
      <c r="W1182" s="44">
        <f>VLOOKUP($L1182,'[1]Tortugas liberadas DPNG'!$B$1:$O$552,11,FALSE)</f>
        <v>23.5</v>
      </c>
      <c r="X1182" s="44">
        <f>VLOOKUP($L1182,'[1]Tortugas liberadas DPNG'!$B$1:$O$552,14,FALSE)/1000</f>
        <v>1</v>
      </c>
      <c r="Y1182" s="44">
        <f>VLOOKUP($L1182,'[1]Tortugas liberadas DPNG'!$B$1:$O$552,5,FALSE) -0.5</f>
        <v>4.5</v>
      </c>
      <c r="Z1182" s="44">
        <f>Y1182+(F1182-VLOOKUP($L1182,'[1]Tortugas liberadas DPNG'!$B$1:$O$552,7,FALSE))</f>
        <v>8.5</v>
      </c>
      <c r="AA1182" s="44">
        <f t="shared" si="28"/>
        <v>8</v>
      </c>
    </row>
    <row r="1183" spans="1:27" x14ac:dyDescent="0.25">
      <c r="A1183" s="42">
        <v>1267</v>
      </c>
      <c r="B1183" s="42" t="s">
        <v>28</v>
      </c>
      <c r="C1183" s="9"/>
      <c r="D1183" s="9"/>
      <c r="E1183" s="42" t="s">
        <v>587</v>
      </c>
      <c r="F1183" s="9">
        <v>2019</v>
      </c>
      <c r="G1183" s="9">
        <v>4</v>
      </c>
      <c r="H1183" s="9">
        <v>1</v>
      </c>
      <c r="I1183" s="42">
        <v>-0.82230000000000003</v>
      </c>
      <c r="J1183" s="42">
        <v>-90.054460000000006</v>
      </c>
      <c r="K1183" s="26">
        <v>982126055990538</v>
      </c>
      <c r="L1183" s="26">
        <f t="shared" si="29"/>
        <v>982126055990538</v>
      </c>
      <c r="M1183" s="26">
        <v>982126055990538</v>
      </c>
      <c r="N1183" s="47">
        <v>23</v>
      </c>
      <c r="O1183" s="48">
        <v>30.6</v>
      </c>
      <c r="P1183" s="45">
        <v>32.6</v>
      </c>
      <c r="Q1183" s="45">
        <v>22.3</v>
      </c>
      <c r="R1183" s="45">
        <v>6.3</v>
      </c>
      <c r="S1183" s="45">
        <v>2.8</v>
      </c>
      <c r="T1183" s="45">
        <v>1</v>
      </c>
      <c r="U1183" s="28" t="e">
        <v>#N/A</v>
      </c>
      <c r="V1183" s="44">
        <f>VLOOKUP($L1183,'[1]Tortugas liberadas DPNG'!$B$1:$O$552,7,FALSE)</f>
        <v>2019</v>
      </c>
      <c r="W1183" s="44">
        <f>VLOOKUP($L1183,'[1]Tortugas liberadas DPNG'!$B$1:$O$552,11,FALSE)</f>
        <v>29.9</v>
      </c>
      <c r="X1183" s="44">
        <f>VLOOKUP($L1183,'[1]Tortugas liberadas DPNG'!$B$1:$O$552,14,FALSE)/1000</f>
        <v>2.1800000000000002</v>
      </c>
      <c r="Y1183" s="44">
        <f>VLOOKUP($L1183,'[1]Tortugas liberadas DPNG'!$B$1:$O$552,5,FALSE) -0.5</f>
        <v>5.5</v>
      </c>
      <c r="Z1183" s="44">
        <f>Y1183+(F1183-VLOOKUP($L1183,'[1]Tortugas liberadas DPNG'!$B$1:$O$552,7,FALSE))</f>
        <v>5.5</v>
      </c>
      <c r="AA1183" s="44">
        <f t="shared" si="28"/>
        <v>15</v>
      </c>
    </row>
    <row r="1184" spans="1:27" x14ac:dyDescent="0.25">
      <c r="A1184" s="42">
        <f t="shared" ref="A1184:A1247" si="30">A1183+1</f>
        <v>1268</v>
      </c>
      <c r="B1184" s="42" t="s">
        <v>28</v>
      </c>
      <c r="E1184" s="42" t="s">
        <v>588</v>
      </c>
      <c r="F1184" s="9">
        <v>2019</v>
      </c>
      <c r="G1184" s="42">
        <v>8</v>
      </c>
      <c r="H1184" s="42">
        <v>9</v>
      </c>
      <c r="I1184" s="42">
        <v>-0.81953699999999996</v>
      </c>
      <c r="J1184" s="42">
        <v>-90.055318</v>
      </c>
      <c r="K1184" s="26">
        <v>51591045</v>
      </c>
      <c r="L1184" s="26">
        <v>51591045</v>
      </c>
      <c r="M1184" s="26">
        <v>51591045</v>
      </c>
      <c r="N1184" s="47" t="s">
        <v>589</v>
      </c>
      <c r="O1184" s="48">
        <v>45.9</v>
      </c>
      <c r="P1184" s="48">
        <v>47.1</v>
      </c>
      <c r="Q1184" s="48">
        <v>35.1</v>
      </c>
      <c r="R1184" s="48">
        <v>10</v>
      </c>
      <c r="S1184" s="48">
        <v>10.7</v>
      </c>
      <c r="T1184" s="45">
        <v>1</v>
      </c>
      <c r="U1184" s="28" t="e">
        <v>#N/A</v>
      </c>
      <c r="V1184" s="44" t="e">
        <f>VLOOKUP($L1184,'[1]Tortugas liberadas DPNG'!$B$1:$O$552,7,FALSE)</f>
        <v>#N/A</v>
      </c>
      <c r="W1184" s="44" t="e">
        <f>VLOOKUP($L1184,'[1]Tortugas liberadas DPNG'!$B$1:$O$552,11,FALSE)</f>
        <v>#N/A</v>
      </c>
      <c r="X1184" s="44" t="e">
        <f>VLOOKUP($L1184,'[1]Tortugas liberadas DPNG'!$B$1:$O$552,14,FALSE)/1000</f>
        <v>#N/A</v>
      </c>
      <c r="Y1184" s="44" t="e">
        <f>VLOOKUP($L1184,'[1]Tortugas liberadas DPNG'!$B$1:$O$552,5,FALSE) -0.5</f>
        <v>#N/A</v>
      </c>
      <c r="Z1184" s="44" t="e">
        <f>Y1184+(F1184-VLOOKUP($L1184,'[1]Tortugas liberadas DPNG'!$B$1:$O$552,7,FALSE))</f>
        <v>#N/A</v>
      </c>
      <c r="AA1184" s="44">
        <f t="shared" si="28"/>
        <v>8</v>
      </c>
    </row>
    <row r="1185" spans="1:27" x14ac:dyDescent="0.25">
      <c r="A1185" s="42">
        <f t="shared" si="30"/>
        <v>1269</v>
      </c>
      <c r="B1185" s="42" t="s">
        <v>28</v>
      </c>
      <c r="E1185" s="42" t="s">
        <v>590</v>
      </c>
      <c r="F1185" s="9">
        <v>2019</v>
      </c>
      <c r="G1185" s="42">
        <v>8</v>
      </c>
      <c r="H1185" s="42">
        <v>9</v>
      </c>
      <c r="I1185" s="42">
        <v>-0.81934200000000001</v>
      </c>
      <c r="J1185" s="42">
        <v>-90.055842999999996</v>
      </c>
      <c r="K1185" s="26" t="s">
        <v>591</v>
      </c>
      <c r="L1185" s="26">
        <v>982126055990397</v>
      </c>
      <c r="M1185" s="26" t="s">
        <v>591</v>
      </c>
      <c r="N1185" s="47">
        <v>0</v>
      </c>
      <c r="O1185" s="48">
        <v>30.2</v>
      </c>
      <c r="P1185" s="48">
        <v>31.5</v>
      </c>
      <c r="Q1185" s="48">
        <v>20.8</v>
      </c>
      <c r="R1185" s="48">
        <v>6</v>
      </c>
      <c r="S1185" s="48">
        <v>2.7</v>
      </c>
      <c r="T1185" s="45">
        <v>1</v>
      </c>
      <c r="U1185" s="28" t="e">
        <v>#N/A</v>
      </c>
      <c r="V1185" s="44">
        <f>VLOOKUP($L1185,'[1]Tortugas liberadas DPNG'!$B$1:$O$552,7,FALSE)</f>
        <v>2019</v>
      </c>
      <c r="W1185" s="44">
        <f>VLOOKUP($L1185,'[1]Tortugas liberadas DPNG'!$B$1:$O$552,11,FALSE)</f>
        <v>27.9</v>
      </c>
      <c r="X1185" s="44">
        <f>VLOOKUP($L1185,'[1]Tortugas liberadas DPNG'!$B$1:$O$552,14,FALSE)/1000</f>
        <v>1.6819999999999999</v>
      </c>
      <c r="Y1185" s="44">
        <f>VLOOKUP($L1185,'[1]Tortugas liberadas DPNG'!$B$1:$O$552,5,FALSE) -0.5</f>
        <v>5.5</v>
      </c>
      <c r="Z1185" s="44">
        <f>Y1185+(F1185-VLOOKUP($L1185,'[1]Tortugas liberadas DPNG'!$B$1:$O$552,7,FALSE))</f>
        <v>5.5</v>
      </c>
      <c r="AA1185" s="44">
        <f t="shared" si="28"/>
        <v>15</v>
      </c>
    </row>
    <row r="1186" spans="1:27" x14ac:dyDescent="0.25">
      <c r="A1186" s="42">
        <f t="shared" si="30"/>
        <v>1270</v>
      </c>
      <c r="B1186" s="42" t="s">
        <v>28</v>
      </c>
      <c r="E1186" s="42" t="s">
        <v>592</v>
      </c>
      <c r="F1186" s="9">
        <v>2019</v>
      </c>
      <c r="G1186" s="42">
        <v>8</v>
      </c>
      <c r="H1186" s="42">
        <v>9</v>
      </c>
      <c r="I1186" s="42">
        <v>-0.81949399999999994</v>
      </c>
      <c r="J1186" s="42">
        <v>-90.056510000000003</v>
      </c>
      <c r="K1186" s="26">
        <v>91045370</v>
      </c>
      <c r="L1186" s="26">
        <v>91045370</v>
      </c>
      <c r="M1186" s="26">
        <v>91045370</v>
      </c>
      <c r="N1186" s="47">
        <v>0</v>
      </c>
      <c r="O1186" s="48">
        <v>33</v>
      </c>
      <c r="P1186" s="48">
        <v>34.9</v>
      </c>
      <c r="Q1186" s="48">
        <v>24.5</v>
      </c>
      <c r="R1186" s="48">
        <v>7</v>
      </c>
      <c r="S1186" s="48">
        <v>3.5</v>
      </c>
      <c r="T1186" s="45">
        <v>1</v>
      </c>
      <c r="U1186" s="28" t="e">
        <v>#N/A</v>
      </c>
      <c r="V1186" s="44">
        <f>VLOOKUP($L1186,'[1]Tortugas liberadas DPNG'!$B$1:$O$552,7,FALSE)</f>
        <v>2017</v>
      </c>
      <c r="W1186" s="44">
        <f>VLOOKUP($L1186,'[1]Tortugas liberadas DPNG'!$B$1:$O$552,11,FALSE)</f>
        <v>25.9</v>
      </c>
      <c r="X1186" s="44">
        <f>VLOOKUP($L1186,'[1]Tortugas liberadas DPNG'!$B$1:$O$552,14,FALSE)/1000</f>
        <v>1.488</v>
      </c>
      <c r="Y1186" s="44">
        <f>VLOOKUP($L1186,'[1]Tortugas liberadas DPNG'!$B$1:$O$552,5,FALSE) -0.5</f>
        <v>5.5</v>
      </c>
      <c r="Z1186" s="44">
        <f>Y1186+(F1186-VLOOKUP($L1186,'[1]Tortugas liberadas DPNG'!$B$1:$O$552,7,FALSE))</f>
        <v>7.5</v>
      </c>
      <c r="AA1186" s="44">
        <f t="shared" ref="AA1186:AA1249" si="31">LEN(M1186)</f>
        <v>8</v>
      </c>
    </row>
    <row r="1187" spans="1:27" x14ac:dyDescent="0.25">
      <c r="A1187" s="42">
        <f t="shared" si="30"/>
        <v>1271</v>
      </c>
      <c r="B1187" s="42" t="s">
        <v>28</v>
      </c>
      <c r="E1187" s="42" t="s">
        <v>593</v>
      </c>
      <c r="F1187" s="9">
        <v>2019</v>
      </c>
      <c r="G1187" s="42">
        <v>8</v>
      </c>
      <c r="H1187" s="42">
        <v>9</v>
      </c>
      <c r="I1187" s="42">
        <v>-0.81942899999999996</v>
      </c>
      <c r="J1187" s="42">
        <v>-90.056849</v>
      </c>
      <c r="K1187" s="26">
        <v>51777523</v>
      </c>
      <c r="L1187" s="26">
        <v>51777523</v>
      </c>
      <c r="M1187" s="26">
        <v>51777523</v>
      </c>
      <c r="N1187" s="47">
        <v>0</v>
      </c>
      <c r="O1187" s="48">
        <v>39.700000000000003</v>
      </c>
      <c r="P1187" s="48">
        <v>40.799999999999997</v>
      </c>
      <c r="Q1187" s="48">
        <v>28.6</v>
      </c>
      <c r="R1187" s="48">
        <v>7.2</v>
      </c>
      <c r="S1187" s="48">
        <v>5.8</v>
      </c>
      <c r="T1187" s="45">
        <v>1</v>
      </c>
      <c r="U1187" s="28" t="e">
        <v>#N/A</v>
      </c>
      <c r="V1187" s="44">
        <f>VLOOKUP($L1187,'[1]Tortugas liberadas DPNG'!$B$1:$O$552,7,FALSE)</f>
        <v>2017</v>
      </c>
      <c r="W1187" s="44">
        <f>VLOOKUP($L1187,'[1]Tortugas liberadas DPNG'!$B$1:$O$552,11,FALSE)</f>
        <v>27.9</v>
      </c>
      <c r="X1187" s="44">
        <f>VLOOKUP($L1187,'[1]Tortugas liberadas DPNG'!$B$1:$O$552,14,FALSE)/1000</f>
        <v>1.53</v>
      </c>
      <c r="Y1187" s="44">
        <f>VLOOKUP($L1187,'[1]Tortugas liberadas DPNG'!$B$1:$O$552,5,FALSE) -0.5</f>
        <v>5.5</v>
      </c>
      <c r="Z1187" s="44">
        <f>Y1187+(F1187-VLOOKUP($L1187,'[1]Tortugas liberadas DPNG'!$B$1:$O$552,7,FALSE))</f>
        <v>7.5</v>
      </c>
      <c r="AA1187" s="44">
        <f t="shared" si="31"/>
        <v>8</v>
      </c>
    </row>
    <row r="1188" spans="1:27" x14ac:dyDescent="0.25">
      <c r="A1188" s="42">
        <f t="shared" si="30"/>
        <v>1272</v>
      </c>
      <c r="B1188" s="42" t="s">
        <v>28</v>
      </c>
      <c r="E1188" s="42" t="s">
        <v>594</v>
      </c>
      <c r="F1188" s="9">
        <v>2019</v>
      </c>
      <c r="G1188" s="42">
        <v>8</v>
      </c>
      <c r="H1188" s="42">
        <v>9</v>
      </c>
      <c r="I1188" s="42">
        <v>-0.81957999999999998</v>
      </c>
      <c r="J1188" s="42">
        <v>-90.056921000000003</v>
      </c>
      <c r="K1188" s="26">
        <v>48070836</v>
      </c>
      <c r="L1188" s="26">
        <v>48070836</v>
      </c>
      <c r="M1188" s="26">
        <v>48070836</v>
      </c>
      <c r="N1188" s="47">
        <v>2211</v>
      </c>
      <c r="O1188" s="48">
        <v>47.9</v>
      </c>
      <c r="P1188" s="48">
        <v>51</v>
      </c>
      <c r="Q1188" s="48">
        <v>36</v>
      </c>
      <c r="R1188" s="48">
        <v>10.6</v>
      </c>
      <c r="S1188" s="48">
        <v>11.7</v>
      </c>
      <c r="T1188" s="45">
        <v>1</v>
      </c>
      <c r="U1188" s="28" t="e">
        <v>#N/A</v>
      </c>
      <c r="V1188" s="44">
        <f>VLOOKUP($L1188,'[1]Tortugas liberadas DPNG'!$B$1:$O$552,7,FALSE)</f>
        <v>2015</v>
      </c>
      <c r="W1188" s="44">
        <f>VLOOKUP($L1188,'[1]Tortugas liberadas DPNG'!$B$1:$O$552,11,FALSE)</f>
        <v>26.2</v>
      </c>
      <c r="X1188" s="44">
        <f>VLOOKUP($L1188,'[1]Tortugas liberadas DPNG'!$B$1:$O$552,14,FALSE)/1000</f>
        <v>1.4</v>
      </c>
      <c r="Y1188" s="44">
        <f>VLOOKUP($L1188,'[1]Tortugas liberadas DPNG'!$B$1:$O$552,5,FALSE) -0.5</f>
        <v>5.5</v>
      </c>
      <c r="Z1188" s="44">
        <f>Y1188+(F1188-VLOOKUP($L1188,'[1]Tortugas liberadas DPNG'!$B$1:$O$552,7,FALSE))</f>
        <v>9.5</v>
      </c>
      <c r="AA1188" s="44">
        <f t="shared" si="31"/>
        <v>8</v>
      </c>
    </row>
    <row r="1189" spans="1:27" x14ac:dyDescent="0.25">
      <c r="A1189" s="42">
        <f t="shared" si="30"/>
        <v>1273</v>
      </c>
      <c r="B1189" s="42" t="s">
        <v>28</v>
      </c>
      <c r="E1189" s="42" t="s">
        <v>595</v>
      </c>
      <c r="F1189" s="9">
        <v>2019</v>
      </c>
      <c r="G1189" s="42">
        <v>8</v>
      </c>
      <c r="H1189" s="42">
        <v>9</v>
      </c>
      <c r="I1189" s="42">
        <v>-0.81931600000000004</v>
      </c>
      <c r="J1189" s="42">
        <v>-90.057114999999996</v>
      </c>
      <c r="K1189" s="26">
        <v>48289830</v>
      </c>
      <c r="L1189" s="26">
        <v>48289830</v>
      </c>
      <c r="M1189" s="26">
        <v>48289830</v>
      </c>
      <c r="N1189" s="47" t="s">
        <v>596</v>
      </c>
      <c r="O1189" s="48">
        <v>49.3</v>
      </c>
      <c r="P1189" s="48">
        <v>51.6</v>
      </c>
      <c r="Q1189" s="48">
        <v>36.799999999999997</v>
      </c>
      <c r="R1189" s="48">
        <v>11.4</v>
      </c>
      <c r="S1189" s="48">
        <v>12.5</v>
      </c>
      <c r="T1189" s="45">
        <v>1</v>
      </c>
      <c r="U1189" s="28" t="e">
        <v>#N/A</v>
      </c>
      <c r="V1189" s="44">
        <f>VLOOKUP($L1189,'[1]Tortugas liberadas DPNG'!$B$1:$O$552,7,FALSE)</f>
        <v>2015</v>
      </c>
      <c r="W1189" s="44">
        <f>VLOOKUP($L1189,'[1]Tortugas liberadas DPNG'!$B$1:$O$552,11,FALSE)</f>
        <v>28.5</v>
      </c>
      <c r="X1189" s="44">
        <f>VLOOKUP($L1189,'[1]Tortugas liberadas DPNG'!$B$1:$O$552,14,FALSE)/1000</f>
        <v>2.2999999999999998</v>
      </c>
      <c r="Y1189" s="44">
        <f>VLOOKUP($L1189,'[1]Tortugas liberadas DPNG'!$B$1:$O$552,5,FALSE) -0.5</f>
        <v>6.5</v>
      </c>
      <c r="Z1189" s="44">
        <f>Y1189+(F1189-VLOOKUP($L1189,'[1]Tortugas liberadas DPNG'!$B$1:$O$552,7,FALSE))</f>
        <v>10.5</v>
      </c>
      <c r="AA1189" s="44">
        <f t="shared" si="31"/>
        <v>8</v>
      </c>
    </row>
    <row r="1190" spans="1:27" x14ac:dyDescent="0.25">
      <c r="A1190" s="42">
        <f t="shared" si="30"/>
        <v>1274</v>
      </c>
      <c r="B1190" s="42" t="s">
        <v>28</v>
      </c>
      <c r="E1190" s="42" t="s">
        <v>597</v>
      </c>
      <c r="F1190" s="9">
        <v>2019</v>
      </c>
      <c r="G1190" s="42">
        <v>8</v>
      </c>
      <c r="H1190" s="42">
        <v>9</v>
      </c>
      <c r="I1190" s="42">
        <v>-0.81977199999999995</v>
      </c>
      <c r="J1190" s="42">
        <v>-90.057395999999997</v>
      </c>
      <c r="K1190" s="26">
        <v>48073378</v>
      </c>
      <c r="L1190" s="26">
        <v>48073378</v>
      </c>
      <c r="M1190" s="26">
        <v>48073378</v>
      </c>
      <c r="N1190" s="47">
        <v>2147</v>
      </c>
      <c r="O1190" s="48">
        <v>53.5</v>
      </c>
      <c r="P1190" s="48">
        <v>55.4</v>
      </c>
      <c r="Q1190" s="48">
        <v>40.5</v>
      </c>
      <c r="R1190" s="48">
        <v>13</v>
      </c>
      <c r="S1190" s="48">
        <v>15.9</v>
      </c>
      <c r="T1190" s="45">
        <v>1</v>
      </c>
      <c r="U1190" s="28" t="e">
        <v>#N/A</v>
      </c>
      <c r="V1190" s="44">
        <f>VLOOKUP($L1190,'[1]Tortugas liberadas DPNG'!$B$1:$O$552,7,FALSE)</f>
        <v>2015</v>
      </c>
      <c r="W1190" s="44">
        <f>VLOOKUP($L1190,'[1]Tortugas liberadas DPNG'!$B$1:$O$552,11,FALSE)</f>
        <v>34.1</v>
      </c>
      <c r="X1190" s="44">
        <f>VLOOKUP($L1190,'[1]Tortugas liberadas DPNG'!$B$1:$O$552,14,FALSE)/1000</f>
        <v>3.6</v>
      </c>
      <c r="Y1190" s="44">
        <f>VLOOKUP($L1190,'[1]Tortugas liberadas DPNG'!$B$1:$O$552,5,FALSE) -0.5</f>
        <v>7.5</v>
      </c>
      <c r="Z1190" s="44">
        <f>Y1190+(F1190-VLOOKUP($L1190,'[1]Tortugas liberadas DPNG'!$B$1:$O$552,7,FALSE))</f>
        <v>11.5</v>
      </c>
      <c r="AA1190" s="44">
        <f t="shared" si="31"/>
        <v>8</v>
      </c>
    </row>
    <row r="1191" spans="1:27" x14ac:dyDescent="0.25">
      <c r="A1191" s="42">
        <f t="shared" si="30"/>
        <v>1275</v>
      </c>
      <c r="B1191" s="42" t="s">
        <v>28</v>
      </c>
      <c r="E1191" s="42" t="s">
        <v>598</v>
      </c>
      <c r="F1191" s="9">
        <v>2019</v>
      </c>
      <c r="G1191" s="42">
        <v>8</v>
      </c>
      <c r="H1191" s="42">
        <v>9</v>
      </c>
      <c r="I1191" s="42">
        <v>-0.81947499999999995</v>
      </c>
      <c r="J1191" s="42">
        <v>-90.057283999999996</v>
      </c>
      <c r="K1191" s="26">
        <v>48043348</v>
      </c>
      <c r="L1191" s="26">
        <v>48043348</v>
      </c>
      <c r="M1191" s="26">
        <v>48043348</v>
      </c>
      <c r="N1191" s="47">
        <v>2232</v>
      </c>
      <c r="O1191" s="48">
        <v>44.4</v>
      </c>
      <c r="P1191" s="48">
        <v>48.1</v>
      </c>
      <c r="Q1191" s="48">
        <v>33.200000000000003</v>
      </c>
      <c r="R1191" s="48">
        <v>10.5</v>
      </c>
      <c r="S1191" s="48">
        <v>9.6</v>
      </c>
      <c r="T1191" s="45">
        <v>1</v>
      </c>
      <c r="U1191" s="28" t="e">
        <v>#N/A</v>
      </c>
      <c r="V1191" s="44">
        <f>VLOOKUP($L1191,'[1]Tortugas liberadas DPNG'!$B$1:$O$552,7,FALSE)</f>
        <v>2015</v>
      </c>
      <c r="W1191" s="44">
        <f>VLOOKUP($L1191,'[1]Tortugas liberadas DPNG'!$B$1:$O$552,11,FALSE)</f>
        <v>24.6</v>
      </c>
      <c r="X1191" s="44">
        <f>VLOOKUP($L1191,'[1]Tortugas liberadas DPNG'!$B$1:$O$552,14,FALSE)/1000</f>
        <v>1.4</v>
      </c>
      <c r="Y1191" s="44">
        <f>VLOOKUP($L1191,'[1]Tortugas liberadas DPNG'!$B$1:$O$552,5,FALSE) -0.5</f>
        <v>5.5</v>
      </c>
      <c r="Z1191" s="44">
        <f>Y1191+(F1191-VLOOKUP($L1191,'[1]Tortugas liberadas DPNG'!$B$1:$O$552,7,FALSE))</f>
        <v>9.5</v>
      </c>
      <c r="AA1191" s="44">
        <f t="shared" si="31"/>
        <v>8</v>
      </c>
    </row>
    <row r="1192" spans="1:27" x14ac:dyDescent="0.25">
      <c r="A1192" s="42">
        <f t="shared" si="30"/>
        <v>1276</v>
      </c>
      <c r="B1192" s="42" t="s">
        <v>28</v>
      </c>
      <c r="E1192" s="42" t="s">
        <v>599</v>
      </c>
      <c r="F1192" s="9">
        <v>2019</v>
      </c>
      <c r="G1192" s="42">
        <v>8</v>
      </c>
      <c r="H1192" s="42">
        <v>9</v>
      </c>
      <c r="I1192" s="42">
        <v>-0.81923500000000005</v>
      </c>
      <c r="J1192" s="42">
        <v>-90.057749999999999</v>
      </c>
      <c r="K1192" s="26">
        <v>51825085</v>
      </c>
      <c r="L1192" s="26">
        <v>51825058</v>
      </c>
      <c r="M1192" s="26" t="s">
        <v>104</v>
      </c>
      <c r="N1192" s="47">
        <v>2890</v>
      </c>
      <c r="O1192" s="48">
        <v>38.4</v>
      </c>
      <c r="P1192" s="48">
        <v>40</v>
      </c>
      <c r="Q1192" s="48">
        <v>27.6</v>
      </c>
      <c r="R1192" s="48">
        <v>8</v>
      </c>
      <c r="S1192" s="48">
        <v>5.6</v>
      </c>
      <c r="T1192" s="45">
        <v>1</v>
      </c>
      <c r="U1192" s="28" t="e">
        <v>#N/A</v>
      </c>
      <c r="V1192" s="44">
        <f>VLOOKUP($L1192,'[1]Tortugas liberadas DPNG'!$B$1:$O$552,7,FALSE)</f>
        <v>2017</v>
      </c>
      <c r="W1192" s="44">
        <f>VLOOKUP($L1192,'[1]Tortugas liberadas DPNG'!$B$1:$O$552,11,FALSE)</f>
        <v>29.6</v>
      </c>
      <c r="X1192" s="44">
        <f>VLOOKUP($L1192,'[1]Tortugas liberadas DPNG'!$B$1:$O$552,14,FALSE)/1000</f>
        <v>2.3540000000000001</v>
      </c>
      <c r="Y1192" s="44">
        <f>VLOOKUP($L1192,'[1]Tortugas liberadas DPNG'!$B$1:$O$552,5,FALSE) -0.5</f>
        <v>5.5</v>
      </c>
      <c r="Z1192" s="44">
        <f>Y1192+(F1192-VLOOKUP($L1192,'[1]Tortugas liberadas DPNG'!$B$1:$O$552,7,FALSE))</f>
        <v>7.5</v>
      </c>
      <c r="AA1192" s="44">
        <f t="shared" si="31"/>
        <v>17</v>
      </c>
    </row>
    <row r="1193" spans="1:27" x14ac:dyDescent="0.25">
      <c r="A1193" s="42">
        <f t="shared" si="30"/>
        <v>1277</v>
      </c>
      <c r="B1193" s="42" t="s">
        <v>28</v>
      </c>
      <c r="E1193" s="42" t="s">
        <v>600</v>
      </c>
      <c r="F1193" s="9">
        <v>2019</v>
      </c>
      <c r="G1193" s="42">
        <v>8</v>
      </c>
      <c r="H1193" s="42">
        <v>9</v>
      </c>
      <c r="I1193" s="42">
        <v>-0.81958500000000001</v>
      </c>
      <c r="J1193" s="42">
        <v>-90.058359999999993</v>
      </c>
      <c r="K1193" s="26">
        <v>51563827</v>
      </c>
      <c r="L1193" s="26">
        <v>51563827</v>
      </c>
      <c r="M1193" s="26">
        <v>51563827</v>
      </c>
      <c r="N1193" s="47">
        <v>2469</v>
      </c>
      <c r="O1193" s="48">
        <v>33.5</v>
      </c>
      <c r="P1193" s="48">
        <v>34.700000000000003</v>
      </c>
      <c r="Q1193" s="48">
        <v>23.5</v>
      </c>
      <c r="R1193" s="48">
        <v>6</v>
      </c>
      <c r="S1193" s="48">
        <v>3.6</v>
      </c>
      <c r="T1193" s="45">
        <v>1</v>
      </c>
      <c r="U1193" s="28" t="e">
        <v>#N/A</v>
      </c>
      <c r="V1193" s="44">
        <f>VLOOKUP($L1193,'[1]Tortugas liberadas DPNG'!$B$1:$O$552,7,FALSE)</f>
        <v>2017</v>
      </c>
      <c r="W1193" s="44">
        <f>VLOOKUP($L1193,'[1]Tortugas liberadas DPNG'!$B$1:$O$552,11,FALSE)</f>
        <v>25.3</v>
      </c>
      <c r="X1193" s="44">
        <f>VLOOKUP($L1193,'[1]Tortugas liberadas DPNG'!$B$1:$O$552,14,FALSE)/1000</f>
        <v>1.4</v>
      </c>
      <c r="Y1193" s="44">
        <f>VLOOKUP($L1193,'[1]Tortugas liberadas DPNG'!$B$1:$O$552,5,FALSE) -0.5</f>
        <v>4.5</v>
      </c>
      <c r="Z1193" s="44">
        <f>Y1193+(F1193-VLOOKUP($L1193,'[1]Tortugas liberadas DPNG'!$B$1:$O$552,7,FALSE))</f>
        <v>6.5</v>
      </c>
      <c r="AA1193" s="44">
        <f t="shared" si="31"/>
        <v>8</v>
      </c>
    </row>
    <row r="1194" spans="1:27" x14ac:dyDescent="0.25">
      <c r="A1194" s="42">
        <f t="shared" si="30"/>
        <v>1278</v>
      </c>
      <c r="B1194" s="42" t="s">
        <v>28</v>
      </c>
      <c r="E1194" s="42" t="s">
        <v>601</v>
      </c>
      <c r="F1194" s="9">
        <v>2019</v>
      </c>
      <c r="G1194" s="42">
        <v>8</v>
      </c>
      <c r="H1194" s="42">
        <v>9</v>
      </c>
      <c r="I1194" s="42">
        <v>-0.81904299999999997</v>
      </c>
      <c r="J1194" s="42">
        <v>-90.058638999999999</v>
      </c>
      <c r="K1194" s="26">
        <v>48312005</v>
      </c>
      <c r="L1194" s="26">
        <v>48312005</v>
      </c>
      <c r="M1194" s="26">
        <v>48312005</v>
      </c>
      <c r="N1194" s="47" t="s">
        <v>126</v>
      </c>
      <c r="O1194" s="48">
        <v>40.5</v>
      </c>
      <c r="P1194" s="48">
        <v>44.5</v>
      </c>
      <c r="Q1194" s="48">
        <v>30.7</v>
      </c>
      <c r="R1194" s="48">
        <v>9</v>
      </c>
      <c r="S1194" s="48">
        <v>7.8</v>
      </c>
      <c r="T1194" s="45">
        <v>1</v>
      </c>
      <c r="U1194" s="28" t="e">
        <v>#N/A</v>
      </c>
      <c r="V1194" s="44">
        <f>VLOOKUP($L1194,'[1]Tortugas liberadas DPNG'!$B$1:$O$552,7,FALSE)</f>
        <v>2015</v>
      </c>
      <c r="W1194" s="44">
        <f>VLOOKUP($L1194,'[1]Tortugas liberadas DPNG'!$B$1:$O$552,11,FALSE)</f>
        <v>24.2</v>
      </c>
      <c r="X1194" s="44">
        <f>VLOOKUP($L1194,'[1]Tortugas liberadas DPNG'!$B$1:$O$552,14,FALSE)/1000</f>
        <v>1.3</v>
      </c>
      <c r="Y1194" s="44">
        <f>VLOOKUP($L1194,'[1]Tortugas liberadas DPNG'!$B$1:$O$552,5,FALSE) -0.5</f>
        <v>5.5</v>
      </c>
      <c r="Z1194" s="44">
        <f>Y1194+(F1194-VLOOKUP($L1194,'[1]Tortugas liberadas DPNG'!$B$1:$O$552,7,FALSE))</f>
        <v>9.5</v>
      </c>
      <c r="AA1194" s="44">
        <f t="shared" si="31"/>
        <v>8</v>
      </c>
    </row>
    <row r="1195" spans="1:27" x14ac:dyDescent="0.25">
      <c r="A1195" s="42">
        <f t="shared" si="30"/>
        <v>1279</v>
      </c>
      <c r="B1195" s="42" t="s">
        <v>28</v>
      </c>
      <c r="E1195" s="42" t="s">
        <v>602</v>
      </c>
      <c r="F1195" s="9">
        <v>2019</v>
      </c>
      <c r="G1195" s="42">
        <v>8</v>
      </c>
      <c r="H1195" s="42">
        <v>9</v>
      </c>
      <c r="I1195" s="42">
        <v>-0.81931900000000002</v>
      </c>
      <c r="J1195" s="42">
        <v>-90.058561999999995</v>
      </c>
      <c r="K1195" s="26">
        <v>48369071</v>
      </c>
      <c r="L1195" s="26">
        <v>48369071</v>
      </c>
      <c r="M1195" s="26">
        <v>48369071</v>
      </c>
      <c r="N1195" s="47">
        <v>2179</v>
      </c>
      <c r="O1195" s="48">
        <v>50.8</v>
      </c>
      <c r="P1195" s="48">
        <v>52</v>
      </c>
      <c r="Q1195" s="48">
        <v>38.6</v>
      </c>
      <c r="R1195" s="48">
        <v>11.5</v>
      </c>
      <c r="S1195" s="48">
        <v>14</v>
      </c>
      <c r="T1195" s="45">
        <v>1</v>
      </c>
      <c r="U1195" s="28" t="e">
        <v>#N/A</v>
      </c>
      <c r="V1195" s="44">
        <f>VLOOKUP($L1195,'[1]Tortugas liberadas DPNG'!$B$1:$O$552,7,FALSE)</f>
        <v>2015</v>
      </c>
      <c r="W1195" s="44">
        <f>VLOOKUP($L1195,'[1]Tortugas liberadas DPNG'!$B$1:$O$552,11,FALSE)</f>
        <v>30.6</v>
      </c>
      <c r="X1195" s="44">
        <f>VLOOKUP($L1195,'[1]Tortugas liberadas DPNG'!$B$1:$O$552,14,FALSE)/1000</f>
        <v>2.8</v>
      </c>
      <c r="Y1195" s="44">
        <f>VLOOKUP($L1195,'[1]Tortugas liberadas DPNG'!$B$1:$O$552,5,FALSE) -0.5</f>
        <v>6.5</v>
      </c>
      <c r="Z1195" s="44">
        <f>Y1195+(F1195-VLOOKUP($L1195,'[1]Tortugas liberadas DPNG'!$B$1:$O$552,7,FALSE))</f>
        <v>10.5</v>
      </c>
      <c r="AA1195" s="44">
        <f t="shared" si="31"/>
        <v>8</v>
      </c>
    </row>
    <row r="1196" spans="1:27" x14ac:dyDescent="0.25">
      <c r="A1196" s="42">
        <f t="shared" si="30"/>
        <v>1280</v>
      </c>
      <c r="B1196" s="42" t="s">
        <v>28</v>
      </c>
      <c r="E1196" s="42" t="s">
        <v>603</v>
      </c>
      <c r="F1196" s="9">
        <v>2019</v>
      </c>
      <c r="G1196" s="42">
        <v>8</v>
      </c>
      <c r="H1196" s="42">
        <v>9</v>
      </c>
      <c r="I1196" s="42">
        <v>-0.81957800000000003</v>
      </c>
      <c r="J1196" s="42">
        <v>-90.058577</v>
      </c>
      <c r="K1196" s="26">
        <v>48376541</v>
      </c>
      <c r="L1196" s="26">
        <v>48376541</v>
      </c>
      <c r="M1196" s="26">
        <v>48376541</v>
      </c>
      <c r="N1196" s="47">
        <v>2181</v>
      </c>
      <c r="O1196" s="48">
        <v>46.4</v>
      </c>
      <c r="P1196" s="48">
        <v>47.6</v>
      </c>
      <c r="Q1196" s="48">
        <v>34.200000000000003</v>
      </c>
      <c r="R1196" s="48">
        <v>10.4</v>
      </c>
      <c r="S1196" s="48">
        <v>10.4</v>
      </c>
      <c r="T1196" s="45">
        <v>1</v>
      </c>
      <c r="U1196" s="28" t="e">
        <v>#N/A</v>
      </c>
      <c r="V1196" s="44">
        <f>VLOOKUP($L1196,'[1]Tortugas liberadas DPNG'!$B$1:$O$552,7,FALSE)</f>
        <v>2015</v>
      </c>
      <c r="W1196" s="44">
        <f>VLOOKUP($L1196,'[1]Tortugas liberadas DPNG'!$B$1:$O$552,11,FALSE)</f>
        <v>28.5</v>
      </c>
      <c r="X1196" s="44">
        <f>VLOOKUP($L1196,'[1]Tortugas liberadas DPNG'!$B$1:$O$552,14,FALSE)/1000</f>
        <v>1.8</v>
      </c>
      <c r="Y1196" s="44">
        <f>VLOOKUP($L1196,'[1]Tortugas liberadas DPNG'!$B$1:$O$552,5,FALSE) -0.5</f>
        <v>7.5</v>
      </c>
      <c r="Z1196" s="44">
        <f>Y1196+(F1196-VLOOKUP($L1196,'[1]Tortugas liberadas DPNG'!$B$1:$O$552,7,FALSE))</f>
        <v>11.5</v>
      </c>
      <c r="AA1196" s="44">
        <f t="shared" si="31"/>
        <v>8</v>
      </c>
    </row>
    <row r="1197" spans="1:27" x14ac:dyDescent="0.25">
      <c r="A1197" s="42">
        <f t="shared" si="30"/>
        <v>1281</v>
      </c>
      <c r="B1197" s="42" t="s">
        <v>28</v>
      </c>
      <c r="E1197" s="42" t="s">
        <v>604</v>
      </c>
      <c r="F1197" s="9">
        <v>2019</v>
      </c>
      <c r="G1197" s="42">
        <v>8</v>
      </c>
      <c r="H1197" s="42">
        <v>9</v>
      </c>
      <c r="I1197" s="42">
        <v>-0.81948699999999997</v>
      </c>
      <c r="J1197" s="42">
        <v>-90.058695999999998</v>
      </c>
      <c r="K1197" s="26" t="s">
        <v>605</v>
      </c>
      <c r="L1197" s="26">
        <v>982126055990440</v>
      </c>
      <c r="M1197" s="26" t="s">
        <v>605</v>
      </c>
      <c r="N1197" s="47">
        <v>0</v>
      </c>
      <c r="O1197" s="48">
        <v>31.5</v>
      </c>
      <c r="P1197" s="48">
        <v>32.1</v>
      </c>
      <c r="Q1197" s="48">
        <v>13.6</v>
      </c>
      <c r="R1197" s="48">
        <v>6.1</v>
      </c>
      <c r="S1197" s="48">
        <v>3</v>
      </c>
      <c r="T1197" s="45">
        <v>1</v>
      </c>
      <c r="U1197" s="28" t="e">
        <v>#N/A</v>
      </c>
      <c r="V1197" s="44">
        <f>VLOOKUP($L1197,'[1]Tortugas liberadas DPNG'!$B$1:$O$552,7,FALSE)</f>
        <v>2019</v>
      </c>
      <c r="W1197" s="44">
        <f>VLOOKUP($L1197,'[1]Tortugas liberadas DPNG'!$B$1:$O$552,11,FALSE)</f>
        <v>0</v>
      </c>
      <c r="X1197" s="44">
        <f>VLOOKUP($L1197,'[1]Tortugas liberadas DPNG'!$B$1:$O$552,14,FALSE)/1000</f>
        <v>0</v>
      </c>
      <c r="Y1197" s="44">
        <f>VLOOKUP($L1197,'[1]Tortugas liberadas DPNG'!$B$1:$O$552,5,FALSE) -0.5</f>
        <v>6.5</v>
      </c>
      <c r="Z1197" s="44">
        <f>Y1197+(F1197-VLOOKUP($L1197,'[1]Tortugas liberadas DPNG'!$B$1:$O$552,7,FALSE))</f>
        <v>6.5</v>
      </c>
      <c r="AA1197" s="44">
        <f t="shared" si="31"/>
        <v>15</v>
      </c>
    </row>
    <row r="1198" spans="1:27" x14ac:dyDescent="0.25">
      <c r="A1198" s="42">
        <f t="shared" si="30"/>
        <v>1282</v>
      </c>
      <c r="B1198" s="42" t="s">
        <v>28</v>
      </c>
      <c r="E1198" s="42" t="s">
        <v>606</v>
      </c>
      <c r="F1198" s="9">
        <v>2019</v>
      </c>
      <c r="G1198" s="42">
        <v>8</v>
      </c>
      <c r="H1198" s="42">
        <v>9</v>
      </c>
      <c r="I1198" s="42">
        <v>-0.81961099999999998</v>
      </c>
      <c r="J1198" s="42">
        <v>-90.059336999999999</v>
      </c>
      <c r="K1198" s="26">
        <v>72605850</v>
      </c>
      <c r="L1198" s="26">
        <v>982126055990441</v>
      </c>
      <c r="M1198" s="26" t="s">
        <v>259</v>
      </c>
      <c r="N1198" s="47">
        <v>0</v>
      </c>
      <c r="O1198" s="48">
        <v>32.299999999999997</v>
      </c>
      <c r="P1198" s="48">
        <v>34.4</v>
      </c>
      <c r="Q1198" s="48">
        <v>23.5</v>
      </c>
      <c r="R1198" s="48">
        <v>6</v>
      </c>
      <c r="S1198" s="48">
        <v>3.4</v>
      </c>
      <c r="T1198" s="45">
        <v>1</v>
      </c>
      <c r="U1198" s="28" t="e">
        <v>#N/A</v>
      </c>
      <c r="V1198" s="44">
        <f>VLOOKUP($L1198,'[1]Tortugas liberadas DPNG'!$B$1:$O$552,7,FALSE)</f>
        <v>2019</v>
      </c>
      <c r="W1198" s="44">
        <f>VLOOKUP($L1198,'[1]Tortugas liberadas DPNG'!$B$1:$O$552,11,FALSE)</f>
        <v>29.9</v>
      </c>
      <c r="X1198" s="44">
        <f>VLOOKUP($L1198,'[1]Tortugas liberadas DPNG'!$B$1:$O$552,14,FALSE)/1000</f>
        <v>2.5859999999999999</v>
      </c>
      <c r="Y1198" s="44">
        <f>VLOOKUP($L1198,'[1]Tortugas liberadas DPNG'!$B$1:$O$552,5,FALSE) -0.5</f>
        <v>6.5</v>
      </c>
      <c r="Z1198" s="44">
        <f>Y1198+(F1198-VLOOKUP($L1198,'[1]Tortugas liberadas DPNG'!$B$1:$O$552,7,FALSE))</f>
        <v>6.5</v>
      </c>
      <c r="AA1198" s="44">
        <f t="shared" si="31"/>
        <v>24</v>
      </c>
    </row>
    <row r="1199" spans="1:27" x14ac:dyDescent="0.25">
      <c r="A1199" s="42">
        <f t="shared" si="30"/>
        <v>1283</v>
      </c>
      <c r="B1199" s="42" t="s">
        <v>28</v>
      </c>
      <c r="E1199" s="42" t="s">
        <v>607</v>
      </c>
      <c r="F1199" s="9">
        <v>2019</v>
      </c>
      <c r="G1199" s="42">
        <v>8</v>
      </c>
      <c r="H1199" s="42">
        <v>9</v>
      </c>
      <c r="I1199" s="42">
        <v>-0.81964499999999996</v>
      </c>
      <c r="J1199" s="42">
        <v>-90.059472</v>
      </c>
      <c r="K1199" s="26" t="s">
        <v>608</v>
      </c>
      <c r="L1199" s="26">
        <v>982126055990491</v>
      </c>
      <c r="M1199" s="26" t="s">
        <v>608</v>
      </c>
      <c r="N1199" s="47">
        <v>0</v>
      </c>
      <c r="O1199" s="48">
        <v>28.6</v>
      </c>
      <c r="P1199" s="48">
        <v>29.1</v>
      </c>
      <c r="Q1199" s="48">
        <v>19.899999999999999</v>
      </c>
      <c r="R1199" s="48">
        <v>5.5</v>
      </c>
      <c r="S1199" s="48">
        <v>2.2999999999999998</v>
      </c>
      <c r="T1199" s="45">
        <v>1</v>
      </c>
      <c r="U1199" s="28" t="e">
        <v>#N/A</v>
      </c>
      <c r="V1199" s="44">
        <f>VLOOKUP($L1199,'[1]Tortugas liberadas DPNG'!$B$1:$O$552,7,FALSE)</f>
        <v>2019</v>
      </c>
      <c r="W1199" s="44">
        <f>VLOOKUP($L1199,'[1]Tortugas liberadas DPNG'!$B$1:$O$552,11,FALSE)</f>
        <v>26.5</v>
      </c>
      <c r="X1199" s="44">
        <f>VLOOKUP($L1199,'[1]Tortugas liberadas DPNG'!$B$1:$O$552,14,FALSE)/1000</f>
        <v>1.762</v>
      </c>
      <c r="Y1199" s="44">
        <f>VLOOKUP($L1199,'[1]Tortugas liberadas DPNG'!$B$1:$O$552,5,FALSE) -0.5</f>
        <v>6.5</v>
      </c>
      <c r="Z1199" s="44">
        <f>Y1199+(F1199-VLOOKUP($L1199,'[1]Tortugas liberadas DPNG'!$B$1:$O$552,7,FALSE))</f>
        <v>6.5</v>
      </c>
      <c r="AA1199" s="44">
        <f t="shared" si="31"/>
        <v>15</v>
      </c>
    </row>
    <row r="1200" spans="1:27" x14ac:dyDescent="0.25">
      <c r="A1200" s="42">
        <f t="shared" si="30"/>
        <v>1284</v>
      </c>
      <c r="B1200" s="42" t="s">
        <v>28</v>
      </c>
      <c r="E1200" s="42" t="s">
        <v>609</v>
      </c>
      <c r="F1200" s="9">
        <v>2019</v>
      </c>
      <c r="G1200" s="42">
        <v>8</v>
      </c>
      <c r="H1200" s="42">
        <v>9</v>
      </c>
      <c r="I1200" s="42">
        <v>-0.81969599999999998</v>
      </c>
      <c r="J1200" s="42">
        <v>-90.059432999999999</v>
      </c>
      <c r="K1200" s="26" t="s">
        <v>610</v>
      </c>
      <c r="L1200" s="26">
        <v>982126055990416</v>
      </c>
      <c r="M1200" s="26" t="s">
        <v>610</v>
      </c>
      <c r="N1200" s="47">
        <v>0</v>
      </c>
      <c r="O1200" s="48">
        <v>31.4</v>
      </c>
      <c r="P1200" s="48">
        <v>32.299999999999997</v>
      </c>
      <c r="Q1200" s="48">
        <v>22</v>
      </c>
      <c r="R1200" s="48">
        <v>6</v>
      </c>
      <c r="S1200" s="48">
        <v>3.1</v>
      </c>
      <c r="T1200" s="45">
        <v>1</v>
      </c>
      <c r="U1200" s="28" t="e">
        <v>#N/A</v>
      </c>
      <c r="V1200" s="44">
        <f>VLOOKUP($L1200,'[1]Tortugas liberadas DPNG'!$B$1:$O$552,7,FALSE)</f>
        <v>2019</v>
      </c>
      <c r="W1200" s="44">
        <f>VLOOKUP($L1200,'[1]Tortugas liberadas DPNG'!$B$1:$O$552,11,FALSE)</f>
        <v>29.3</v>
      </c>
      <c r="X1200" s="44">
        <f>VLOOKUP($L1200,'[1]Tortugas liberadas DPNG'!$B$1:$O$552,14,FALSE)/1000</f>
        <v>2.1440000000000001</v>
      </c>
      <c r="Y1200" s="44">
        <f>VLOOKUP($L1200,'[1]Tortugas liberadas DPNG'!$B$1:$O$552,5,FALSE) -0.5</f>
        <v>6.5</v>
      </c>
      <c r="Z1200" s="44">
        <f>Y1200+(F1200-VLOOKUP($L1200,'[1]Tortugas liberadas DPNG'!$B$1:$O$552,7,FALSE))</f>
        <v>6.5</v>
      </c>
      <c r="AA1200" s="44">
        <f t="shared" si="31"/>
        <v>15</v>
      </c>
    </row>
    <row r="1201" spans="1:27" x14ac:dyDescent="0.25">
      <c r="A1201" s="42">
        <f t="shared" si="30"/>
        <v>1285</v>
      </c>
      <c r="B1201" s="42" t="s">
        <v>28</v>
      </c>
      <c r="E1201" s="42" t="s">
        <v>611</v>
      </c>
      <c r="F1201" s="9">
        <v>2019</v>
      </c>
      <c r="G1201" s="42">
        <v>8</v>
      </c>
      <c r="H1201" s="42">
        <v>9</v>
      </c>
      <c r="I1201" s="42">
        <v>-0.81933199999999995</v>
      </c>
      <c r="J1201" s="42">
        <v>-90.059190000000001</v>
      </c>
      <c r="K1201" s="26">
        <v>48319523</v>
      </c>
      <c r="L1201" s="26">
        <v>48319523</v>
      </c>
      <c r="M1201" s="26">
        <v>48319523</v>
      </c>
      <c r="N1201" s="47" t="s">
        <v>612</v>
      </c>
      <c r="O1201" s="48">
        <v>40.700000000000003</v>
      </c>
      <c r="P1201" s="48">
        <v>42.6</v>
      </c>
      <c r="Q1201" s="48">
        <v>30.3</v>
      </c>
      <c r="R1201" s="48">
        <v>8.6999999999999993</v>
      </c>
      <c r="S1201" s="48">
        <v>6.9</v>
      </c>
      <c r="T1201" s="45">
        <v>1</v>
      </c>
      <c r="U1201" s="28" t="e">
        <v>#N/A</v>
      </c>
      <c r="V1201" s="44">
        <f>VLOOKUP($L1201,'[1]Tortugas liberadas DPNG'!$B$1:$O$552,7,FALSE)</f>
        <v>2015</v>
      </c>
      <c r="W1201" s="44">
        <f>VLOOKUP($L1201,'[1]Tortugas liberadas DPNG'!$B$1:$O$552,11,FALSE)</f>
        <v>29.9</v>
      </c>
      <c r="X1201" s="44">
        <f>VLOOKUP($L1201,'[1]Tortugas liberadas DPNG'!$B$1:$O$552,14,FALSE)/1000</f>
        <v>0.9</v>
      </c>
      <c r="Y1201" s="44">
        <f>VLOOKUP($L1201,'[1]Tortugas liberadas DPNG'!$B$1:$O$552,5,FALSE) -0.5</f>
        <v>5.5</v>
      </c>
      <c r="Z1201" s="44">
        <f>Y1201+(F1201-VLOOKUP($L1201,'[1]Tortugas liberadas DPNG'!$B$1:$O$552,7,FALSE))</f>
        <v>9.5</v>
      </c>
      <c r="AA1201" s="44">
        <f t="shared" si="31"/>
        <v>8</v>
      </c>
    </row>
    <row r="1202" spans="1:27" x14ac:dyDescent="0.25">
      <c r="A1202" s="42">
        <f t="shared" si="30"/>
        <v>1286</v>
      </c>
      <c r="B1202" s="42" t="s">
        <v>28</v>
      </c>
      <c r="E1202" s="42" t="s">
        <v>613</v>
      </c>
      <c r="F1202" s="9">
        <v>2019</v>
      </c>
      <c r="G1202" s="42">
        <v>8</v>
      </c>
      <c r="H1202" s="42">
        <v>9</v>
      </c>
      <c r="I1202" s="42">
        <v>-0.81936399999999998</v>
      </c>
      <c r="J1202" s="42">
        <v>-90.059563999999995</v>
      </c>
      <c r="K1202" s="26">
        <v>48326019</v>
      </c>
      <c r="L1202" s="26">
        <v>48326019</v>
      </c>
      <c r="M1202" s="26">
        <v>48326019</v>
      </c>
      <c r="N1202" s="47">
        <v>2278</v>
      </c>
      <c r="O1202" s="48">
        <v>42.5</v>
      </c>
      <c r="P1202" s="48">
        <v>45.6</v>
      </c>
      <c r="Q1202" s="48">
        <v>33.200000000000003</v>
      </c>
      <c r="R1202" s="48">
        <v>9</v>
      </c>
      <c r="S1202" s="48">
        <v>8.5</v>
      </c>
      <c r="T1202" s="45">
        <v>1</v>
      </c>
      <c r="U1202" s="28" t="e">
        <v>#N/A</v>
      </c>
      <c r="V1202" s="44">
        <f>VLOOKUP($L1202,'[1]Tortugas liberadas DPNG'!$B$1:$O$552,7,FALSE)</f>
        <v>2015</v>
      </c>
      <c r="W1202" s="44">
        <f>VLOOKUP($L1202,'[1]Tortugas liberadas DPNG'!$B$1:$O$552,11,FALSE)</f>
        <v>25.2</v>
      </c>
      <c r="X1202" s="44">
        <f>VLOOKUP($L1202,'[1]Tortugas liberadas DPNG'!$B$1:$O$552,14,FALSE)/1000</f>
        <v>1.5</v>
      </c>
      <c r="Y1202" s="44">
        <f>VLOOKUP($L1202,'[1]Tortugas liberadas DPNG'!$B$1:$O$552,5,FALSE) -0.5</f>
        <v>4.5</v>
      </c>
      <c r="Z1202" s="44">
        <f>Y1202+(F1202-VLOOKUP($L1202,'[1]Tortugas liberadas DPNG'!$B$1:$O$552,7,FALSE))</f>
        <v>8.5</v>
      </c>
      <c r="AA1202" s="44">
        <f t="shared" si="31"/>
        <v>8</v>
      </c>
    </row>
    <row r="1203" spans="1:27" x14ac:dyDescent="0.25">
      <c r="A1203" s="42">
        <f t="shared" si="30"/>
        <v>1287</v>
      </c>
      <c r="B1203" s="42" t="s">
        <v>28</v>
      </c>
      <c r="E1203" s="42" t="s">
        <v>614</v>
      </c>
      <c r="F1203" s="9">
        <v>2019</v>
      </c>
      <c r="G1203" s="42">
        <v>8</v>
      </c>
      <c r="H1203" s="42">
        <v>9</v>
      </c>
      <c r="I1203" s="42">
        <v>-0.81910799999999995</v>
      </c>
      <c r="J1203" s="42">
        <v>-90.059507999999994</v>
      </c>
      <c r="K1203" s="26">
        <v>91539313</v>
      </c>
      <c r="L1203" s="26">
        <v>91539313</v>
      </c>
      <c r="M1203" s="26">
        <v>91539313</v>
      </c>
      <c r="N1203" s="47">
        <v>2825</v>
      </c>
      <c r="O1203" s="48">
        <v>33.1</v>
      </c>
      <c r="P1203" s="48">
        <v>35</v>
      </c>
      <c r="Q1203" s="48">
        <v>24.3</v>
      </c>
      <c r="R1203" s="48">
        <v>6</v>
      </c>
      <c r="S1203" s="48">
        <v>3.9</v>
      </c>
      <c r="T1203" s="45">
        <v>1</v>
      </c>
      <c r="U1203" s="28" t="e">
        <v>#N/A</v>
      </c>
      <c r="V1203" s="44">
        <f>VLOOKUP($L1203,'[1]Tortugas liberadas DPNG'!$B$1:$O$552,7,FALSE)</f>
        <v>2017</v>
      </c>
      <c r="W1203" s="44">
        <f>VLOOKUP($L1203,'[1]Tortugas liberadas DPNG'!$B$1:$O$552,11,FALSE)</f>
        <v>24.9</v>
      </c>
      <c r="X1203" s="44">
        <f>VLOOKUP($L1203,'[1]Tortugas liberadas DPNG'!$B$1:$O$552,14,FALSE)/1000</f>
        <v>1.2769999999999999</v>
      </c>
      <c r="Y1203" s="44">
        <f>VLOOKUP($L1203,'[1]Tortugas liberadas DPNG'!$B$1:$O$552,5,FALSE) -0.5</f>
        <v>5.5</v>
      </c>
      <c r="Z1203" s="44">
        <f>Y1203+(F1203-VLOOKUP($L1203,'[1]Tortugas liberadas DPNG'!$B$1:$O$552,7,FALSE))</f>
        <v>7.5</v>
      </c>
      <c r="AA1203" s="44">
        <f t="shared" si="31"/>
        <v>8</v>
      </c>
    </row>
    <row r="1204" spans="1:27" x14ac:dyDescent="0.25">
      <c r="A1204" s="42">
        <f t="shared" si="30"/>
        <v>1288</v>
      </c>
      <c r="B1204" s="42" t="s">
        <v>28</v>
      </c>
      <c r="E1204" s="42" t="s">
        <v>615</v>
      </c>
      <c r="F1204" s="9">
        <v>2019</v>
      </c>
      <c r="G1204" s="42">
        <v>8</v>
      </c>
      <c r="H1204" s="42">
        <v>9</v>
      </c>
      <c r="I1204" s="42">
        <v>-0.81921200000000005</v>
      </c>
      <c r="J1204" s="42">
        <v>-90.060702000000006</v>
      </c>
      <c r="K1204" s="26" t="s">
        <v>616</v>
      </c>
      <c r="L1204" s="26">
        <v>982126055990493</v>
      </c>
      <c r="M1204" s="26" t="s">
        <v>616</v>
      </c>
      <c r="N1204" s="47">
        <v>0</v>
      </c>
      <c r="O1204" s="48">
        <v>31.1</v>
      </c>
      <c r="P1204" s="48">
        <v>32</v>
      </c>
      <c r="Q1204" s="48">
        <v>21</v>
      </c>
      <c r="R1204" s="48">
        <v>6</v>
      </c>
      <c r="S1204" s="48">
        <v>2.9</v>
      </c>
      <c r="T1204" s="45">
        <v>1</v>
      </c>
      <c r="U1204" s="28" t="e">
        <v>#N/A</v>
      </c>
      <c r="V1204" s="44">
        <f>VLOOKUP($L1204,'[1]Tortugas liberadas DPNG'!$B$1:$O$552,7,FALSE)</f>
        <v>2019</v>
      </c>
      <c r="W1204" s="44">
        <f>VLOOKUP($L1204,'[1]Tortugas liberadas DPNG'!$B$1:$O$552,11,FALSE)</f>
        <v>28.9</v>
      </c>
      <c r="X1204" s="44">
        <f>VLOOKUP($L1204,'[1]Tortugas liberadas DPNG'!$B$1:$O$552,14,FALSE)/1000</f>
        <v>2.0019999999999998</v>
      </c>
      <c r="Y1204" s="44">
        <f>VLOOKUP($L1204,'[1]Tortugas liberadas DPNG'!$B$1:$O$552,5,FALSE) -0.5</f>
        <v>6.5</v>
      </c>
      <c r="Z1204" s="44">
        <f>Y1204+(F1204-VLOOKUP($L1204,'[1]Tortugas liberadas DPNG'!$B$1:$O$552,7,FALSE))</f>
        <v>6.5</v>
      </c>
      <c r="AA1204" s="44">
        <f t="shared" si="31"/>
        <v>15</v>
      </c>
    </row>
    <row r="1205" spans="1:27" x14ac:dyDescent="0.25">
      <c r="A1205" s="42">
        <f t="shared" si="30"/>
        <v>1289</v>
      </c>
      <c r="B1205" s="42" t="s">
        <v>28</v>
      </c>
      <c r="E1205" s="42" t="s">
        <v>617</v>
      </c>
      <c r="F1205" s="9">
        <v>2019</v>
      </c>
      <c r="G1205" s="42">
        <v>8</v>
      </c>
      <c r="H1205" s="42">
        <v>9</v>
      </c>
      <c r="I1205" s="42">
        <v>-0.81973099999999999</v>
      </c>
      <c r="J1205" s="42">
        <v>-90.061488999999995</v>
      </c>
      <c r="K1205" s="26">
        <v>51789530</v>
      </c>
      <c r="L1205" s="26">
        <v>51789530</v>
      </c>
      <c r="M1205" s="26">
        <v>51789530</v>
      </c>
      <c r="N1205" s="47">
        <v>2400</v>
      </c>
      <c r="O1205" s="48">
        <v>32.4</v>
      </c>
      <c r="P1205" s="48">
        <v>33.5</v>
      </c>
      <c r="Q1205" s="48">
        <v>23.2</v>
      </c>
      <c r="R1205" s="48">
        <v>6</v>
      </c>
      <c r="S1205" s="48">
        <v>3.4</v>
      </c>
      <c r="T1205" s="45">
        <v>1</v>
      </c>
      <c r="U1205" s="28" t="e">
        <v>#N/A</v>
      </c>
      <c r="V1205" s="44">
        <f>VLOOKUP($L1205,'[1]Tortugas liberadas DPNG'!$B$1:$O$552,7,FALSE)</f>
        <v>2017</v>
      </c>
      <c r="W1205" s="44">
        <f>VLOOKUP($L1205,'[1]Tortugas liberadas DPNG'!$B$1:$O$552,11,FALSE)</f>
        <v>24.2</v>
      </c>
      <c r="X1205" s="44">
        <f>VLOOKUP($L1205,'[1]Tortugas liberadas DPNG'!$B$1:$O$552,14,FALSE)/1000</f>
        <v>1.2</v>
      </c>
      <c r="Y1205" s="44">
        <f>VLOOKUP($L1205,'[1]Tortugas liberadas DPNG'!$B$1:$O$552,5,FALSE) -0.5</f>
        <v>4.5</v>
      </c>
      <c r="Z1205" s="44">
        <f>Y1205+(F1205-VLOOKUP($L1205,'[1]Tortugas liberadas DPNG'!$B$1:$O$552,7,FALSE))</f>
        <v>6.5</v>
      </c>
      <c r="AA1205" s="44">
        <f t="shared" si="31"/>
        <v>8</v>
      </c>
    </row>
    <row r="1206" spans="1:27" x14ac:dyDescent="0.25">
      <c r="A1206" s="42">
        <f t="shared" si="30"/>
        <v>1290</v>
      </c>
      <c r="B1206" s="42" t="s">
        <v>28</v>
      </c>
      <c r="E1206" s="42" t="s">
        <v>618</v>
      </c>
      <c r="F1206" s="9">
        <v>2019</v>
      </c>
      <c r="G1206" s="42">
        <v>8</v>
      </c>
      <c r="H1206" s="42">
        <v>9</v>
      </c>
      <c r="I1206" s="42">
        <v>-0.81968300000000005</v>
      </c>
      <c r="J1206" s="42">
        <v>-90.061732000000006</v>
      </c>
      <c r="K1206" s="26">
        <v>52376778</v>
      </c>
      <c r="L1206" s="26">
        <v>52376778</v>
      </c>
      <c r="M1206" s="26">
        <v>52376778</v>
      </c>
      <c r="N1206" s="47">
        <v>2300</v>
      </c>
      <c r="O1206" s="48">
        <v>39.299999999999997</v>
      </c>
      <c r="P1206" s="48">
        <v>40.1</v>
      </c>
      <c r="Q1206" s="48">
        <v>28.5</v>
      </c>
      <c r="R1206" s="48">
        <v>8.1</v>
      </c>
      <c r="S1206" s="48">
        <v>5.8</v>
      </c>
      <c r="T1206" s="45">
        <v>1</v>
      </c>
      <c r="U1206" s="28" t="e">
        <v>#N/A</v>
      </c>
      <c r="V1206" s="44">
        <f>VLOOKUP($L1206,'[1]Tortugas liberadas DPNG'!$B$1:$O$552,7,FALSE)</f>
        <v>2017</v>
      </c>
      <c r="W1206" s="44">
        <f>VLOOKUP($L1206,'[1]Tortugas liberadas DPNG'!$B$1:$O$552,11,FALSE)</f>
        <v>30.6</v>
      </c>
      <c r="X1206" s="44">
        <f>VLOOKUP($L1206,'[1]Tortugas liberadas DPNG'!$B$1:$O$552,14,FALSE)/1000</f>
        <v>2.593</v>
      </c>
      <c r="Y1206" s="44">
        <f>VLOOKUP($L1206,'[1]Tortugas liberadas DPNG'!$B$1:$O$552,5,FALSE) -0.5</f>
        <v>5.5</v>
      </c>
      <c r="Z1206" s="44">
        <f>Y1206+(F1206-VLOOKUP($L1206,'[1]Tortugas liberadas DPNG'!$B$1:$O$552,7,FALSE))</f>
        <v>7.5</v>
      </c>
      <c r="AA1206" s="44">
        <f t="shared" si="31"/>
        <v>8</v>
      </c>
    </row>
    <row r="1207" spans="1:27" x14ac:dyDescent="0.25">
      <c r="A1207" s="42">
        <f t="shared" si="30"/>
        <v>1291</v>
      </c>
      <c r="B1207" s="42" t="s">
        <v>28</v>
      </c>
      <c r="E1207" s="42" t="s">
        <v>619</v>
      </c>
      <c r="F1207" s="9">
        <v>2019</v>
      </c>
      <c r="G1207" s="42">
        <v>8</v>
      </c>
      <c r="H1207" s="42">
        <v>9</v>
      </c>
      <c r="I1207" s="42">
        <v>-0.81984000000000001</v>
      </c>
      <c r="J1207" s="42">
        <v>-90.062560000000005</v>
      </c>
      <c r="K1207" s="26">
        <v>48368526</v>
      </c>
      <c r="L1207" s="26">
        <v>48368526</v>
      </c>
      <c r="M1207" s="26">
        <v>48368526</v>
      </c>
      <c r="N1207" s="47" t="s">
        <v>71</v>
      </c>
      <c r="O1207" s="48">
        <v>39.5</v>
      </c>
      <c r="P1207" s="48">
        <v>39.799999999999997</v>
      </c>
      <c r="Q1207" s="48">
        <v>29</v>
      </c>
      <c r="R1207" s="48">
        <v>8.5</v>
      </c>
      <c r="S1207" s="48">
        <v>6.5</v>
      </c>
      <c r="T1207" s="45">
        <v>1</v>
      </c>
      <c r="U1207" s="28" t="e">
        <v>#N/A</v>
      </c>
      <c r="V1207" s="44">
        <f>VLOOKUP($L1207,'[1]Tortugas liberadas DPNG'!$B$1:$O$552,7,FALSE)</f>
        <v>2015</v>
      </c>
      <c r="W1207" s="44">
        <f>VLOOKUP($L1207,'[1]Tortugas liberadas DPNG'!$B$1:$O$552,11,FALSE)</f>
        <v>24.1</v>
      </c>
      <c r="X1207" s="44">
        <f>VLOOKUP($L1207,'[1]Tortugas liberadas DPNG'!$B$1:$O$552,14,FALSE)/1000</f>
        <v>1.2</v>
      </c>
      <c r="Y1207" s="44">
        <f>VLOOKUP($L1207,'[1]Tortugas liberadas DPNG'!$B$1:$O$552,5,FALSE) -0.5</f>
        <v>4.5</v>
      </c>
      <c r="Z1207" s="44">
        <f>Y1207+(F1207-VLOOKUP($L1207,'[1]Tortugas liberadas DPNG'!$B$1:$O$552,7,FALSE))</f>
        <v>8.5</v>
      </c>
      <c r="AA1207" s="44">
        <f t="shared" si="31"/>
        <v>8</v>
      </c>
    </row>
    <row r="1208" spans="1:27" x14ac:dyDescent="0.25">
      <c r="A1208" s="42">
        <f t="shared" si="30"/>
        <v>1292</v>
      </c>
      <c r="B1208" s="42" t="s">
        <v>28</v>
      </c>
      <c r="E1208" s="42" t="s">
        <v>620</v>
      </c>
      <c r="F1208" s="9">
        <v>2019</v>
      </c>
      <c r="G1208" s="42">
        <v>8</v>
      </c>
      <c r="H1208" s="42">
        <v>9</v>
      </c>
      <c r="I1208" s="42">
        <v>-0.81997799999999998</v>
      </c>
      <c r="J1208" s="42">
        <v>-90.064192000000006</v>
      </c>
      <c r="K1208" s="26" t="s">
        <v>621</v>
      </c>
      <c r="L1208" s="26">
        <v>982126055990406</v>
      </c>
      <c r="M1208" s="26" t="s">
        <v>621</v>
      </c>
      <c r="N1208" s="47">
        <v>0</v>
      </c>
      <c r="O1208" s="48">
        <v>31.2</v>
      </c>
      <c r="P1208" s="48">
        <v>30.2</v>
      </c>
      <c r="Q1208" s="48">
        <v>21.2</v>
      </c>
      <c r="R1208" s="48">
        <v>5.5</v>
      </c>
      <c r="S1208" s="48">
        <v>3.1</v>
      </c>
      <c r="T1208" s="45">
        <v>1</v>
      </c>
      <c r="U1208" s="28" t="e">
        <v>#N/A</v>
      </c>
      <c r="V1208" s="44">
        <f>VLOOKUP($L1208,'[1]Tortugas liberadas DPNG'!$B$1:$O$552,7,FALSE)</f>
        <v>2019</v>
      </c>
      <c r="W1208" s="44">
        <f>VLOOKUP($L1208,'[1]Tortugas liberadas DPNG'!$B$1:$O$552,11,FALSE)</f>
        <v>28.7</v>
      </c>
      <c r="X1208" s="44">
        <f>VLOOKUP($L1208,'[1]Tortugas liberadas DPNG'!$B$1:$O$552,14,FALSE)/1000</f>
        <v>2.0379999999999998</v>
      </c>
      <c r="Y1208" s="44">
        <f>VLOOKUP($L1208,'[1]Tortugas liberadas DPNG'!$B$1:$O$552,5,FALSE) -0.5</f>
        <v>6.5</v>
      </c>
      <c r="Z1208" s="44">
        <f>Y1208+(F1208-VLOOKUP($L1208,'[1]Tortugas liberadas DPNG'!$B$1:$O$552,7,FALSE))</f>
        <v>6.5</v>
      </c>
      <c r="AA1208" s="44">
        <f t="shared" si="31"/>
        <v>15</v>
      </c>
    </row>
    <row r="1209" spans="1:27" x14ac:dyDescent="0.25">
      <c r="A1209" s="42">
        <f t="shared" si="30"/>
        <v>1293</v>
      </c>
      <c r="B1209" s="42" t="s">
        <v>28</v>
      </c>
      <c r="E1209" s="42" t="s">
        <v>622</v>
      </c>
      <c r="F1209" s="9">
        <v>2019</v>
      </c>
      <c r="G1209" s="42">
        <v>8</v>
      </c>
      <c r="H1209" s="42">
        <v>9</v>
      </c>
      <c r="I1209" s="42">
        <v>-0.81795600000000002</v>
      </c>
      <c r="J1209" s="42">
        <v>-90.060723999999993</v>
      </c>
      <c r="K1209" s="26">
        <v>52304553</v>
      </c>
      <c r="L1209" s="26">
        <v>52304553</v>
      </c>
      <c r="M1209" s="26">
        <v>52304553</v>
      </c>
      <c r="N1209" s="47">
        <v>2389</v>
      </c>
      <c r="O1209" s="48">
        <v>36.799999999999997</v>
      </c>
      <c r="P1209" s="48">
        <v>37.5</v>
      </c>
      <c r="Q1209" s="48">
        <v>25.9</v>
      </c>
      <c r="R1209" s="48">
        <v>7</v>
      </c>
      <c r="S1209" s="48">
        <v>5.3</v>
      </c>
      <c r="T1209" s="45">
        <v>1</v>
      </c>
      <c r="U1209" s="28" t="e">
        <v>#N/A</v>
      </c>
      <c r="V1209" s="44">
        <f>VLOOKUP($L1209,'[1]Tortugas liberadas DPNG'!$B$1:$O$552,7,FALSE)</f>
        <v>2017</v>
      </c>
      <c r="W1209" s="44">
        <f>VLOOKUP($L1209,'[1]Tortugas liberadas DPNG'!$B$1:$O$552,11,FALSE)</f>
        <v>26.5</v>
      </c>
      <c r="X1209" s="44">
        <f>VLOOKUP($L1209,'[1]Tortugas liberadas DPNG'!$B$1:$O$552,14,FALSE)/1000</f>
        <v>1.603</v>
      </c>
      <c r="Y1209" s="44">
        <f>VLOOKUP($L1209,'[1]Tortugas liberadas DPNG'!$B$1:$O$552,5,FALSE) -0.5</f>
        <v>5.5</v>
      </c>
      <c r="Z1209" s="44">
        <f>Y1209+(F1209-VLOOKUP($L1209,'[1]Tortugas liberadas DPNG'!$B$1:$O$552,7,FALSE))</f>
        <v>7.5</v>
      </c>
      <c r="AA1209" s="44">
        <f t="shared" si="31"/>
        <v>8</v>
      </c>
    </row>
    <row r="1210" spans="1:27" x14ac:dyDescent="0.25">
      <c r="A1210" s="42">
        <f t="shared" si="30"/>
        <v>1294</v>
      </c>
      <c r="B1210" s="42" t="s">
        <v>28</v>
      </c>
      <c r="E1210" s="42" t="s">
        <v>623</v>
      </c>
      <c r="F1210" s="9">
        <v>2019</v>
      </c>
      <c r="G1210" s="42">
        <v>8</v>
      </c>
      <c r="H1210" s="42">
        <v>9</v>
      </c>
      <c r="I1210" s="42">
        <v>-0.81755900000000004</v>
      </c>
      <c r="J1210" s="42">
        <v>-90.060173000000006</v>
      </c>
      <c r="K1210" s="26">
        <v>52020609</v>
      </c>
      <c r="L1210" s="26">
        <v>52020609</v>
      </c>
      <c r="M1210" s="26">
        <v>52020609</v>
      </c>
      <c r="N1210" s="47">
        <v>2209</v>
      </c>
      <c r="O1210" s="48">
        <v>39.5</v>
      </c>
      <c r="P1210" s="48">
        <v>40.200000000000003</v>
      </c>
      <c r="Q1210" s="48">
        <v>28.9</v>
      </c>
      <c r="R1210" s="48">
        <v>8.5</v>
      </c>
      <c r="S1210" s="48">
        <v>6.8</v>
      </c>
      <c r="T1210" s="45">
        <v>1</v>
      </c>
      <c r="U1210" s="28" t="e">
        <v>#N/A</v>
      </c>
      <c r="V1210" s="44" t="e">
        <f>VLOOKUP($L1210,'[1]Tortugas liberadas DPNG'!$B$1:$O$552,7,FALSE)</f>
        <v>#N/A</v>
      </c>
      <c r="W1210" s="44" t="e">
        <f>VLOOKUP($L1210,'[1]Tortugas liberadas DPNG'!$B$1:$O$552,11,FALSE)</f>
        <v>#N/A</v>
      </c>
      <c r="X1210" s="44" t="e">
        <f>VLOOKUP($L1210,'[1]Tortugas liberadas DPNG'!$B$1:$O$552,14,FALSE)/1000</f>
        <v>#N/A</v>
      </c>
      <c r="Y1210" s="44" t="e">
        <f>VLOOKUP($L1210,'[1]Tortugas liberadas DPNG'!$B$1:$O$552,5,FALSE) -0.5</f>
        <v>#N/A</v>
      </c>
      <c r="Z1210" s="44" t="e">
        <f>Y1210+(F1210-VLOOKUP($L1210,'[1]Tortugas liberadas DPNG'!$B$1:$O$552,7,FALSE))</f>
        <v>#N/A</v>
      </c>
      <c r="AA1210" s="44">
        <f t="shared" si="31"/>
        <v>8</v>
      </c>
    </row>
    <row r="1211" spans="1:27" x14ac:dyDescent="0.25">
      <c r="A1211" s="42">
        <f t="shared" si="30"/>
        <v>1295</v>
      </c>
      <c r="B1211" s="42" t="s">
        <v>28</v>
      </c>
      <c r="E1211" s="42" t="s">
        <v>624</v>
      </c>
      <c r="F1211" s="9">
        <v>2019</v>
      </c>
      <c r="G1211" s="42">
        <v>8</v>
      </c>
      <c r="H1211" s="42">
        <v>9</v>
      </c>
      <c r="I1211" s="42">
        <v>-0.816496</v>
      </c>
      <c r="J1211" s="42">
        <v>-90.059273000000005</v>
      </c>
      <c r="K1211" s="26">
        <v>52106120</v>
      </c>
      <c r="L1211" s="26">
        <v>52106120</v>
      </c>
      <c r="M1211" s="26">
        <v>52106120</v>
      </c>
      <c r="N1211" s="47">
        <v>2478</v>
      </c>
      <c r="O1211" s="48">
        <v>33.700000000000003</v>
      </c>
      <c r="P1211" s="48">
        <v>34.6</v>
      </c>
      <c r="Q1211" s="48">
        <v>24.2</v>
      </c>
      <c r="R1211" s="48">
        <v>7</v>
      </c>
      <c r="S1211" s="48">
        <v>4.0999999999999996</v>
      </c>
      <c r="T1211" s="45">
        <v>1</v>
      </c>
      <c r="U1211" s="28" t="e">
        <v>#N/A</v>
      </c>
      <c r="V1211" s="44">
        <f>VLOOKUP($L1211,'[1]Tortugas liberadas DPNG'!$B$1:$O$552,7,FALSE)</f>
        <v>2017</v>
      </c>
      <c r="W1211" s="44">
        <f>VLOOKUP($L1211,'[1]Tortugas liberadas DPNG'!$B$1:$O$552,11,FALSE)</f>
        <v>24.6</v>
      </c>
      <c r="X1211" s="44">
        <f>VLOOKUP($L1211,'[1]Tortugas liberadas DPNG'!$B$1:$O$552,14,FALSE)/1000</f>
        <v>1.2</v>
      </c>
      <c r="Y1211" s="44">
        <f>VLOOKUP($L1211,'[1]Tortugas liberadas DPNG'!$B$1:$O$552,5,FALSE) -0.5</f>
        <v>4.5</v>
      </c>
      <c r="Z1211" s="44">
        <f>Y1211+(F1211-VLOOKUP($L1211,'[1]Tortugas liberadas DPNG'!$B$1:$O$552,7,FALSE))</f>
        <v>6.5</v>
      </c>
      <c r="AA1211" s="44">
        <f t="shared" si="31"/>
        <v>8</v>
      </c>
    </row>
    <row r="1212" spans="1:27" x14ac:dyDescent="0.25">
      <c r="A1212" s="42">
        <f t="shared" si="30"/>
        <v>1296</v>
      </c>
      <c r="B1212" s="42" t="s">
        <v>28</v>
      </c>
      <c r="E1212" s="42" t="s">
        <v>625</v>
      </c>
      <c r="F1212" s="9">
        <v>2019</v>
      </c>
      <c r="G1212" s="42">
        <v>8</v>
      </c>
      <c r="H1212" s="42">
        <v>9</v>
      </c>
      <c r="I1212" s="42">
        <v>-0.81804100000000002</v>
      </c>
      <c r="J1212" s="42">
        <v>-90.055811000000006</v>
      </c>
      <c r="K1212" s="26" t="s">
        <v>626</v>
      </c>
      <c r="L1212" s="26">
        <v>982126055990439</v>
      </c>
      <c r="M1212" s="26" t="s">
        <v>626</v>
      </c>
      <c r="N1212" s="47">
        <v>0</v>
      </c>
      <c r="O1212" s="48">
        <v>29.7</v>
      </c>
      <c r="P1212" s="48">
        <v>30.6</v>
      </c>
      <c r="Q1212" s="48">
        <v>20.6</v>
      </c>
      <c r="R1212" s="48">
        <v>5.8</v>
      </c>
      <c r="S1212" s="48">
        <v>3</v>
      </c>
      <c r="T1212" s="45">
        <v>1</v>
      </c>
      <c r="U1212" s="28" t="e">
        <v>#N/A</v>
      </c>
      <c r="V1212" s="44">
        <f>VLOOKUP($L1212,'[1]Tortugas liberadas DPNG'!$B$1:$O$552,7,FALSE)</f>
        <v>2019</v>
      </c>
      <c r="W1212" s="44">
        <f>VLOOKUP($L1212,'[1]Tortugas liberadas DPNG'!$B$1:$O$552,11,FALSE)</f>
        <v>27.5</v>
      </c>
      <c r="X1212" s="44">
        <f>VLOOKUP($L1212,'[1]Tortugas liberadas DPNG'!$B$1:$O$552,14,FALSE)/1000</f>
        <v>1.835</v>
      </c>
      <c r="Y1212" s="44">
        <f>VLOOKUP($L1212,'[1]Tortugas liberadas DPNG'!$B$1:$O$552,5,FALSE) -0.5</f>
        <v>6.5</v>
      </c>
      <c r="Z1212" s="44">
        <f>Y1212+(F1212-VLOOKUP($L1212,'[1]Tortugas liberadas DPNG'!$B$1:$O$552,7,FALSE))</f>
        <v>6.5</v>
      </c>
      <c r="AA1212" s="44">
        <f t="shared" si="31"/>
        <v>15</v>
      </c>
    </row>
    <row r="1213" spans="1:27" x14ac:dyDescent="0.25">
      <c r="A1213" s="42">
        <f t="shared" si="30"/>
        <v>1297</v>
      </c>
      <c r="B1213" s="42" t="s">
        <v>28</v>
      </c>
      <c r="E1213" s="42" t="s">
        <v>627</v>
      </c>
      <c r="F1213" s="9">
        <v>2019</v>
      </c>
      <c r="G1213" s="42">
        <v>8</v>
      </c>
      <c r="H1213" s="42">
        <v>9</v>
      </c>
      <c r="I1213" s="42">
        <v>-0.81729700000000005</v>
      </c>
      <c r="J1213" s="42">
        <v>-90.057671999999997</v>
      </c>
      <c r="K1213" s="26">
        <v>52257112</v>
      </c>
      <c r="L1213" s="26">
        <v>48110802</v>
      </c>
      <c r="M1213" s="26" t="s">
        <v>628</v>
      </c>
      <c r="N1213" s="47">
        <v>2223</v>
      </c>
      <c r="O1213" s="48">
        <v>41</v>
      </c>
      <c r="P1213" s="48">
        <v>43</v>
      </c>
      <c r="Q1213" s="48">
        <v>31</v>
      </c>
      <c r="R1213" s="48">
        <v>8.5</v>
      </c>
      <c r="S1213" s="48">
        <v>5.7</v>
      </c>
      <c r="T1213" s="45">
        <v>1</v>
      </c>
      <c r="U1213" s="28" t="e">
        <v>#N/A</v>
      </c>
      <c r="V1213" s="44">
        <f>VLOOKUP($L1213,'[1]Tortugas liberadas DPNG'!$B$1:$O$552,7,FALSE)</f>
        <v>2015</v>
      </c>
      <c r="W1213" s="44">
        <f>VLOOKUP($L1213,'[1]Tortugas liberadas DPNG'!$B$1:$O$552,11,FALSE)</f>
        <v>26</v>
      </c>
      <c r="X1213" s="44">
        <f>VLOOKUP($L1213,'[1]Tortugas liberadas DPNG'!$B$1:$O$552,14,FALSE)/1000</f>
        <v>1.55</v>
      </c>
      <c r="Y1213" s="44">
        <f>VLOOKUP($L1213,'[1]Tortugas liberadas DPNG'!$B$1:$O$552,5,FALSE) -0.5</f>
        <v>5.5</v>
      </c>
      <c r="Z1213" s="44">
        <f>Y1213+(F1213-VLOOKUP($L1213,'[1]Tortugas liberadas DPNG'!$B$1:$O$552,7,FALSE))</f>
        <v>9.5</v>
      </c>
      <c r="AA1213" s="44">
        <f t="shared" si="31"/>
        <v>17</v>
      </c>
    </row>
    <row r="1214" spans="1:27" x14ac:dyDescent="0.25">
      <c r="A1214" s="42">
        <f t="shared" si="30"/>
        <v>1298</v>
      </c>
      <c r="B1214" s="42" t="s">
        <v>28</v>
      </c>
      <c r="E1214" s="42" t="s">
        <v>629</v>
      </c>
      <c r="F1214" s="9">
        <v>2019</v>
      </c>
      <c r="G1214" s="42">
        <v>8</v>
      </c>
      <c r="H1214" s="42">
        <v>9</v>
      </c>
      <c r="I1214" s="42">
        <v>-0.81807399999999997</v>
      </c>
      <c r="J1214" s="42">
        <v>-90.058659000000006</v>
      </c>
      <c r="K1214" s="26">
        <v>52352593</v>
      </c>
      <c r="L1214" s="26">
        <v>52352593</v>
      </c>
      <c r="M1214" s="26">
        <v>52352593</v>
      </c>
      <c r="N1214" s="47">
        <v>2320</v>
      </c>
      <c r="O1214" s="48">
        <v>33.5</v>
      </c>
      <c r="P1214" s="48">
        <v>34.299999999999997</v>
      </c>
      <c r="Q1214" s="48">
        <v>24.2</v>
      </c>
      <c r="R1214" s="48">
        <v>6.7</v>
      </c>
      <c r="S1214" s="48">
        <v>4.0999999999999996</v>
      </c>
      <c r="T1214" s="45">
        <v>1</v>
      </c>
      <c r="U1214" s="28" t="e">
        <v>#N/A</v>
      </c>
      <c r="V1214" s="44">
        <f>VLOOKUP($L1214,'[1]Tortugas liberadas DPNG'!$B$1:$O$552,7,FALSE)</f>
        <v>2017</v>
      </c>
      <c r="W1214" s="44">
        <f>VLOOKUP($L1214,'[1]Tortugas liberadas DPNG'!$B$1:$O$552,11,FALSE)</f>
        <v>24.9</v>
      </c>
      <c r="X1214" s="44">
        <f>VLOOKUP($L1214,'[1]Tortugas liberadas DPNG'!$B$1:$O$552,14,FALSE)/1000</f>
        <v>1.5</v>
      </c>
      <c r="Y1214" s="44">
        <f>VLOOKUP($L1214,'[1]Tortugas liberadas DPNG'!$B$1:$O$552,5,FALSE) -0.5</f>
        <v>7.5</v>
      </c>
      <c r="Z1214" s="44">
        <f>Y1214+(F1214-VLOOKUP($L1214,'[1]Tortugas liberadas DPNG'!$B$1:$O$552,7,FALSE))</f>
        <v>9.5</v>
      </c>
      <c r="AA1214" s="44">
        <f t="shared" si="31"/>
        <v>8</v>
      </c>
    </row>
    <row r="1215" spans="1:27" x14ac:dyDescent="0.25">
      <c r="A1215" s="42">
        <f t="shared" si="30"/>
        <v>1299</v>
      </c>
      <c r="B1215" s="42" t="s">
        <v>28</v>
      </c>
      <c r="E1215" s="42" t="s">
        <v>630</v>
      </c>
      <c r="F1215" s="9">
        <v>2019</v>
      </c>
      <c r="G1215" s="42">
        <v>8</v>
      </c>
      <c r="H1215" s="42">
        <v>9</v>
      </c>
      <c r="I1215" s="42">
        <v>-0.81921900000000003</v>
      </c>
      <c r="J1215" s="42">
        <v>-90.061528999999993</v>
      </c>
      <c r="K1215" s="26" t="s">
        <v>631</v>
      </c>
      <c r="L1215" s="26">
        <v>982126055990401</v>
      </c>
      <c r="M1215" s="26" t="s">
        <v>631</v>
      </c>
      <c r="N1215" s="47">
        <v>0</v>
      </c>
      <c r="O1215" s="48">
        <v>29</v>
      </c>
      <c r="P1215" s="48">
        <v>30.1</v>
      </c>
      <c r="Q1215" s="48">
        <v>20.5</v>
      </c>
      <c r="R1215" s="48">
        <v>5.3</v>
      </c>
      <c r="S1215" s="48">
        <v>2</v>
      </c>
      <c r="T1215" s="45">
        <v>1</v>
      </c>
      <c r="U1215" s="28" t="e">
        <v>#N/A</v>
      </c>
      <c r="V1215" s="44">
        <f>VLOOKUP($L1215,'[1]Tortugas liberadas DPNG'!$B$1:$O$552,7,FALSE)</f>
        <v>2019</v>
      </c>
      <c r="W1215" s="44">
        <f>VLOOKUP($L1215,'[1]Tortugas liberadas DPNG'!$B$1:$O$552,11,FALSE)</f>
        <v>27.3</v>
      </c>
      <c r="X1215" s="44">
        <f>VLOOKUP($L1215,'[1]Tortugas liberadas DPNG'!$B$1:$O$552,14,FALSE)/1000</f>
        <v>1.6020000000000001</v>
      </c>
      <c r="Y1215" s="44">
        <f>VLOOKUP($L1215,'[1]Tortugas liberadas DPNG'!$B$1:$O$552,5,FALSE) -0.5</f>
        <v>8.5</v>
      </c>
      <c r="Z1215" s="44">
        <f>Y1215+(F1215-VLOOKUP($L1215,'[1]Tortugas liberadas DPNG'!$B$1:$O$552,7,FALSE))</f>
        <v>8.5</v>
      </c>
      <c r="AA1215" s="44">
        <f t="shared" si="31"/>
        <v>15</v>
      </c>
    </row>
    <row r="1216" spans="1:27" x14ac:dyDescent="0.25">
      <c r="A1216" s="42">
        <f t="shared" si="30"/>
        <v>1300</v>
      </c>
      <c r="B1216" s="42" t="s">
        <v>28</v>
      </c>
      <c r="E1216" s="42" t="s">
        <v>632</v>
      </c>
      <c r="F1216" s="9">
        <v>2019</v>
      </c>
      <c r="G1216" s="42">
        <v>8</v>
      </c>
      <c r="H1216" s="42">
        <v>9</v>
      </c>
      <c r="I1216" s="42">
        <v>-0.81934700000000005</v>
      </c>
      <c r="J1216" s="42">
        <v>-90.061813000000001</v>
      </c>
      <c r="K1216" s="26">
        <v>51572633</v>
      </c>
      <c r="L1216" s="26">
        <v>51572633</v>
      </c>
      <c r="M1216" s="26">
        <v>51572633</v>
      </c>
      <c r="N1216" s="47">
        <v>2475</v>
      </c>
      <c r="O1216" s="48">
        <v>31.3</v>
      </c>
      <c r="P1216" s="48">
        <v>34</v>
      </c>
      <c r="Q1216" s="48">
        <v>24.1</v>
      </c>
      <c r="R1216" s="48">
        <v>6.8</v>
      </c>
      <c r="S1216" s="48">
        <v>3.7</v>
      </c>
      <c r="T1216" s="45">
        <v>1</v>
      </c>
      <c r="U1216" s="28" t="e">
        <v>#N/A</v>
      </c>
      <c r="V1216" s="44">
        <f>VLOOKUP($L1216,'[1]Tortugas liberadas DPNG'!$B$1:$O$552,7,FALSE)</f>
        <v>2017</v>
      </c>
      <c r="W1216" s="44">
        <f>VLOOKUP($L1216,'[1]Tortugas liberadas DPNG'!$B$1:$O$552,11,FALSE)</f>
        <v>24.9</v>
      </c>
      <c r="X1216" s="44">
        <f>VLOOKUP($L1216,'[1]Tortugas liberadas DPNG'!$B$1:$O$552,14,FALSE)/1000</f>
        <v>1.2</v>
      </c>
      <c r="Y1216" s="44">
        <f>VLOOKUP($L1216,'[1]Tortugas liberadas DPNG'!$B$1:$O$552,5,FALSE) -0.5</f>
        <v>4.5</v>
      </c>
      <c r="Z1216" s="44">
        <f>Y1216+(F1216-VLOOKUP($L1216,'[1]Tortugas liberadas DPNG'!$B$1:$O$552,7,FALSE))</f>
        <v>6.5</v>
      </c>
      <c r="AA1216" s="44">
        <f t="shared" si="31"/>
        <v>8</v>
      </c>
    </row>
    <row r="1217" spans="1:27" x14ac:dyDescent="0.25">
      <c r="A1217" s="42">
        <f t="shared" si="30"/>
        <v>1301</v>
      </c>
      <c r="B1217" s="42" t="s">
        <v>28</v>
      </c>
      <c r="E1217" s="42" t="s">
        <v>633</v>
      </c>
      <c r="F1217" s="9">
        <v>2019</v>
      </c>
      <c r="G1217" s="42">
        <v>8</v>
      </c>
      <c r="H1217" s="42">
        <v>9</v>
      </c>
      <c r="I1217" s="42">
        <v>-0.81945800000000002</v>
      </c>
      <c r="J1217" s="42">
        <v>-90.061880000000002</v>
      </c>
      <c r="K1217" s="26">
        <v>52279084</v>
      </c>
      <c r="L1217" s="26">
        <v>52279084</v>
      </c>
      <c r="M1217" s="26">
        <v>52279084</v>
      </c>
      <c r="N1217" s="47">
        <v>0</v>
      </c>
      <c r="O1217" s="48">
        <v>35.5</v>
      </c>
      <c r="P1217" s="48">
        <v>36.4</v>
      </c>
      <c r="Q1217" s="48">
        <v>26</v>
      </c>
      <c r="R1217" s="48">
        <v>7</v>
      </c>
      <c r="S1217" s="48">
        <v>4.9000000000000004</v>
      </c>
      <c r="T1217" s="45">
        <v>1</v>
      </c>
      <c r="U1217" s="28" t="e">
        <v>#N/A</v>
      </c>
      <c r="V1217" s="44">
        <f>VLOOKUP($L1217,'[1]Tortugas liberadas DPNG'!$B$1:$O$552,7,FALSE)</f>
        <v>2017</v>
      </c>
      <c r="W1217" s="44">
        <f>VLOOKUP($L1217,'[1]Tortugas liberadas DPNG'!$B$1:$O$552,11,FALSE)</f>
        <v>26</v>
      </c>
      <c r="X1217" s="44">
        <f>VLOOKUP($L1217,'[1]Tortugas liberadas DPNG'!$B$1:$O$552,14,FALSE)/1000</f>
        <v>1.5</v>
      </c>
      <c r="Y1217" s="44">
        <f>VLOOKUP($L1217,'[1]Tortugas liberadas DPNG'!$B$1:$O$552,5,FALSE) -0.5</f>
        <v>7.5</v>
      </c>
      <c r="Z1217" s="44">
        <f>Y1217+(F1217-VLOOKUP($L1217,'[1]Tortugas liberadas DPNG'!$B$1:$O$552,7,FALSE))</f>
        <v>9.5</v>
      </c>
      <c r="AA1217" s="44">
        <f t="shared" si="31"/>
        <v>8</v>
      </c>
    </row>
    <row r="1218" spans="1:27" x14ac:dyDescent="0.25">
      <c r="A1218" s="42">
        <f t="shared" si="30"/>
        <v>1302</v>
      </c>
      <c r="B1218" s="42" t="s">
        <v>28</v>
      </c>
      <c r="E1218" s="42" t="s">
        <v>634</v>
      </c>
      <c r="F1218" s="9">
        <v>2019</v>
      </c>
      <c r="G1218" s="42">
        <v>8</v>
      </c>
      <c r="H1218" s="42">
        <v>9</v>
      </c>
      <c r="I1218" s="42">
        <v>-0.81933599999999995</v>
      </c>
      <c r="J1218" s="42">
        <v>-90.063016000000005</v>
      </c>
      <c r="K1218" s="26" t="s">
        <v>635</v>
      </c>
      <c r="L1218" s="26">
        <v>982126055990528</v>
      </c>
      <c r="M1218" s="26" t="s">
        <v>635</v>
      </c>
      <c r="N1218" s="47">
        <v>0</v>
      </c>
      <c r="O1218" s="48">
        <v>27.5</v>
      </c>
      <c r="P1218" s="48">
        <v>29</v>
      </c>
      <c r="Q1218" s="48">
        <v>20</v>
      </c>
      <c r="R1218" s="48">
        <v>5</v>
      </c>
      <c r="S1218" s="48">
        <v>2.4</v>
      </c>
      <c r="T1218" s="45">
        <v>1</v>
      </c>
      <c r="U1218" s="28" t="e">
        <v>#N/A</v>
      </c>
      <c r="V1218" s="44">
        <f>VLOOKUP($L1218,'[1]Tortugas liberadas DPNG'!$B$1:$O$552,7,FALSE)</f>
        <v>2019</v>
      </c>
      <c r="W1218" s="44">
        <f>VLOOKUP($L1218,'[1]Tortugas liberadas DPNG'!$B$1:$O$552,11,FALSE)</f>
        <v>26.8</v>
      </c>
      <c r="X1218" s="44">
        <f>VLOOKUP($L1218,'[1]Tortugas liberadas DPNG'!$B$1:$O$552,14,FALSE)/1000</f>
        <v>1.649</v>
      </c>
      <c r="Y1218" s="44">
        <f>VLOOKUP($L1218,'[1]Tortugas liberadas DPNG'!$B$1:$O$552,5,FALSE) -0.5</f>
        <v>5.5</v>
      </c>
      <c r="Z1218" s="44">
        <f>Y1218+(F1218-VLOOKUP($L1218,'[1]Tortugas liberadas DPNG'!$B$1:$O$552,7,FALSE))</f>
        <v>5.5</v>
      </c>
      <c r="AA1218" s="44">
        <f t="shared" si="31"/>
        <v>15</v>
      </c>
    </row>
    <row r="1219" spans="1:27" x14ac:dyDescent="0.25">
      <c r="A1219" s="42">
        <f t="shared" si="30"/>
        <v>1303</v>
      </c>
      <c r="B1219" s="42" t="s">
        <v>28</v>
      </c>
      <c r="E1219" s="42" t="s">
        <v>636</v>
      </c>
      <c r="F1219" s="9">
        <v>2019</v>
      </c>
      <c r="G1219" s="42">
        <v>8</v>
      </c>
      <c r="H1219" s="42">
        <v>9</v>
      </c>
      <c r="I1219" s="42">
        <v>-0.82085600000000003</v>
      </c>
      <c r="J1219" s="42">
        <v>-90.065121000000005</v>
      </c>
      <c r="K1219" s="26">
        <v>48321545</v>
      </c>
      <c r="L1219" s="26">
        <v>48321545</v>
      </c>
      <c r="M1219" s="26">
        <v>48321545</v>
      </c>
      <c r="N1219" s="47">
        <v>2149</v>
      </c>
      <c r="O1219" s="48">
        <v>49</v>
      </c>
      <c r="P1219" s="48">
        <v>52.3</v>
      </c>
      <c r="Q1219" s="48">
        <v>37</v>
      </c>
      <c r="R1219" s="48">
        <v>11.8</v>
      </c>
      <c r="S1219" s="48">
        <v>14.4</v>
      </c>
      <c r="T1219" s="45">
        <v>1</v>
      </c>
      <c r="U1219" s="28" t="e">
        <v>#N/A</v>
      </c>
      <c r="V1219" s="44">
        <f>VLOOKUP($L1219,'[1]Tortugas liberadas DPNG'!$B$1:$O$552,7,FALSE)</f>
        <v>2015</v>
      </c>
      <c r="W1219" s="44">
        <f>VLOOKUP($L1219,'[1]Tortugas liberadas DPNG'!$B$1:$O$552,11,FALSE)</f>
        <v>30.8</v>
      </c>
      <c r="X1219" s="44">
        <f>VLOOKUP($L1219,'[1]Tortugas liberadas DPNG'!$B$1:$O$552,14,FALSE)/1000</f>
        <v>2.7</v>
      </c>
      <c r="Y1219" s="44">
        <f>VLOOKUP($L1219,'[1]Tortugas liberadas DPNG'!$B$1:$O$552,5,FALSE) -0.5</f>
        <v>7.5</v>
      </c>
      <c r="Z1219" s="44">
        <f>Y1219+(F1219-VLOOKUP($L1219,'[1]Tortugas liberadas DPNG'!$B$1:$O$552,7,FALSE))</f>
        <v>11.5</v>
      </c>
      <c r="AA1219" s="44">
        <f t="shared" si="31"/>
        <v>8</v>
      </c>
    </row>
    <row r="1220" spans="1:27" x14ac:dyDescent="0.25">
      <c r="A1220" s="42">
        <f t="shared" si="30"/>
        <v>1304</v>
      </c>
      <c r="B1220" s="42" t="s">
        <v>28</v>
      </c>
      <c r="E1220" s="42" t="s">
        <v>637</v>
      </c>
      <c r="F1220" s="9">
        <v>2019</v>
      </c>
      <c r="G1220" s="42">
        <v>8</v>
      </c>
      <c r="H1220" s="42">
        <v>9</v>
      </c>
      <c r="I1220" s="42">
        <v>-0.82054099999999996</v>
      </c>
      <c r="J1220" s="42">
        <v>-90.065472999999997</v>
      </c>
      <c r="K1220" s="26" t="s">
        <v>638</v>
      </c>
      <c r="L1220" s="26">
        <v>982126055990532</v>
      </c>
      <c r="M1220" s="26" t="s">
        <v>638</v>
      </c>
      <c r="N1220" s="47">
        <v>0</v>
      </c>
      <c r="O1220" s="48">
        <v>32</v>
      </c>
      <c r="P1220" s="48">
        <v>34.200000000000003</v>
      </c>
      <c r="Q1220" s="48">
        <v>23.3</v>
      </c>
      <c r="R1220" s="48">
        <v>5.7</v>
      </c>
      <c r="S1220" s="48">
        <v>3.5</v>
      </c>
      <c r="T1220" s="45">
        <v>1</v>
      </c>
      <c r="U1220" s="28" t="e">
        <v>#N/A</v>
      </c>
      <c r="V1220" s="44">
        <f>VLOOKUP($L1220,'[1]Tortugas liberadas DPNG'!$B$1:$O$552,7,FALSE)</f>
        <v>2019</v>
      </c>
      <c r="W1220" s="44">
        <f>VLOOKUP($L1220,'[1]Tortugas liberadas DPNG'!$B$1:$O$552,11,FALSE)</f>
        <v>29.8</v>
      </c>
      <c r="X1220" s="44">
        <f>VLOOKUP($L1220,'[1]Tortugas liberadas DPNG'!$B$1:$O$552,14,FALSE)/1000</f>
        <v>2.2890000000000001</v>
      </c>
      <c r="Y1220" s="44">
        <f>VLOOKUP($L1220,'[1]Tortugas liberadas DPNG'!$B$1:$O$552,5,FALSE) -0.5</f>
        <v>6.5</v>
      </c>
      <c r="Z1220" s="44">
        <f>Y1220+(F1220-VLOOKUP($L1220,'[1]Tortugas liberadas DPNG'!$B$1:$O$552,7,FALSE))</f>
        <v>6.5</v>
      </c>
      <c r="AA1220" s="44">
        <f t="shared" si="31"/>
        <v>15</v>
      </c>
    </row>
    <row r="1221" spans="1:27" x14ac:dyDescent="0.25">
      <c r="A1221" s="42">
        <f t="shared" si="30"/>
        <v>1305</v>
      </c>
      <c r="B1221" s="42" t="s">
        <v>28</v>
      </c>
      <c r="E1221" s="42" t="s">
        <v>639</v>
      </c>
      <c r="F1221" s="9">
        <v>2019</v>
      </c>
      <c r="G1221" s="42">
        <v>8</v>
      </c>
      <c r="H1221" s="42">
        <v>9</v>
      </c>
      <c r="I1221" s="42">
        <v>-0.82063799999999998</v>
      </c>
      <c r="J1221" s="42">
        <v>-90.065807000000007</v>
      </c>
      <c r="K1221" s="26">
        <v>52100108</v>
      </c>
      <c r="L1221" s="26">
        <v>52100108</v>
      </c>
      <c r="M1221" s="26">
        <v>52100108</v>
      </c>
      <c r="N1221" s="47">
        <v>2373</v>
      </c>
      <c r="O1221" s="48">
        <v>40</v>
      </c>
      <c r="P1221" s="48">
        <v>41</v>
      </c>
      <c r="Q1221" s="48">
        <v>29.7</v>
      </c>
      <c r="R1221" s="48">
        <v>8</v>
      </c>
      <c r="S1221" s="48">
        <v>6.1</v>
      </c>
      <c r="T1221" s="45">
        <v>1</v>
      </c>
      <c r="U1221" s="28" t="e">
        <v>#N/A</v>
      </c>
      <c r="V1221" s="44">
        <f>VLOOKUP($L1221,'[1]Tortugas liberadas DPNG'!$B$1:$O$552,7,FALSE)</f>
        <v>2017</v>
      </c>
      <c r="W1221" s="44">
        <f>VLOOKUP($L1221,'[1]Tortugas liberadas DPNG'!$B$1:$O$552,11,FALSE)</f>
        <v>28.5</v>
      </c>
      <c r="X1221" s="44">
        <f>VLOOKUP($L1221,'[1]Tortugas liberadas DPNG'!$B$1:$O$552,14,FALSE)/1000</f>
        <v>2.2000000000000002</v>
      </c>
      <c r="Y1221" s="44">
        <f>VLOOKUP($L1221,'[1]Tortugas liberadas DPNG'!$B$1:$O$552,5,FALSE) -0.5</f>
        <v>6.5</v>
      </c>
      <c r="Z1221" s="44">
        <f>Y1221+(F1221-VLOOKUP($L1221,'[1]Tortugas liberadas DPNG'!$B$1:$O$552,7,FALSE))</f>
        <v>8.5</v>
      </c>
      <c r="AA1221" s="44">
        <f t="shared" si="31"/>
        <v>8</v>
      </c>
    </row>
    <row r="1222" spans="1:27" x14ac:dyDescent="0.25">
      <c r="A1222" s="42">
        <f t="shared" si="30"/>
        <v>1306</v>
      </c>
      <c r="B1222" s="42" t="s">
        <v>28</v>
      </c>
      <c r="E1222" s="42" t="s">
        <v>640</v>
      </c>
      <c r="F1222" s="9">
        <v>2019</v>
      </c>
      <c r="G1222" s="42">
        <v>8</v>
      </c>
      <c r="H1222" s="42">
        <v>9</v>
      </c>
      <c r="I1222" s="42">
        <v>-0.82134399999999996</v>
      </c>
      <c r="J1222" s="42">
        <v>-90.066444000000004</v>
      </c>
      <c r="K1222" s="26">
        <v>48367042</v>
      </c>
      <c r="L1222" s="26">
        <v>48367042</v>
      </c>
      <c r="M1222" s="26">
        <v>48367042</v>
      </c>
      <c r="N1222" s="47">
        <v>2113</v>
      </c>
      <c r="O1222" s="48">
        <v>48.5</v>
      </c>
      <c r="P1222" s="48">
        <v>50.1</v>
      </c>
      <c r="Q1222" s="48">
        <v>35.700000000000003</v>
      </c>
      <c r="R1222" s="48">
        <v>11</v>
      </c>
      <c r="S1222" s="48">
        <v>13.6</v>
      </c>
      <c r="T1222" s="45">
        <v>1</v>
      </c>
      <c r="U1222" s="28" t="e">
        <v>#N/A</v>
      </c>
      <c r="V1222" s="44">
        <f>VLOOKUP($L1222,'[1]Tortugas liberadas DPNG'!$B$1:$O$552,7,FALSE)</f>
        <v>2015</v>
      </c>
      <c r="W1222" s="44">
        <f>VLOOKUP($L1222,'[1]Tortugas liberadas DPNG'!$B$1:$O$552,11,FALSE)</f>
        <v>35.5</v>
      </c>
      <c r="X1222" s="44">
        <f>VLOOKUP($L1222,'[1]Tortugas liberadas DPNG'!$B$1:$O$552,14,FALSE)/1000</f>
        <v>3.05</v>
      </c>
      <c r="Y1222" s="44">
        <f>VLOOKUP($L1222,'[1]Tortugas liberadas DPNG'!$B$1:$O$552,5,FALSE) -0.5</f>
        <v>7.5</v>
      </c>
      <c r="Z1222" s="44">
        <f>Y1222+(F1222-VLOOKUP($L1222,'[1]Tortugas liberadas DPNG'!$B$1:$O$552,7,FALSE))</f>
        <v>11.5</v>
      </c>
      <c r="AA1222" s="44">
        <f t="shared" si="31"/>
        <v>8</v>
      </c>
    </row>
    <row r="1223" spans="1:27" x14ac:dyDescent="0.25">
      <c r="A1223" s="42">
        <f t="shared" si="30"/>
        <v>1307</v>
      </c>
      <c r="B1223" s="42" t="s">
        <v>28</v>
      </c>
      <c r="E1223" s="42" t="s">
        <v>641</v>
      </c>
      <c r="F1223" s="9">
        <v>2019</v>
      </c>
      <c r="G1223" s="42">
        <v>8</v>
      </c>
      <c r="H1223" s="42">
        <v>9</v>
      </c>
      <c r="I1223" s="42">
        <v>-0.82120599999999999</v>
      </c>
      <c r="J1223" s="42">
        <v>-90.064667999999998</v>
      </c>
      <c r="K1223" s="26">
        <v>48369355</v>
      </c>
      <c r="L1223" s="26">
        <v>48369355</v>
      </c>
      <c r="M1223" s="26">
        <v>48369355</v>
      </c>
      <c r="N1223" s="47">
        <v>2209</v>
      </c>
      <c r="O1223" s="48">
        <v>40.5</v>
      </c>
      <c r="P1223" s="48">
        <v>43</v>
      </c>
      <c r="Q1223" s="48">
        <v>30</v>
      </c>
      <c r="R1223" s="48">
        <v>8</v>
      </c>
      <c r="S1223" s="48">
        <v>7</v>
      </c>
      <c r="T1223" s="45">
        <v>1</v>
      </c>
      <c r="U1223" s="28" t="e">
        <v>#N/A</v>
      </c>
      <c r="V1223" s="44">
        <f>VLOOKUP($L1223,'[1]Tortugas liberadas DPNG'!$B$1:$O$552,7,FALSE)</f>
        <v>2015</v>
      </c>
      <c r="W1223" s="44">
        <f>VLOOKUP($L1223,'[1]Tortugas liberadas DPNG'!$B$1:$O$552,11,FALSE)</f>
        <v>25</v>
      </c>
      <c r="X1223" s="44">
        <f>VLOOKUP($L1223,'[1]Tortugas liberadas DPNG'!$B$1:$O$552,14,FALSE)/1000</f>
        <v>1.3</v>
      </c>
      <c r="Y1223" s="44">
        <f>VLOOKUP($L1223,'[1]Tortugas liberadas DPNG'!$B$1:$O$552,5,FALSE) -0.5</f>
        <v>6.5</v>
      </c>
      <c r="Z1223" s="44">
        <f>Y1223+(F1223-VLOOKUP($L1223,'[1]Tortugas liberadas DPNG'!$B$1:$O$552,7,FALSE))</f>
        <v>10.5</v>
      </c>
      <c r="AA1223" s="44">
        <f t="shared" si="31"/>
        <v>8</v>
      </c>
    </row>
    <row r="1224" spans="1:27" x14ac:dyDescent="0.25">
      <c r="A1224" s="42">
        <f t="shared" si="30"/>
        <v>1308</v>
      </c>
      <c r="B1224" s="42" t="s">
        <v>28</v>
      </c>
      <c r="E1224" s="42" t="s">
        <v>642</v>
      </c>
      <c r="F1224" s="9">
        <v>2019</v>
      </c>
      <c r="G1224" s="42">
        <v>8</v>
      </c>
      <c r="H1224" s="42">
        <v>10</v>
      </c>
      <c r="I1224" s="42">
        <v>-0.82027499999999998</v>
      </c>
      <c r="J1224" s="42">
        <v>-90.054175000000001</v>
      </c>
      <c r="K1224" s="26">
        <v>52299026</v>
      </c>
      <c r="L1224" s="26">
        <v>52299026</v>
      </c>
      <c r="M1224" s="26">
        <v>52299026</v>
      </c>
      <c r="N1224" s="47" t="s">
        <v>643</v>
      </c>
      <c r="O1224" s="48">
        <v>37.4</v>
      </c>
      <c r="P1224" s="48">
        <v>39.5</v>
      </c>
      <c r="Q1224" s="48">
        <v>28</v>
      </c>
      <c r="R1224" s="48">
        <v>8</v>
      </c>
      <c r="S1224" s="48">
        <v>5.8</v>
      </c>
      <c r="T1224" s="45">
        <v>1</v>
      </c>
      <c r="U1224" s="28" t="e">
        <v>#N/A</v>
      </c>
      <c r="V1224" s="44">
        <f>VLOOKUP($L1224,'[1]Tortugas liberadas DPNG'!$B$1:$O$552,7,FALSE)</f>
        <v>2017</v>
      </c>
      <c r="W1224" s="44">
        <f>VLOOKUP($L1224,'[1]Tortugas liberadas DPNG'!$B$1:$O$552,11,FALSE)</f>
        <v>27</v>
      </c>
      <c r="X1224" s="44">
        <f>VLOOKUP($L1224,'[1]Tortugas liberadas DPNG'!$B$1:$O$552,14,FALSE)/1000</f>
        <v>1.718</v>
      </c>
      <c r="Y1224" s="44">
        <f>VLOOKUP($L1224,'[1]Tortugas liberadas DPNG'!$B$1:$O$552,5,FALSE) -0.5</f>
        <v>5.5</v>
      </c>
      <c r="Z1224" s="44">
        <f>Y1224+(F1224-VLOOKUP($L1224,'[1]Tortugas liberadas DPNG'!$B$1:$O$552,7,FALSE))</f>
        <v>7.5</v>
      </c>
      <c r="AA1224" s="44">
        <f t="shared" si="31"/>
        <v>8</v>
      </c>
    </row>
    <row r="1225" spans="1:27" x14ac:dyDescent="0.25">
      <c r="A1225" s="42">
        <f t="shared" si="30"/>
        <v>1309</v>
      </c>
      <c r="B1225" s="42" t="s">
        <v>28</v>
      </c>
      <c r="E1225" s="42" t="s">
        <v>644</v>
      </c>
      <c r="F1225" s="9">
        <v>2019</v>
      </c>
      <c r="G1225" s="42">
        <v>8</v>
      </c>
      <c r="H1225" s="42">
        <v>10</v>
      </c>
      <c r="I1225" s="42">
        <v>-0.81455900000000003</v>
      </c>
      <c r="J1225" s="42">
        <v>-90.060229000000007</v>
      </c>
      <c r="K1225" s="26">
        <v>48066279</v>
      </c>
      <c r="L1225" s="26">
        <v>48066279</v>
      </c>
      <c r="M1225" s="26">
        <v>48066279</v>
      </c>
      <c r="N1225" s="47" t="s">
        <v>645</v>
      </c>
      <c r="O1225" s="48">
        <v>40.6</v>
      </c>
      <c r="P1225" s="48">
        <v>44</v>
      </c>
      <c r="Q1225" s="48">
        <v>31.5</v>
      </c>
      <c r="R1225" s="48">
        <v>10.5</v>
      </c>
      <c r="S1225" s="48">
        <v>7.4</v>
      </c>
      <c r="T1225" s="45">
        <v>1</v>
      </c>
      <c r="U1225" s="28" t="e">
        <v>#N/A</v>
      </c>
      <c r="V1225" s="44">
        <f>VLOOKUP($L1225,'[1]Tortugas liberadas DPNG'!$B$1:$O$552,7,FALSE)</f>
        <v>2015</v>
      </c>
      <c r="W1225" s="44">
        <f>VLOOKUP($L1225,'[1]Tortugas liberadas DPNG'!$B$1:$O$552,11,FALSE)</f>
        <v>24</v>
      </c>
      <c r="X1225" s="44">
        <f>VLOOKUP($L1225,'[1]Tortugas liberadas DPNG'!$B$1:$O$552,14,FALSE)/1000</f>
        <v>1.3</v>
      </c>
      <c r="Y1225" s="44">
        <f>VLOOKUP($L1225,'[1]Tortugas liberadas DPNG'!$B$1:$O$552,5,FALSE) -0.5</f>
        <v>5.5</v>
      </c>
      <c r="Z1225" s="44">
        <f>Y1225+(F1225-VLOOKUP($L1225,'[1]Tortugas liberadas DPNG'!$B$1:$O$552,7,FALSE))</f>
        <v>9.5</v>
      </c>
      <c r="AA1225" s="44">
        <f t="shared" si="31"/>
        <v>8</v>
      </c>
    </row>
    <row r="1226" spans="1:27" x14ac:dyDescent="0.25">
      <c r="A1226" s="42">
        <f t="shared" si="30"/>
        <v>1310</v>
      </c>
      <c r="B1226" s="42" t="s">
        <v>28</v>
      </c>
      <c r="E1226" s="42" t="s">
        <v>646</v>
      </c>
      <c r="F1226" s="9">
        <v>2019</v>
      </c>
      <c r="G1226" s="42">
        <v>8</v>
      </c>
      <c r="H1226" s="42">
        <v>10</v>
      </c>
      <c r="I1226" s="42">
        <v>-0.81463799999999997</v>
      </c>
      <c r="J1226" s="42">
        <v>-90.061075000000002</v>
      </c>
      <c r="K1226" s="26">
        <v>48075799</v>
      </c>
      <c r="L1226" s="26">
        <v>48075799</v>
      </c>
      <c r="M1226" s="26">
        <v>48075799</v>
      </c>
      <c r="N1226" s="47">
        <v>2109</v>
      </c>
      <c r="O1226" s="48">
        <v>42.3</v>
      </c>
      <c r="P1226" s="48">
        <v>45</v>
      </c>
      <c r="Q1226" s="48">
        <v>31.4</v>
      </c>
      <c r="R1226" s="48">
        <v>10.4</v>
      </c>
      <c r="S1226" s="48">
        <v>7.8</v>
      </c>
      <c r="T1226" s="45">
        <v>1</v>
      </c>
      <c r="U1226" s="28" t="e">
        <v>#N/A</v>
      </c>
      <c r="V1226" s="44">
        <f>VLOOKUP($L1226,'[1]Tortugas liberadas DPNG'!$B$1:$O$552,7,FALSE)</f>
        <v>2015</v>
      </c>
      <c r="W1226" s="44">
        <f>VLOOKUP($L1226,'[1]Tortugas liberadas DPNG'!$B$1:$O$552,11,FALSE)</f>
        <v>24.8</v>
      </c>
      <c r="X1226" s="44">
        <f>VLOOKUP($L1226,'[1]Tortugas liberadas DPNG'!$B$1:$O$552,14,FALSE)/1000</f>
        <v>1.3</v>
      </c>
      <c r="Y1226" s="44">
        <f>VLOOKUP($L1226,'[1]Tortugas liberadas DPNG'!$B$1:$O$552,5,FALSE) -0.5</f>
        <v>7.5</v>
      </c>
      <c r="Z1226" s="44">
        <f>Y1226+(F1226-VLOOKUP($L1226,'[1]Tortugas liberadas DPNG'!$B$1:$O$552,7,FALSE))</f>
        <v>11.5</v>
      </c>
      <c r="AA1226" s="44">
        <f t="shared" si="31"/>
        <v>8</v>
      </c>
    </row>
    <row r="1227" spans="1:27" x14ac:dyDescent="0.25">
      <c r="A1227" s="42">
        <f t="shared" si="30"/>
        <v>1311</v>
      </c>
      <c r="B1227" s="42" t="s">
        <v>28</v>
      </c>
      <c r="E1227" s="42" t="s">
        <v>647</v>
      </c>
      <c r="F1227" s="9">
        <v>2019</v>
      </c>
      <c r="G1227" s="42">
        <v>8</v>
      </c>
      <c r="H1227" s="42">
        <v>10</v>
      </c>
      <c r="I1227" s="42">
        <v>-0.81460500000000002</v>
      </c>
      <c r="J1227" s="42">
        <v>-90.061351000000002</v>
      </c>
      <c r="K1227" s="26">
        <v>48080117</v>
      </c>
      <c r="L1227" s="26">
        <v>48080117</v>
      </c>
      <c r="M1227" s="26">
        <v>48080117</v>
      </c>
      <c r="N1227" s="47" t="s">
        <v>648</v>
      </c>
      <c r="O1227" s="48">
        <v>51.6</v>
      </c>
      <c r="P1227" s="48">
        <v>56.8</v>
      </c>
      <c r="Q1227" s="48">
        <v>38</v>
      </c>
      <c r="R1227" s="48">
        <v>12.6</v>
      </c>
      <c r="S1227" s="48">
        <v>15.2</v>
      </c>
      <c r="T1227" s="45">
        <v>1</v>
      </c>
      <c r="U1227" s="28" t="e">
        <v>#N/A</v>
      </c>
      <c r="V1227" s="44">
        <f>VLOOKUP($L1227,'[1]Tortugas liberadas DPNG'!$B$1:$O$552,7,FALSE)</f>
        <v>2015</v>
      </c>
      <c r="W1227" s="44">
        <f>VLOOKUP($L1227,'[1]Tortugas liberadas DPNG'!$B$1:$O$552,11,FALSE)</f>
        <v>32</v>
      </c>
      <c r="X1227" s="44">
        <f>VLOOKUP($L1227,'[1]Tortugas liberadas DPNG'!$B$1:$O$552,14,FALSE)/1000</f>
        <v>3.05</v>
      </c>
      <c r="Y1227" s="44">
        <f>VLOOKUP($L1227,'[1]Tortugas liberadas DPNG'!$B$1:$O$552,5,FALSE) -0.5</f>
        <v>6.5</v>
      </c>
      <c r="Z1227" s="44">
        <f>Y1227+(F1227-VLOOKUP($L1227,'[1]Tortugas liberadas DPNG'!$B$1:$O$552,7,FALSE))</f>
        <v>10.5</v>
      </c>
      <c r="AA1227" s="44">
        <f t="shared" si="31"/>
        <v>8</v>
      </c>
    </row>
    <row r="1228" spans="1:27" x14ac:dyDescent="0.25">
      <c r="A1228" s="42">
        <f t="shared" si="30"/>
        <v>1312</v>
      </c>
      <c r="B1228" s="42" t="s">
        <v>28</v>
      </c>
      <c r="E1228" s="42" t="s">
        <v>649</v>
      </c>
      <c r="F1228" s="9">
        <v>2019</v>
      </c>
      <c r="G1228" s="42">
        <v>8</v>
      </c>
      <c r="H1228" s="42">
        <v>10</v>
      </c>
      <c r="I1228" s="42">
        <v>-0.81410400000000005</v>
      </c>
      <c r="J1228" s="42">
        <v>-90.062011999999996</v>
      </c>
      <c r="K1228" s="26">
        <v>48049284</v>
      </c>
      <c r="L1228" s="26">
        <v>48049284</v>
      </c>
      <c r="M1228" s="26">
        <v>48049284</v>
      </c>
      <c r="N1228" s="47" t="s">
        <v>248</v>
      </c>
      <c r="O1228" s="48">
        <v>43.5</v>
      </c>
      <c r="P1228" s="48">
        <v>45</v>
      </c>
      <c r="Q1228" s="48">
        <v>32</v>
      </c>
      <c r="R1228" s="48">
        <v>10</v>
      </c>
      <c r="S1228" s="48">
        <v>8.3000000000000007</v>
      </c>
      <c r="T1228" s="45">
        <v>1</v>
      </c>
      <c r="U1228" s="28" t="e">
        <v>#N/A</v>
      </c>
      <c r="V1228" s="44">
        <f>VLOOKUP($L1228,'[1]Tortugas liberadas DPNG'!$B$1:$O$552,7,FALSE)</f>
        <v>2015</v>
      </c>
      <c r="W1228" s="44">
        <f>VLOOKUP($L1228,'[1]Tortugas liberadas DPNG'!$B$1:$O$552,11,FALSE)</f>
        <v>24.1</v>
      </c>
      <c r="X1228" s="44">
        <f>VLOOKUP($L1228,'[1]Tortugas liberadas DPNG'!$B$1:$O$552,14,FALSE)/1000</f>
        <v>1.2</v>
      </c>
      <c r="Y1228" s="44">
        <f>VLOOKUP($L1228,'[1]Tortugas liberadas DPNG'!$B$1:$O$552,5,FALSE) -0.5</f>
        <v>5.5</v>
      </c>
      <c r="Z1228" s="44">
        <f>Y1228+(F1228-VLOOKUP($L1228,'[1]Tortugas liberadas DPNG'!$B$1:$O$552,7,FALSE))</f>
        <v>9.5</v>
      </c>
      <c r="AA1228" s="44">
        <f t="shared" si="31"/>
        <v>8</v>
      </c>
    </row>
    <row r="1229" spans="1:27" x14ac:dyDescent="0.25">
      <c r="A1229" s="42">
        <f t="shared" si="30"/>
        <v>1313</v>
      </c>
      <c r="B1229" s="42" t="s">
        <v>28</v>
      </c>
      <c r="E1229" s="42" t="s">
        <v>650</v>
      </c>
      <c r="F1229" s="9">
        <v>2019</v>
      </c>
      <c r="G1229" s="42">
        <v>8</v>
      </c>
      <c r="H1229" s="42">
        <v>10</v>
      </c>
      <c r="I1229" s="42">
        <v>-0.81410099999999996</v>
      </c>
      <c r="J1229" s="42">
        <v>-90.062759</v>
      </c>
      <c r="K1229" s="26">
        <v>48036828</v>
      </c>
      <c r="L1229" s="26">
        <v>48036828</v>
      </c>
      <c r="M1229" s="26">
        <v>48036828</v>
      </c>
      <c r="N1229" s="47">
        <v>2131</v>
      </c>
      <c r="O1229" s="48">
        <v>52</v>
      </c>
      <c r="P1229" s="48">
        <v>54</v>
      </c>
      <c r="Q1229" s="48">
        <v>39.9</v>
      </c>
      <c r="R1229" s="48">
        <v>14</v>
      </c>
      <c r="S1229" s="48">
        <v>14.3</v>
      </c>
      <c r="T1229" s="45">
        <v>1</v>
      </c>
      <c r="U1229" s="28" t="e">
        <v>#N/A</v>
      </c>
      <c r="V1229" s="44">
        <f>VLOOKUP($L1229,'[1]Tortugas liberadas DPNG'!$B$1:$O$552,7,FALSE)</f>
        <v>2015</v>
      </c>
      <c r="W1229" s="44">
        <f>VLOOKUP($L1229,'[1]Tortugas liberadas DPNG'!$B$1:$O$552,11,FALSE)</f>
        <v>34.4</v>
      </c>
      <c r="X1229" s="44">
        <f>VLOOKUP($L1229,'[1]Tortugas liberadas DPNG'!$B$1:$O$552,14,FALSE)/1000</f>
        <v>3.8</v>
      </c>
      <c r="Y1229" s="44">
        <f>VLOOKUP($L1229,'[1]Tortugas liberadas DPNG'!$B$1:$O$552,5,FALSE) -0.5</f>
        <v>7.5</v>
      </c>
      <c r="Z1229" s="44">
        <f>Y1229+(F1229-VLOOKUP($L1229,'[1]Tortugas liberadas DPNG'!$B$1:$O$552,7,FALSE))</f>
        <v>11.5</v>
      </c>
      <c r="AA1229" s="44">
        <f t="shared" si="31"/>
        <v>8</v>
      </c>
    </row>
    <row r="1230" spans="1:27" x14ac:dyDescent="0.25">
      <c r="A1230" s="42">
        <f t="shared" si="30"/>
        <v>1314</v>
      </c>
      <c r="B1230" s="42" t="s">
        <v>28</v>
      </c>
      <c r="E1230" s="42" t="s">
        <v>651</v>
      </c>
      <c r="F1230" s="9">
        <v>2019</v>
      </c>
      <c r="G1230" s="42">
        <v>8</v>
      </c>
      <c r="H1230" s="42">
        <v>10</v>
      </c>
      <c r="I1230" s="42">
        <v>-0.81363200000000002</v>
      </c>
      <c r="J1230" s="42">
        <v>-90.062624999999997</v>
      </c>
      <c r="K1230" s="26">
        <v>48280065</v>
      </c>
      <c r="L1230" s="26">
        <v>48280065</v>
      </c>
      <c r="M1230" s="26">
        <v>48280065</v>
      </c>
      <c r="N1230" s="47">
        <v>2191</v>
      </c>
      <c r="O1230" s="48">
        <v>48</v>
      </c>
      <c r="P1230" s="48">
        <v>49.2</v>
      </c>
      <c r="Q1230" s="48">
        <v>37</v>
      </c>
      <c r="R1230" s="48">
        <v>11.5</v>
      </c>
      <c r="S1230" s="48">
        <v>12.5</v>
      </c>
      <c r="T1230" s="45">
        <v>1</v>
      </c>
      <c r="U1230" s="28" t="e">
        <v>#N/A</v>
      </c>
      <c r="V1230" s="44">
        <f>VLOOKUP($L1230,'[1]Tortugas liberadas DPNG'!$B$1:$O$552,7,FALSE)</f>
        <v>2015</v>
      </c>
      <c r="W1230" s="44">
        <f>VLOOKUP($L1230,'[1]Tortugas liberadas DPNG'!$B$1:$O$552,11,FALSE)</f>
        <v>29.4</v>
      </c>
      <c r="X1230" s="44">
        <f>VLOOKUP($L1230,'[1]Tortugas liberadas DPNG'!$B$1:$O$552,14,FALSE)/1000</f>
        <v>2.5</v>
      </c>
      <c r="Y1230" s="44">
        <f>VLOOKUP($L1230,'[1]Tortugas liberadas DPNG'!$B$1:$O$552,5,FALSE) -0.5</f>
        <v>6.5</v>
      </c>
      <c r="Z1230" s="44">
        <f>Y1230+(F1230-VLOOKUP($L1230,'[1]Tortugas liberadas DPNG'!$B$1:$O$552,7,FALSE))</f>
        <v>10.5</v>
      </c>
      <c r="AA1230" s="44">
        <f t="shared" si="31"/>
        <v>8</v>
      </c>
    </row>
    <row r="1231" spans="1:27" x14ac:dyDescent="0.25">
      <c r="A1231" s="42">
        <f t="shared" si="30"/>
        <v>1315</v>
      </c>
      <c r="B1231" s="42" t="s">
        <v>28</v>
      </c>
      <c r="E1231" s="42" t="s">
        <v>652</v>
      </c>
      <c r="F1231" s="9">
        <v>2019</v>
      </c>
      <c r="G1231" s="42">
        <v>8</v>
      </c>
      <c r="H1231" s="42">
        <v>10</v>
      </c>
      <c r="I1231" s="42">
        <v>-0.81352400000000002</v>
      </c>
      <c r="J1231" s="42">
        <v>-90.062348</v>
      </c>
      <c r="K1231" s="26">
        <v>48019021</v>
      </c>
      <c r="L1231" s="26">
        <v>48019021</v>
      </c>
      <c r="M1231" s="26">
        <v>48019021</v>
      </c>
      <c r="N1231" s="47">
        <v>2291</v>
      </c>
      <c r="O1231" s="48">
        <v>41.7</v>
      </c>
      <c r="P1231" s="48">
        <v>44</v>
      </c>
      <c r="Q1231" s="48">
        <v>30.5</v>
      </c>
      <c r="R1231" s="48">
        <v>9.5</v>
      </c>
      <c r="S1231" s="48">
        <v>7.3</v>
      </c>
      <c r="T1231" s="45">
        <v>1</v>
      </c>
      <c r="U1231" s="28" t="e">
        <v>#N/A</v>
      </c>
      <c r="V1231" s="44">
        <f>VLOOKUP($L1231,'[1]Tortugas liberadas DPNG'!$B$1:$O$552,7,FALSE)</f>
        <v>2015</v>
      </c>
      <c r="W1231" s="44">
        <f>VLOOKUP($L1231,'[1]Tortugas liberadas DPNG'!$B$1:$O$552,11,FALSE)</f>
        <v>23.1</v>
      </c>
      <c r="X1231" s="44">
        <f>VLOOKUP($L1231,'[1]Tortugas liberadas DPNG'!$B$1:$O$552,14,FALSE)/1000</f>
        <v>0.8</v>
      </c>
      <c r="Y1231" s="44">
        <f>VLOOKUP($L1231,'[1]Tortugas liberadas DPNG'!$B$1:$O$552,5,FALSE) -0.5</f>
        <v>5.5</v>
      </c>
      <c r="Z1231" s="44">
        <f>Y1231+(F1231-VLOOKUP($L1231,'[1]Tortugas liberadas DPNG'!$B$1:$O$552,7,FALSE))</f>
        <v>9.5</v>
      </c>
      <c r="AA1231" s="44">
        <f t="shared" si="31"/>
        <v>8</v>
      </c>
    </row>
    <row r="1232" spans="1:27" x14ac:dyDescent="0.25">
      <c r="A1232" s="42">
        <f t="shared" si="30"/>
        <v>1316</v>
      </c>
      <c r="B1232" s="42" t="s">
        <v>28</v>
      </c>
      <c r="E1232" s="42" t="s">
        <v>653</v>
      </c>
      <c r="F1232" s="9">
        <v>2019</v>
      </c>
      <c r="G1232" s="42">
        <v>8</v>
      </c>
      <c r="H1232" s="42">
        <v>10</v>
      </c>
      <c r="I1232" s="42">
        <v>-0.81333900000000003</v>
      </c>
      <c r="J1232" s="42">
        <v>-90.062368000000006</v>
      </c>
      <c r="K1232" s="26">
        <v>48369550</v>
      </c>
      <c r="L1232" s="26">
        <v>48369550</v>
      </c>
      <c r="M1232" s="26">
        <v>48369550</v>
      </c>
      <c r="N1232" s="47">
        <v>2300</v>
      </c>
      <c r="O1232" s="48">
        <v>41.3</v>
      </c>
      <c r="P1232" s="48">
        <v>44.2</v>
      </c>
      <c r="Q1232" s="48">
        <v>31.5</v>
      </c>
      <c r="R1232" s="48">
        <v>9.5</v>
      </c>
      <c r="S1232" s="48">
        <v>8.8000000000000007</v>
      </c>
      <c r="T1232" s="45">
        <v>1</v>
      </c>
      <c r="U1232" s="28" t="e">
        <v>#N/A</v>
      </c>
      <c r="V1232" s="44">
        <f>VLOOKUP($L1232,'[1]Tortugas liberadas DPNG'!$B$1:$O$552,7,FALSE)</f>
        <v>2015</v>
      </c>
      <c r="W1232" s="44">
        <f>VLOOKUP($L1232,'[1]Tortugas liberadas DPNG'!$B$1:$O$552,11,FALSE)</f>
        <v>24.2</v>
      </c>
      <c r="X1232" s="44">
        <f>VLOOKUP($L1232,'[1]Tortugas liberadas DPNG'!$B$1:$O$552,14,FALSE)/1000</f>
        <v>1.3</v>
      </c>
      <c r="Y1232" s="44">
        <f>VLOOKUP($L1232,'[1]Tortugas liberadas DPNG'!$B$1:$O$552,5,FALSE) -0.5</f>
        <v>4.5</v>
      </c>
      <c r="Z1232" s="44">
        <f>Y1232+(F1232-VLOOKUP($L1232,'[1]Tortugas liberadas DPNG'!$B$1:$O$552,7,FALSE))</f>
        <v>8.5</v>
      </c>
      <c r="AA1232" s="44">
        <f t="shared" si="31"/>
        <v>8</v>
      </c>
    </row>
    <row r="1233" spans="1:27" x14ac:dyDescent="0.25">
      <c r="A1233" s="42">
        <f t="shared" si="30"/>
        <v>1317</v>
      </c>
      <c r="B1233" s="42" t="s">
        <v>28</v>
      </c>
      <c r="E1233" s="42" t="s">
        <v>654</v>
      </c>
      <c r="F1233" s="9">
        <v>2019</v>
      </c>
      <c r="G1233" s="42">
        <v>8</v>
      </c>
      <c r="H1233" s="42">
        <v>10</v>
      </c>
      <c r="I1233" s="42">
        <v>-0.81355</v>
      </c>
      <c r="J1233" s="42">
        <v>-90.060346999999993</v>
      </c>
      <c r="K1233" s="26">
        <v>48275840</v>
      </c>
      <c r="L1233" s="26">
        <v>48275840</v>
      </c>
      <c r="M1233" s="26">
        <v>48275840</v>
      </c>
      <c r="N1233" s="47">
        <v>2159</v>
      </c>
      <c r="O1233" s="48">
        <v>48</v>
      </c>
      <c r="P1233" s="48">
        <v>50</v>
      </c>
      <c r="Q1233" s="48">
        <v>36.299999999999997</v>
      </c>
      <c r="R1233" s="48">
        <v>11.5</v>
      </c>
      <c r="S1233" s="48">
        <v>11.2</v>
      </c>
      <c r="T1233" s="45">
        <v>1</v>
      </c>
      <c r="U1233" s="28" t="e">
        <v>#N/A</v>
      </c>
      <c r="V1233" s="44">
        <f>VLOOKUP($L1233,'[1]Tortugas liberadas DPNG'!$B$1:$O$552,7,FALSE)</f>
        <v>2015</v>
      </c>
      <c r="W1233" s="44">
        <f>VLOOKUP($L1233,'[1]Tortugas liberadas DPNG'!$B$1:$O$552,11,FALSE)</f>
        <v>31.6</v>
      </c>
      <c r="X1233" s="44">
        <f>VLOOKUP($L1233,'[1]Tortugas liberadas DPNG'!$B$1:$O$552,14,FALSE)/1000</f>
        <v>2.7</v>
      </c>
      <c r="Y1233" s="44">
        <f>VLOOKUP($L1233,'[1]Tortugas liberadas DPNG'!$B$1:$O$552,5,FALSE) -0.5</f>
        <v>7.5</v>
      </c>
      <c r="Z1233" s="44">
        <f>Y1233+(F1233-VLOOKUP($L1233,'[1]Tortugas liberadas DPNG'!$B$1:$O$552,7,FALSE))</f>
        <v>11.5</v>
      </c>
      <c r="AA1233" s="44">
        <f t="shared" si="31"/>
        <v>8</v>
      </c>
    </row>
    <row r="1234" spans="1:27" x14ac:dyDescent="0.25">
      <c r="A1234" s="42">
        <f t="shared" si="30"/>
        <v>1318</v>
      </c>
      <c r="B1234" s="42" t="s">
        <v>28</v>
      </c>
      <c r="E1234" s="42" t="s">
        <v>655</v>
      </c>
      <c r="F1234" s="9">
        <v>2019</v>
      </c>
      <c r="G1234" s="42">
        <v>8</v>
      </c>
      <c r="H1234" s="42">
        <v>10</v>
      </c>
      <c r="I1234" s="42">
        <v>-0.81294999999999995</v>
      </c>
      <c r="J1234" s="42">
        <v>-90.060340999999994</v>
      </c>
      <c r="K1234" s="26">
        <v>48065112</v>
      </c>
      <c r="L1234" s="26">
        <v>48065112</v>
      </c>
      <c r="M1234" s="26">
        <v>48065112</v>
      </c>
      <c r="N1234" s="47">
        <v>2253</v>
      </c>
      <c r="O1234" s="48">
        <v>43</v>
      </c>
      <c r="P1234" s="48">
        <v>44.5</v>
      </c>
      <c r="Q1234" s="48">
        <v>32</v>
      </c>
      <c r="R1234" s="48">
        <v>10</v>
      </c>
      <c r="S1234" s="48">
        <v>7.2</v>
      </c>
      <c r="T1234" s="45">
        <v>1</v>
      </c>
      <c r="U1234" s="28" t="e">
        <v>#N/A</v>
      </c>
      <c r="V1234" s="44">
        <f>VLOOKUP($L1234,'[1]Tortugas liberadas DPNG'!$B$1:$O$552,7,FALSE)</f>
        <v>2015</v>
      </c>
      <c r="W1234" s="44">
        <f>VLOOKUP($L1234,'[1]Tortugas liberadas DPNG'!$B$1:$O$552,11,FALSE)</f>
        <v>24.5</v>
      </c>
      <c r="X1234" s="44">
        <f>VLOOKUP($L1234,'[1]Tortugas liberadas DPNG'!$B$1:$O$552,14,FALSE)/1000</f>
        <v>1.1499999999999999</v>
      </c>
      <c r="Y1234" s="44">
        <f>VLOOKUP($L1234,'[1]Tortugas liberadas DPNG'!$B$1:$O$552,5,FALSE) -0.5</f>
        <v>5.5</v>
      </c>
      <c r="Z1234" s="44">
        <f>Y1234+(F1234-VLOOKUP($L1234,'[1]Tortugas liberadas DPNG'!$B$1:$O$552,7,FALSE))</f>
        <v>9.5</v>
      </c>
      <c r="AA1234" s="44">
        <f t="shared" si="31"/>
        <v>8</v>
      </c>
    </row>
    <row r="1235" spans="1:27" x14ac:dyDescent="0.25">
      <c r="A1235" s="42">
        <f t="shared" si="30"/>
        <v>1319</v>
      </c>
      <c r="B1235" s="42" t="s">
        <v>28</v>
      </c>
      <c r="E1235" s="42" t="s">
        <v>656</v>
      </c>
      <c r="F1235" s="9">
        <v>2019</v>
      </c>
      <c r="G1235" s="42">
        <v>8</v>
      </c>
      <c r="H1235" s="42">
        <v>10</v>
      </c>
      <c r="I1235" s="42">
        <v>-0.81270399999999998</v>
      </c>
      <c r="J1235" s="42">
        <v>-90.061199999999999</v>
      </c>
      <c r="K1235" s="26">
        <v>52606013</v>
      </c>
      <c r="L1235" s="26">
        <v>52606013</v>
      </c>
      <c r="M1235" s="26">
        <v>52606013</v>
      </c>
      <c r="N1235" s="47" t="s">
        <v>657</v>
      </c>
      <c r="O1235" s="48">
        <v>37.5</v>
      </c>
      <c r="P1235" s="48">
        <v>39.5</v>
      </c>
      <c r="Q1235" s="48">
        <v>27.5</v>
      </c>
      <c r="R1235" s="48">
        <v>8.5</v>
      </c>
      <c r="S1235" s="48">
        <v>5</v>
      </c>
      <c r="T1235" s="45">
        <v>1</v>
      </c>
      <c r="U1235" s="28" t="e">
        <v>#N/A</v>
      </c>
      <c r="V1235" s="44">
        <f>VLOOKUP($L1235,'[1]Tortugas liberadas DPNG'!$B$1:$O$552,7,FALSE)</f>
        <v>2017</v>
      </c>
      <c r="W1235" s="44">
        <f>VLOOKUP($L1235,'[1]Tortugas liberadas DPNG'!$B$1:$O$552,11,FALSE)</f>
        <v>27</v>
      </c>
      <c r="X1235" s="44">
        <f>VLOOKUP($L1235,'[1]Tortugas liberadas DPNG'!$B$1:$O$552,14,FALSE)/1000</f>
        <v>1.2</v>
      </c>
      <c r="Y1235" s="44">
        <f>VLOOKUP($L1235,'[1]Tortugas liberadas DPNG'!$B$1:$O$552,5,FALSE) -0.5</f>
        <v>7.5</v>
      </c>
      <c r="Z1235" s="44">
        <f>Y1235+(F1235-VLOOKUP($L1235,'[1]Tortugas liberadas DPNG'!$B$1:$O$552,7,FALSE))</f>
        <v>9.5</v>
      </c>
      <c r="AA1235" s="44">
        <f t="shared" si="31"/>
        <v>8</v>
      </c>
    </row>
    <row r="1236" spans="1:27" x14ac:dyDescent="0.25">
      <c r="A1236" s="42">
        <f t="shared" si="30"/>
        <v>1320</v>
      </c>
      <c r="B1236" s="42" t="s">
        <v>28</v>
      </c>
      <c r="E1236" s="42" t="s">
        <v>658</v>
      </c>
      <c r="F1236" s="9">
        <v>2019</v>
      </c>
      <c r="G1236" s="42">
        <v>8</v>
      </c>
      <c r="H1236" s="42">
        <v>10</v>
      </c>
      <c r="I1236" s="42">
        <v>-0.81304699999999996</v>
      </c>
      <c r="J1236" s="42">
        <v>-90.062742</v>
      </c>
      <c r="K1236" s="26">
        <v>48066660</v>
      </c>
      <c r="L1236" s="26">
        <v>48066860</v>
      </c>
      <c r="M1236" s="26">
        <v>48066860</v>
      </c>
      <c r="N1236" s="47" t="s">
        <v>248</v>
      </c>
      <c r="O1236" s="48">
        <v>45.4</v>
      </c>
      <c r="P1236" s="48">
        <v>47</v>
      </c>
      <c r="Q1236" s="48">
        <v>33</v>
      </c>
      <c r="R1236" s="48">
        <v>11.3</v>
      </c>
      <c r="S1236" s="48">
        <v>9.1</v>
      </c>
      <c r="T1236" s="45">
        <v>1</v>
      </c>
      <c r="U1236" s="28" t="e">
        <v>#N/A</v>
      </c>
      <c r="V1236" s="44">
        <f>VLOOKUP($L1236,'[1]Tortugas liberadas DPNG'!$B$1:$O$552,7,FALSE)</f>
        <v>2015</v>
      </c>
      <c r="W1236" s="44">
        <f>VLOOKUP($L1236,'[1]Tortugas liberadas DPNG'!$B$1:$O$552,11,FALSE)</f>
        <v>26.9</v>
      </c>
      <c r="X1236" s="44">
        <f>VLOOKUP($L1236,'[1]Tortugas liberadas DPNG'!$B$1:$O$552,14,FALSE)/1000</f>
        <v>1.7</v>
      </c>
      <c r="Y1236" s="44">
        <f>VLOOKUP($L1236,'[1]Tortugas liberadas DPNG'!$B$1:$O$552,5,FALSE) -0.5</f>
        <v>6.5</v>
      </c>
      <c r="Z1236" s="44">
        <f>Y1236+(F1236-VLOOKUP($L1236,'[1]Tortugas liberadas DPNG'!$B$1:$O$552,7,FALSE))</f>
        <v>10.5</v>
      </c>
      <c r="AA1236" s="44">
        <f t="shared" si="31"/>
        <v>8</v>
      </c>
    </row>
    <row r="1237" spans="1:27" x14ac:dyDescent="0.25">
      <c r="A1237" s="42">
        <f t="shared" si="30"/>
        <v>1321</v>
      </c>
      <c r="B1237" s="42" t="s">
        <v>28</v>
      </c>
      <c r="E1237" s="42" t="s">
        <v>659</v>
      </c>
      <c r="F1237" s="9">
        <v>2019</v>
      </c>
      <c r="G1237" s="42">
        <v>8</v>
      </c>
      <c r="H1237" s="42">
        <v>10</v>
      </c>
      <c r="I1237" s="42">
        <v>-0.81279500000000005</v>
      </c>
      <c r="J1237" s="42">
        <v>-90.063692000000003</v>
      </c>
      <c r="K1237" s="26">
        <v>48367612</v>
      </c>
      <c r="L1237" s="26">
        <v>48367612</v>
      </c>
      <c r="M1237" s="26">
        <v>48367612</v>
      </c>
      <c r="N1237" s="47">
        <v>2194</v>
      </c>
      <c r="O1237" s="48">
        <v>51</v>
      </c>
      <c r="P1237" s="48">
        <v>53.7</v>
      </c>
      <c r="Q1237" s="48">
        <v>40.299999999999997</v>
      </c>
      <c r="R1237" s="48">
        <v>13</v>
      </c>
      <c r="S1237" s="48">
        <v>14.6</v>
      </c>
      <c r="T1237" s="45">
        <v>1</v>
      </c>
      <c r="U1237" s="28" t="e">
        <v>#N/A</v>
      </c>
      <c r="V1237" s="44">
        <f>VLOOKUP($L1237,'[1]Tortugas liberadas DPNG'!$B$1:$O$552,7,FALSE)</f>
        <v>2015</v>
      </c>
      <c r="W1237" s="44">
        <f>VLOOKUP($L1237,'[1]Tortugas liberadas DPNG'!$B$1:$O$552,11,FALSE)</f>
        <v>30.4</v>
      </c>
      <c r="X1237" s="44">
        <f>VLOOKUP($L1237,'[1]Tortugas liberadas DPNG'!$B$1:$O$552,14,FALSE)/1000</f>
        <v>2.6</v>
      </c>
      <c r="Y1237" s="44">
        <f>VLOOKUP($L1237,'[1]Tortugas liberadas DPNG'!$B$1:$O$552,5,FALSE) -0.5</f>
        <v>6.5</v>
      </c>
      <c r="Z1237" s="44">
        <f>Y1237+(F1237-VLOOKUP($L1237,'[1]Tortugas liberadas DPNG'!$B$1:$O$552,7,FALSE))</f>
        <v>10.5</v>
      </c>
      <c r="AA1237" s="44">
        <f t="shared" si="31"/>
        <v>8</v>
      </c>
    </row>
    <row r="1238" spans="1:27" x14ac:dyDescent="0.25">
      <c r="A1238" s="42">
        <f t="shared" si="30"/>
        <v>1322</v>
      </c>
      <c r="B1238" s="42" t="s">
        <v>28</v>
      </c>
      <c r="E1238" s="42" t="s">
        <v>660</v>
      </c>
      <c r="F1238" s="9">
        <v>2019</v>
      </c>
      <c r="G1238" s="42">
        <v>8</v>
      </c>
      <c r="H1238" s="42">
        <v>10</v>
      </c>
      <c r="I1238" s="42">
        <v>-0.81328500000000004</v>
      </c>
      <c r="J1238" s="42">
        <v>-90.065349999999995</v>
      </c>
      <c r="K1238" s="26">
        <v>48074326</v>
      </c>
      <c r="L1238" s="26">
        <v>48074326</v>
      </c>
      <c r="M1238" s="26">
        <v>48074326</v>
      </c>
      <c r="N1238" s="47">
        <v>2125</v>
      </c>
      <c r="O1238" s="48">
        <v>49.1</v>
      </c>
      <c r="P1238" s="48">
        <v>52</v>
      </c>
      <c r="Q1238" s="48">
        <v>34</v>
      </c>
      <c r="R1238" s="48">
        <v>12</v>
      </c>
      <c r="S1238" s="48">
        <v>14</v>
      </c>
      <c r="T1238" s="45">
        <v>1</v>
      </c>
      <c r="U1238" s="28" t="e">
        <v>#N/A</v>
      </c>
      <c r="V1238" s="44">
        <f>VLOOKUP($L1238,'[1]Tortugas liberadas DPNG'!$B$1:$O$552,7,FALSE)</f>
        <v>2015</v>
      </c>
      <c r="W1238" s="44">
        <f>VLOOKUP($L1238,'[1]Tortugas liberadas DPNG'!$B$1:$O$552,11,FALSE)</f>
        <v>31</v>
      </c>
      <c r="X1238" s="44">
        <f>VLOOKUP($L1238,'[1]Tortugas liberadas DPNG'!$B$1:$O$552,14,FALSE)/1000</f>
        <v>2.7</v>
      </c>
      <c r="Y1238" s="44">
        <f>VLOOKUP($L1238,'[1]Tortugas liberadas DPNG'!$B$1:$O$552,5,FALSE) -0.5</f>
        <v>7.5</v>
      </c>
      <c r="Z1238" s="44">
        <f>Y1238+(F1238-VLOOKUP($L1238,'[1]Tortugas liberadas DPNG'!$B$1:$O$552,7,FALSE))</f>
        <v>11.5</v>
      </c>
      <c r="AA1238" s="44">
        <f t="shared" si="31"/>
        <v>8</v>
      </c>
    </row>
    <row r="1239" spans="1:27" x14ac:dyDescent="0.25">
      <c r="A1239" s="42">
        <f t="shared" si="30"/>
        <v>1323</v>
      </c>
      <c r="B1239" s="42" t="s">
        <v>28</v>
      </c>
      <c r="E1239" s="42" t="s">
        <v>661</v>
      </c>
      <c r="F1239" s="9">
        <v>2019</v>
      </c>
      <c r="G1239" s="42">
        <v>8</v>
      </c>
      <c r="H1239" s="42">
        <v>10</v>
      </c>
      <c r="I1239" s="42">
        <v>-0.81489599999999995</v>
      </c>
      <c r="J1239" s="42">
        <v>-90.063288999999997</v>
      </c>
      <c r="K1239" s="26">
        <v>48062101</v>
      </c>
      <c r="L1239" s="26">
        <v>48062101</v>
      </c>
      <c r="M1239" s="26">
        <v>48062101</v>
      </c>
      <c r="N1239" s="47">
        <v>2213</v>
      </c>
      <c r="O1239" s="48">
        <v>51.5</v>
      </c>
      <c r="P1239" s="48">
        <v>53.8</v>
      </c>
      <c r="Q1239" s="48">
        <v>39</v>
      </c>
      <c r="R1239" s="48">
        <v>14</v>
      </c>
      <c r="S1239" s="48">
        <v>14.5</v>
      </c>
      <c r="T1239" s="45">
        <v>1</v>
      </c>
      <c r="U1239" s="28" t="e">
        <v>#N/A</v>
      </c>
      <c r="V1239" s="44">
        <f>VLOOKUP($L1239,'[1]Tortugas liberadas DPNG'!$B$1:$O$552,7,FALSE)</f>
        <v>2015</v>
      </c>
      <c r="W1239" s="44">
        <f>VLOOKUP($L1239,'[1]Tortugas liberadas DPNG'!$B$1:$O$552,11,FALSE)</f>
        <v>30.1</v>
      </c>
      <c r="X1239" s="44">
        <f>VLOOKUP($L1239,'[1]Tortugas liberadas DPNG'!$B$1:$O$552,14,FALSE)/1000</f>
        <v>2.2999999999999998</v>
      </c>
      <c r="Y1239" s="44">
        <f>VLOOKUP($L1239,'[1]Tortugas liberadas DPNG'!$B$1:$O$552,5,FALSE) -0.5</f>
        <v>6.5</v>
      </c>
      <c r="Z1239" s="44">
        <f>Y1239+(F1239-VLOOKUP($L1239,'[1]Tortugas liberadas DPNG'!$B$1:$O$552,7,FALSE))</f>
        <v>10.5</v>
      </c>
      <c r="AA1239" s="44">
        <f t="shared" si="31"/>
        <v>8</v>
      </c>
    </row>
    <row r="1240" spans="1:27" x14ac:dyDescent="0.25">
      <c r="A1240" s="42">
        <f t="shared" si="30"/>
        <v>1324</v>
      </c>
      <c r="B1240" s="42" t="s">
        <v>28</v>
      </c>
      <c r="E1240" s="42" t="s">
        <v>662</v>
      </c>
      <c r="F1240" s="9">
        <v>2019</v>
      </c>
      <c r="G1240" s="42">
        <v>8</v>
      </c>
      <c r="H1240" s="42">
        <v>10</v>
      </c>
      <c r="I1240" s="42">
        <v>-0.81528</v>
      </c>
      <c r="J1240" s="42">
        <v>-90.062253999999996</v>
      </c>
      <c r="K1240" s="26">
        <v>48102624</v>
      </c>
      <c r="L1240" s="26">
        <v>48102624</v>
      </c>
      <c r="M1240" s="26">
        <v>48102624</v>
      </c>
      <c r="N1240" s="47">
        <v>2167</v>
      </c>
      <c r="O1240" s="48">
        <v>50</v>
      </c>
      <c r="P1240" s="48">
        <v>52</v>
      </c>
      <c r="Q1240" s="48">
        <v>37.5</v>
      </c>
      <c r="R1240" s="48">
        <v>11.8</v>
      </c>
      <c r="S1240" s="48">
        <v>12.3</v>
      </c>
      <c r="T1240" s="45">
        <v>1</v>
      </c>
      <c r="U1240" s="28" t="e">
        <v>#N/A</v>
      </c>
      <c r="V1240" s="44">
        <f>VLOOKUP($L1240,'[1]Tortugas liberadas DPNG'!$B$1:$O$552,7,FALSE)</f>
        <v>2015</v>
      </c>
      <c r="W1240" s="44">
        <f>VLOOKUP($L1240,'[1]Tortugas liberadas DPNG'!$B$1:$O$552,11,FALSE)</f>
        <v>30.1</v>
      </c>
      <c r="X1240" s="44">
        <f>VLOOKUP($L1240,'[1]Tortugas liberadas DPNG'!$B$1:$O$552,14,FALSE)/1000</f>
        <v>2.4</v>
      </c>
      <c r="Y1240" s="44">
        <f>VLOOKUP($L1240,'[1]Tortugas liberadas DPNG'!$B$1:$O$552,5,FALSE) -0.5</f>
        <v>6.5</v>
      </c>
      <c r="Z1240" s="44">
        <f>Y1240+(F1240-VLOOKUP($L1240,'[1]Tortugas liberadas DPNG'!$B$1:$O$552,7,FALSE))</f>
        <v>10.5</v>
      </c>
      <c r="AA1240" s="44">
        <f t="shared" si="31"/>
        <v>8</v>
      </c>
    </row>
    <row r="1241" spans="1:27" x14ac:dyDescent="0.25">
      <c r="A1241" s="42">
        <f t="shared" si="30"/>
        <v>1325</v>
      </c>
      <c r="B1241" s="42" t="s">
        <v>28</v>
      </c>
      <c r="E1241" s="42" t="s">
        <v>663</v>
      </c>
      <c r="F1241" s="9">
        <v>2019</v>
      </c>
      <c r="G1241" s="42">
        <v>8</v>
      </c>
      <c r="H1241" s="42">
        <v>10</v>
      </c>
      <c r="I1241" s="42">
        <v>-0.81565600000000005</v>
      </c>
      <c r="J1241" s="42">
        <v>-90.061918000000006</v>
      </c>
      <c r="K1241" s="26">
        <v>48337810</v>
      </c>
      <c r="L1241" s="26">
        <v>48337810</v>
      </c>
      <c r="M1241" s="26">
        <v>48337810</v>
      </c>
      <c r="N1241" s="47" t="s">
        <v>248</v>
      </c>
      <c r="O1241" s="48">
        <v>44</v>
      </c>
      <c r="P1241" s="48">
        <v>46</v>
      </c>
      <c r="Q1241" s="48">
        <v>33.4</v>
      </c>
      <c r="R1241" s="48">
        <v>10.199999999999999</v>
      </c>
      <c r="S1241" s="48">
        <v>9.3000000000000007</v>
      </c>
      <c r="T1241" s="45">
        <v>1</v>
      </c>
      <c r="U1241" s="28" t="e">
        <v>#N/A</v>
      </c>
      <c r="V1241" s="44">
        <f>VLOOKUP($L1241,'[1]Tortugas liberadas DPNG'!$B$1:$O$552,7,FALSE)</f>
        <v>2015</v>
      </c>
      <c r="W1241" s="44">
        <f>VLOOKUP($L1241,'[1]Tortugas liberadas DPNG'!$B$1:$O$552,11,FALSE)</f>
        <v>25.4</v>
      </c>
      <c r="X1241" s="44">
        <f>VLOOKUP($L1241,'[1]Tortugas liberadas DPNG'!$B$1:$O$552,14,FALSE)/1000</f>
        <v>1.45</v>
      </c>
      <c r="Y1241" s="44">
        <f>VLOOKUP($L1241,'[1]Tortugas liberadas DPNG'!$B$1:$O$552,5,FALSE) -0.5</f>
        <v>4.5</v>
      </c>
      <c r="Z1241" s="44">
        <f>Y1241+(F1241-VLOOKUP($L1241,'[1]Tortugas liberadas DPNG'!$B$1:$O$552,7,FALSE))</f>
        <v>8.5</v>
      </c>
      <c r="AA1241" s="44">
        <f t="shared" si="31"/>
        <v>8</v>
      </c>
    </row>
    <row r="1242" spans="1:27" x14ac:dyDescent="0.25">
      <c r="A1242" s="42">
        <f t="shared" si="30"/>
        <v>1326</v>
      </c>
      <c r="B1242" s="42" t="s">
        <v>28</v>
      </c>
      <c r="E1242" s="42" t="s">
        <v>664</v>
      </c>
      <c r="F1242" s="9">
        <v>2019</v>
      </c>
      <c r="G1242" s="42">
        <v>8</v>
      </c>
      <c r="H1242" s="42">
        <v>10</v>
      </c>
      <c r="I1242" s="42">
        <v>-0.81664300000000001</v>
      </c>
      <c r="J1242" s="42">
        <v>-90.061876999999996</v>
      </c>
      <c r="K1242" s="26">
        <v>48366071</v>
      </c>
      <c r="L1242" s="26">
        <v>48366071</v>
      </c>
      <c r="M1242" s="26">
        <v>48366071</v>
      </c>
      <c r="N1242" s="47">
        <v>2139</v>
      </c>
      <c r="O1242" s="48">
        <v>53</v>
      </c>
      <c r="P1242" s="48">
        <v>55.3</v>
      </c>
      <c r="Q1242" s="48">
        <v>42</v>
      </c>
      <c r="R1242" s="48">
        <v>14.5</v>
      </c>
      <c r="S1242" s="48">
        <v>17.8</v>
      </c>
      <c r="T1242" s="45">
        <v>1</v>
      </c>
      <c r="U1242" s="28" t="e">
        <v>#N/A</v>
      </c>
      <c r="V1242" s="44" t="e">
        <f>VLOOKUP($L1242,'[1]Tortugas liberadas DPNG'!$B$1:$O$552,7,FALSE)</f>
        <v>#N/A</v>
      </c>
      <c r="W1242" s="44" t="e">
        <f>VLOOKUP($L1242,'[1]Tortugas liberadas DPNG'!$B$1:$O$552,11,FALSE)</f>
        <v>#N/A</v>
      </c>
      <c r="X1242" s="44" t="e">
        <f>VLOOKUP($L1242,'[1]Tortugas liberadas DPNG'!$B$1:$O$552,14,FALSE)/1000</f>
        <v>#N/A</v>
      </c>
      <c r="Y1242" s="44" t="e">
        <f>VLOOKUP($L1242,'[1]Tortugas liberadas DPNG'!$B$1:$O$552,5,FALSE) -0.5</f>
        <v>#N/A</v>
      </c>
      <c r="Z1242" s="44" t="e">
        <f>Y1242+(F1242-VLOOKUP($L1242,'[1]Tortugas liberadas DPNG'!$B$1:$O$552,7,FALSE))</f>
        <v>#N/A</v>
      </c>
      <c r="AA1242" s="44">
        <f t="shared" si="31"/>
        <v>8</v>
      </c>
    </row>
    <row r="1243" spans="1:27" x14ac:dyDescent="0.25">
      <c r="A1243" s="42">
        <f t="shared" si="30"/>
        <v>1327</v>
      </c>
      <c r="B1243" s="42" t="s">
        <v>28</v>
      </c>
      <c r="E1243" s="42" t="s">
        <v>665</v>
      </c>
      <c r="F1243" s="9">
        <v>2019</v>
      </c>
      <c r="G1243" s="42">
        <v>8</v>
      </c>
      <c r="H1243" s="42">
        <v>10</v>
      </c>
      <c r="I1243" s="42">
        <v>-0.81534200000000001</v>
      </c>
      <c r="J1243" s="42">
        <v>-90.064238000000003</v>
      </c>
      <c r="K1243" s="26">
        <v>48062605</v>
      </c>
      <c r="L1243" s="26">
        <v>48062605</v>
      </c>
      <c r="M1243" s="26">
        <v>48062605</v>
      </c>
      <c r="N1243" s="47" t="s">
        <v>248</v>
      </c>
      <c r="O1243" s="48">
        <v>42.7</v>
      </c>
      <c r="P1243" s="48">
        <v>43.8</v>
      </c>
      <c r="Q1243" s="48">
        <v>32.6</v>
      </c>
      <c r="R1243" s="48">
        <v>9.8000000000000007</v>
      </c>
      <c r="S1243" s="48">
        <v>8</v>
      </c>
      <c r="T1243" s="45">
        <v>1</v>
      </c>
      <c r="U1243" s="28" t="e">
        <v>#N/A</v>
      </c>
      <c r="V1243" s="44">
        <f>VLOOKUP($L1243,'[1]Tortugas liberadas DPNG'!$B$1:$O$552,7,FALSE)</f>
        <v>2015</v>
      </c>
      <c r="W1243" s="44">
        <f>VLOOKUP($L1243,'[1]Tortugas liberadas DPNG'!$B$1:$O$552,11,FALSE)</f>
        <v>24.8</v>
      </c>
      <c r="X1243" s="44">
        <f>VLOOKUP($L1243,'[1]Tortugas liberadas DPNG'!$B$1:$O$552,14,FALSE)/1000</f>
        <v>1.3</v>
      </c>
      <c r="Y1243" s="44">
        <f>VLOOKUP($L1243,'[1]Tortugas liberadas DPNG'!$B$1:$O$552,5,FALSE) -0.5</f>
        <v>4.5</v>
      </c>
      <c r="Z1243" s="44">
        <f>Y1243+(F1243-VLOOKUP($L1243,'[1]Tortugas liberadas DPNG'!$B$1:$O$552,7,FALSE))</f>
        <v>8.5</v>
      </c>
      <c r="AA1243" s="44">
        <f t="shared" si="31"/>
        <v>8</v>
      </c>
    </row>
    <row r="1244" spans="1:27" x14ac:dyDescent="0.25">
      <c r="A1244" s="42">
        <f t="shared" si="30"/>
        <v>1328</v>
      </c>
      <c r="B1244" s="42" t="s">
        <v>28</v>
      </c>
      <c r="E1244" s="42" t="s">
        <v>666</v>
      </c>
      <c r="F1244" s="9">
        <v>2019</v>
      </c>
      <c r="G1244" s="42">
        <v>8</v>
      </c>
      <c r="H1244" s="42">
        <v>10</v>
      </c>
      <c r="I1244" s="42">
        <v>-0.81303400000000003</v>
      </c>
      <c r="J1244" s="42">
        <v>-90.068173000000002</v>
      </c>
      <c r="K1244" s="26">
        <v>52091890</v>
      </c>
      <c r="L1244" s="26">
        <v>52091890</v>
      </c>
      <c r="M1244" s="26">
        <v>52091890</v>
      </c>
      <c r="N1244" s="47">
        <v>2308</v>
      </c>
      <c r="O1244" s="48">
        <v>38.5</v>
      </c>
      <c r="P1244" s="48">
        <v>39.5</v>
      </c>
      <c r="Q1244" s="48">
        <v>27</v>
      </c>
      <c r="R1244" s="48">
        <v>9.4</v>
      </c>
      <c r="S1244" s="48">
        <v>5.3</v>
      </c>
      <c r="T1244" s="45">
        <v>1</v>
      </c>
      <c r="U1244" s="28" t="e">
        <v>#N/A</v>
      </c>
      <c r="V1244" s="44">
        <f>VLOOKUP($L1244,'[1]Tortugas liberadas DPNG'!$B$1:$O$552,7,FALSE)</f>
        <v>2017</v>
      </c>
      <c r="W1244" s="44">
        <f>VLOOKUP($L1244,'[1]Tortugas liberadas DPNG'!$B$1:$O$552,11,FALSE)</f>
        <v>26.8</v>
      </c>
      <c r="X1244" s="44">
        <f>VLOOKUP($L1244,'[1]Tortugas liberadas DPNG'!$B$1:$O$552,14,FALSE)/1000</f>
        <v>1.8</v>
      </c>
      <c r="Y1244" s="44">
        <f>VLOOKUP($L1244,'[1]Tortugas liberadas DPNG'!$B$1:$O$552,5,FALSE) -0.5</f>
        <v>7.5</v>
      </c>
      <c r="Z1244" s="44">
        <f>Y1244+(F1244-VLOOKUP($L1244,'[1]Tortugas liberadas DPNG'!$B$1:$O$552,7,FALSE))</f>
        <v>9.5</v>
      </c>
      <c r="AA1244" s="44">
        <f t="shared" si="31"/>
        <v>8</v>
      </c>
    </row>
    <row r="1245" spans="1:27" x14ac:dyDescent="0.25">
      <c r="A1245" s="42">
        <f t="shared" si="30"/>
        <v>1329</v>
      </c>
      <c r="B1245" s="42" t="s">
        <v>28</v>
      </c>
      <c r="E1245" s="42" t="s">
        <v>667</v>
      </c>
      <c r="F1245" s="9">
        <v>2019</v>
      </c>
      <c r="G1245" s="42">
        <v>8</v>
      </c>
      <c r="H1245" s="42">
        <v>10</v>
      </c>
      <c r="I1245" s="42">
        <v>-0.81125899999999995</v>
      </c>
      <c r="J1245" s="42">
        <v>-90.064494999999994</v>
      </c>
      <c r="K1245" s="26">
        <v>48074329</v>
      </c>
      <c r="L1245" s="26">
        <v>48074329</v>
      </c>
      <c r="M1245" s="26">
        <v>48074329</v>
      </c>
      <c r="N1245" s="47">
        <v>2179</v>
      </c>
      <c r="O1245" s="48">
        <v>53</v>
      </c>
      <c r="P1245" s="48">
        <v>55</v>
      </c>
      <c r="Q1245" s="48">
        <v>38.700000000000003</v>
      </c>
      <c r="R1245" s="48">
        <v>15.2</v>
      </c>
      <c r="S1245" s="48">
        <v>14.9</v>
      </c>
      <c r="T1245" s="45">
        <v>1</v>
      </c>
      <c r="U1245" s="28" t="e">
        <v>#N/A</v>
      </c>
      <c r="V1245" s="44">
        <f>VLOOKUP($L1245,'[1]Tortugas liberadas DPNG'!$B$1:$O$552,7,FALSE)</f>
        <v>2015</v>
      </c>
      <c r="W1245" s="44">
        <f>VLOOKUP($L1245,'[1]Tortugas liberadas DPNG'!$B$1:$O$552,11,FALSE)</f>
        <v>30.3</v>
      </c>
      <c r="X1245" s="44">
        <f>VLOOKUP($L1245,'[1]Tortugas liberadas DPNG'!$B$1:$O$552,14,FALSE)/1000</f>
        <v>2.6</v>
      </c>
      <c r="Y1245" s="44">
        <f>VLOOKUP($L1245,'[1]Tortugas liberadas DPNG'!$B$1:$O$552,5,FALSE) -0.5</f>
        <v>6.5</v>
      </c>
      <c r="Z1245" s="44">
        <f>Y1245+(F1245-VLOOKUP($L1245,'[1]Tortugas liberadas DPNG'!$B$1:$O$552,7,FALSE))</f>
        <v>10.5</v>
      </c>
      <c r="AA1245" s="44">
        <f t="shared" si="31"/>
        <v>8</v>
      </c>
    </row>
    <row r="1246" spans="1:27" x14ac:dyDescent="0.25">
      <c r="A1246" s="42">
        <f t="shared" si="30"/>
        <v>1330</v>
      </c>
      <c r="B1246" s="42" t="s">
        <v>28</v>
      </c>
      <c r="E1246" s="42" t="s">
        <v>668</v>
      </c>
      <c r="F1246" s="9">
        <v>2019</v>
      </c>
      <c r="G1246" s="42">
        <v>8</v>
      </c>
      <c r="H1246" s="42">
        <v>10</v>
      </c>
      <c r="I1246" s="42">
        <v>-0.81692699999999996</v>
      </c>
      <c r="J1246" s="42">
        <v>-90.064665000000005</v>
      </c>
      <c r="K1246" s="26">
        <v>48368599</v>
      </c>
      <c r="L1246" s="26">
        <v>48368599</v>
      </c>
      <c r="M1246" s="26">
        <v>48368599</v>
      </c>
      <c r="N1246" s="47" t="s">
        <v>248</v>
      </c>
      <c r="O1246" s="48">
        <v>39.299999999999997</v>
      </c>
      <c r="P1246" s="48">
        <v>39.799999999999997</v>
      </c>
      <c r="Q1246" s="48">
        <v>29.8</v>
      </c>
      <c r="R1246" s="48">
        <v>8.8000000000000007</v>
      </c>
      <c r="S1246" s="48">
        <v>6</v>
      </c>
      <c r="T1246" s="45">
        <v>1</v>
      </c>
      <c r="U1246" s="28" t="e">
        <v>#N/A</v>
      </c>
      <c r="V1246" s="44">
        <f>VLOOKUP($L1246,'[1]Tortugas liberadas DPNG'!$B$1:$O$552,7,FALSE)</f>
        <v>2015</v>
      </c>
      <c r="W1246" s="44">
        <f>VLOOKUP($L1246,'[1]Tortugas liberadas DPNG'!$B$1:$O$552,11,FALSE)</f>
        <v>23.8</v>
      </c>
      <c r="X1246" s="44">
        <f>VLOOKUP($L1246,'[1]Tortugas liberadas DPNG'!$B$1:$O$552,14,FALSE)/1000</f>
        <v>1.2</v>
      </c>
      <c r="Y1246" s="44">
        <f>VLOOKUP($L1246,'[1]Tortugas liberadas DPNG'!$B$1:$O$552,5,FALSE) -0.5</f>
        <v>4.5</v>
      </c>
      <c r="Z1246" s="44">
        <f>Y1246+(F1246-VLOOKUP($L1246,'[1]Tortugas liberadas DPNG'!$B$1:$O$552,7,FALSE))</f>
        <v>8.5</v>
      </c>
      <c r="AA1246" s="44">
        <f t="shared" si="31"/>
        <v>8</v>
      </c>
    </row>
    <row r="1247" spans="1:27" x14ac:dyDescent="0.25">
      <c r="A1247" s="42">
        <f t="shared" si="30"/>
        <v>1331</v>
      </c>
      <c r="B1247" s="42" t="s">
        <v>28</v>
      </c>
      <c r="E1247" s="42" t="s">
        <v>669</v>
      </c>
      <c r="F1247" s="9">
        <v>2019</v>
      </c>
      <c r="G1247" s="42">
        <v>8</v>
      </c>
      <c r="H1247" s="42">
        <v>10</v>
      </c>
      <c r="I1247" s="42">
        <v>-0.81644099999999997</v>
      </c>
      <c r="J1247" s="42">
        <v>-90.066264000000004</v>
      </c>
      <c r="K1247" s="26">
        <v>48070278</v>
      </c>
      <c r="L1247" s="26">
        <v>48070278</v>
      </c>
      <c r="M1247" s="26">
        <v>48070278</v>
      </c>
      <c r="N1247" s="47">
        <v>2238</v>
      </c>
      <c r="O1247" s="48">
        <v>45.8</v>
      </c>
      <c r="P1247" s="48">
        <v>47.8</v>
      </c>
      <c r="Q1247" s="48">
        <v>33.200000000000003</v>
      </c>
      <c r="R1247" s="48">
        <v>10.8</v>
      </c>
      <c r="S1247" s="48">
        <v>10.3</v>
      </c>
      <c r="T1247" s="45">
        <v>1</v>
      </c>
      <c r="U1247" s="28" t="e">
        <v>#N/A</v>
      </c>
      <c r="V1247" s="44">
        <f>VLOOKUP($L1247,'[1]Tortugas liberadas DPNG'!$B$1:$O$552,7,FALSE)</f>
        <v>2015</v>
      </c>
      <c r="W1247" s="44">
        <f>VLOOKUP($L1247,'[1]Tortugas liberadas DPNG'!$B$1:$O$552,11,FALSE)</f>
        <v>26.8</v>
      </c>
      <c r="X1247" s="44">
        <f>VLOOKUP($L1247,'[1]Tortugas liberadas DPNG'!$B$1:$O$552,14,FALSE)/1000</f>
        <v>1.7</v>
      </c>
      <c r="Y1247" s="44">
        <f>VLOOKUP($L1247,'[1]Tortugas liberadas DPNG'!$B$1:$O$552,5,FALSE) -0.5</f>
        <v>5.5</v>
      </c>
      <c r="Z1247" s="44">
        <f>Y1247+(F1247-VLOOKUP($L1247,'[1]Tortugas liberadas DPNG'!$B$1:$O$552,7,FALSE))</f>
        <v>9.5</v>
      </c>
      <c r="AA1247" s="44">
        <f t="shared" si="31"/>
        <v>8</v>
      </c>
    </row>
    <row r="1248" spans="1:27" x14ac:dyDescent="0.25">
      <c r="A1248" s="42">
        <f t="shared" ref="A1248:A1311" si="32">A1247+1</f>
        <v>1332</v>
      </c>
      <c r="B1248" s="42" t="s">
        <v>28</v>
      </c>
      <c r="E1248" s="42" t="s">
        <v>670</v>
      </c>
      <c r="F1248" s="9">
        <v>2019</v>
      </c>
      <c r="G1248" s="42">
        <v>8</v>
      </c>
      <c r="H1248" s="42">
        <v>10</v>
      </c>
      <c r="I1248" s="42">
        <v>-0.81948799999999999</v>
      </c>
      <c r="J1248" s="42">
        <v>-90.066074999999998</v>
      </c>
      <c r="K1248" s="26">
        <v>51774587</v>
      </c>
      <c r="L1248" s="26">
        <v>51774587</v>
      </c>
      <c r="M1248" s="26">
        <v>51774587</v>
      </c>
      <c r="N1248" s="47">
        <v>2432</v>
      </c>
      <c r="O1248" s="48">
        <v>35.299999999999997</v>
      </c>
      <c r="P1248" s="48">
        <v>37.5</v>
      </c>
      <c r="Q1248" s="48">
        <v>26</v>
      </c>
      <c r="R1248" s="48">
        <v>7.2</v>
      </c>
      <c r="S1248" s="48">
        <v>4.7</v>
      </c>
      <c r="T1248" s="45">
        <v>1</v>
      </c>
      <c r="U1248" s="28" t="e">
        <v>#N/A</v>
      </c>
      <c r="V1248" s="44">
        <f>VLOOKUP($L1248,'[1]Tortugas liberadas DPNG'!$B$1:$O$552,7,FALSE)</f>
        <v>2017</v>
      </c>
      <c r="W1248" s="44">
        <f>VLOOKUP($L1248,'[1]Tortugas liberadas DPNG'!$B$1:$O$552,11,FALSE)</f>
        <v>26.2</v>
      </c>
      <c r="X1248" s="44">
        <f>VLOOKUP($L1248,'[1]Tortugas liberadas DPNG'!$B$1:$O$552,14,FALSE)/1000</f>
        <v>1.5</v>
      </c>
      <c r="Y1248" s="44">
        <f>VLOOKUP($L1248,'[1]Tortugas liberadas DPNG'!$B$1:$O$552,5,FALSE) -0.5</f>
        <v>4.5</v>
      </c>
      <c r="Z1248" s="44">
        <f>Y1248+(F1248-VLOOKUP($L1248,'[1]Tortugas liberadas DPNG'!$B$1:$O$552,7,FALSE))</f>
        <v>6.5</v>
      </c>
      <c r="AA1248" s="44">
        <f t="shared" si="31"/>
        <v>8</v>
      </c>
    </row>
    <row r="1249" spans="1:27" x14ac:dyDescent="0.25">
      <c r="A1249" s="42">
        <f t="shared" si="32"/>
        <v>1333</v>
      </c>
      <c r="B1249" s="42" t="s">
        <v>28</v>
      </c>
      <c r="E1249" s="42" t="s">
        <v>671</v>
      </c>
      <c r="F1249" s="9">
        <v>2019</v>
      </c>
      <c r="G1249" s="42">
        <v>8</v>
      </c>
      <c r="H1249" s="42">
        <v>10</v>
      </c>
      <c r="I1249" s="42">
        <v>-0.81984599999999996</v>
      </c>
      <c r="J1249" s="42">
        <v>-90.066077000000007</v>
      </c>
      <c r="K1249" s="26">
        <v>52333270</v>
      </c>
      <c r="L1249" s="26">
        <v>52333270</v>
      </c>
      <c r="M1249" s="26">
        <v>52333270</v>
      </c>
      <c r="N1249" s="47">
        <v>2431</v>
      </c>
      <c r="O1249" s="48">
        <v>39.700000000000003</v>
      </c>
      <c r="P1249" s="48">
        <v>42.3</v>
      </c>
      <c r="Q1249" s="48">
        <v>29</v>
      </c>
      <c r="R1249" s="48">
        <v>8.5</v>
      </c>
      <c r="S1249" s="48">
        <v>6.1</v>
      </c>
      <c r="T1249" s="45">
        <v>1</v>
      </c>
      <c r="U1249" s="28" t="e">
        <v>#N/A</v>
      </c>
      <c r="V1249" s="44">
        <f>VLOOKUP($L1249,'[1]Tortugas liberadas DPNG'!$B$1:$O$552,7,FALSE)</f>
        <v>2017</v>
      </c>
      <c r="W1249" s="44">
        <f>VLOOKUP($L1249,'[1]Tortugas liberadas DPNG'!$B$1:$O$552,11,FALSE)</f>
        <v>29.7</v>
      </c>
      <c r="X1249" s="44">
        <f>VLOOKUP($L1249,'[1]Tortugas liberadas DPNG'!$B$1:$O$552,14,FALSE)/1000</f>
        <v>2.2000000000000002</v>
      </c>
      <c r="Y1249" s="44">
        <f>VLOOKUP($L1249,'[1]Tortugas liberadas DPNG'!$B$1:$O$552,5,FALSE) -0.5</f>
        <v>7.5</v>
      </c>
      <c r="Z1249" s="44">
        <f>Y1249+(F1249-VLOOKUP($L1249,'[1]Tortugas liberadas DPNG'!$B$1:$O$552,7,FALSE))</f>
        <v>9.5</v>
      </c>
      <c r="AA1249" s="44">
        <f t="shared" si="31"/>
        <v>8</v>
      </c>
    </row>
    <row r="1250" spans="1:27" x14ac:dyDescent="0.25">
      <c r="A1250" s="42">
        <f t="shared" si="32"/>
        <v>1334</v>
      </c>
      <c r="B1250" s="42" t="s">
        <v>28</v>
      </c>
      <c r="E1250" s="42" t="s">
        <v>672</v>
      </c>
      <c r="F1250" s="9">
        <v>2019</v>
      </c>
      <c r="G1250" s="42">
        <v>8</v>
      </c>
      <c r="H1250" s="42">
        <v>11</v>
      </c>
      <c r="I1250" s="42">
        <v>-0.81845400000000001</v>
      </c>
      <c r="J1250" s="42">
        <v>-90.054580000000001</v>
      </c>
      <c r="K1250" s="26">
        <v>48066082</v>
      </c>
      <c r="L1250" s="26">
        <v>48066082</v>
      </c>
      <c r="M1250" s="26">
        <v>48066082</v>
      </c>
      <c r="N1250" s="47">
        <v>2126</v>
      </c>
      <c r="O1250" s="48">
        <v>49</v>
      </c>
      <c r="P1250" s="48">
        <v>50.3</v>
      </c>
      <c r="Q1250" s="48">
        <v>35.5</v>
      </c>
      <c r="R1250" s="48">
        <v>11.3</v>
      </c>
      <c r="S1250" s="48">
        <v>11.8</v>
      </c>
      <c r="T1250" s="45">
        <v>1</v>
      </c>
      <c r="U1250" s="28" t="e">
        <v>#N/A</v>
      </c>
      <c r="V1250" s="44">
        <f>VLOOKUP($L1250,'[1]Tortugas liberadas DPNG'!$B$1:$O$552,7,FALSE)</f>
        <v>2015</v>
      </c>
      <c r="W1250" s="44">
        <f>VLOOKUP($L1250,'[1]Tortugas liberadas DPNG'!$B$1:$O$552,11,FALSE)</f>
        <v>31.5</v>
      </c>
      <c r="X1250" s="44">
        <f>VLOOKUP($L1250,'[1]Tortugas liberadas DPNG'!$B$1:$O$552,14,FALSE)/1000</f>
        <v>2.5</v>
      </c>
      <c r="Y1250" s="44">
        <f>VLOOKUP($L1250,'[1]Tortugas liberadas DPNG'!$B$1:$O$552,5,FALSE) -0.5</f>
        <v>7.5</v>
      </c>
      <c r="Z1250" s="44">
        <f>Y1250+(F1250-VLOOKUP($L1250,'[1]Tortugas liberadas DPNG'!$B$1:$O$552,7,FALSE))</f>
        <v>11.5</v>
      </c>
      <c r="AA1250" s="44">
        <f t="shared" ref="AA1250:AA1313" si="33">LEN(M1250)</f>
        <v>8</v>
      </c>
    </row>
    <row r="1251" spans="1:27" x14ac:dyDescent="0.25">
      <c r="A1251" s="42">
        <f t="shared" si="32"/>
        <v>1335</v>
      </c>
      <c r="B1251" s="42" t="s">
        <v>28</v>
      </c>
      <c r="E1251" s="42" t="s">
        <v>673</v>
      </c>
      <c r="F1251" s="9">
        <v>2019</v>
      </c>
      <c r="G1251" s="42">
        <v>8</v>
      </c>
      <c r="H1251" s="42">
        <v>11</v>
      </c>
      <c r="I1251" s="42">
        <v>-0.81507799999999997</v>
      </c>
      <c r="J1251" s="42">
        <v>-90.057156000000006</v>
      </c>
      <c r="K1251" s="26">
        <v>91077283</v>
      </c>
      <c r="L1251" s="26">
        <v>91077283</v>
      </c>
      <c r="M1251" s="26">
        <v>91077283</v>
      </c>
      <c r="N1251" s="47">
        <v>0</v>
      </c>
      <c r="O1251" s="48">
        <v>32.299999999999997</v>
      </c>
      <c r="P1251" s="48">
        <v>34</v>
      </c>
      <c r="Q1251" s="48">
        <v>23.3</v>
      </c>
      <c r="R1251" s="48">
        <v>7.5</v>
      </c>
      <c r="S1251" s="48">
        <v>3.4</v>
      </c>
      <c r="T1251" s="45">
        <v>1</v>
      </c>
      <c r="U1251" s="28" t="e">
        <v>#N/A</v>
      </c>
      <c r="V1251" s="44" t="e">
        <f>VLOOKUP($L1251,'[1]Tortugas liberadas DPNG'!$B$1:$O$552,7,FALSE)</f>
        <v>#N/A</v>
      </c>
      <c r="W1251" s="44" t="e">
        <f>VLOOKUP($L1251,'[1]Tortugas liberadas DPNG'!$B$1:$O$552,11,FALSE)</f>
        <v>#N/A</v>
      </c>
      <c r="X1251" s="44" t="e">
        <f>VLOOKUP($L1251,'[1]Tortugas liberadas DPNG'!$B$1:$O$552,14,FALSE)/1000</f>
        <v>#N/A</v>
      </c>
      <c r="Y1251" s="44" t="e">
        <f>VLOOKUP($L1251,'[1]Tortugas liberadas DPNG'!$B$1:$O$552,5,FALSE) -0.5</f>
        <v>#N/A</v>
      </c>
      <c r="Z1251" s="44" t="e">
        <f>Y1251+(F1251-VLOOKUP($L1251,'[1]Tortugas liberadas DPNG'!$B$1:$O$552,7,FALSE))</f>
        <v>#N/A</v>
      </c>
      <c r="AA1251" s="44">
        <f t="shared" si="33"/>
        <v>8</v>
      </c>
    </row>
    <row r="1252" spans="1:27" x14ac:dyDescent="0.25">
      <c r="A1252" s="42">
        <f t="shared" si="32"/>
        <v>1336</v>
      </c>
      <c r="B1252" s="42" t="s">
        <v>28</v>
      </c>
      <c r="E1252" s="42" t="s">
        <v>674</v>
      </c>
      <c r="F1252" s="9">
        <v>2019</v>
      </c>
      <c r="G1252" s="42">
        <v>8</v>
      </c>
      <c r="H1252" s="42">
        <v>11</v>
      </c>
      <c r="I1252" s="42">
        <v>-0.81735899999999995</v>
      </c>
      <c r="J1252" s="42">
        <v>-90.064089999999993</v>
      </c>
      <c r="K1252" s="26" t="s">
        <v>675</v>
      </c>
      <c r="L1252" s="26">
        <v>982126055990444</v>
      </c>
      <c r="M1252" s="26" t="s">
        <v>675</v>
      </c>
      <c r="N1252" s="47">
        <v>0</v>
      </c>
      <c r="O1252" s="48">
        <v>31</v>
      </c>
      <c r="P1252" s="48">
        <v>32.5</v>
      </c>
      <c r="Q1252" s="48">
        <v>22</v>
      </c>
      <c r="R1252" s="48">
        <v>9.3000000000000007</v>
      </c>
      <c r="S1252" s="48">
        <v>3.7</v>
      </c>
      <c r="T1252" s="45">
        <v>1</v>
      </c>
      <c r="U1252" s="28" t="e">
        <v>#N/A</v>
      </c>
      <c r="V1252" s="44">
        <f>VLOOKUP($L1252,'[1]Tortugas liberadas DPNG'!$B$1:$O$552,7,FALSE)</f>
        <v>2019</v>
      </c>
      <c r="W1252" s="44">
        <f>VLOOKUP($L1252,'[1]Tortugas liberadas DPNG'!$B$1:$O$552,11,FALSE)</f>
        <v>29.1</v>
      </c>
      <c r="X1252" s="44">
        <f>VLOOKUP($L1252,'[1]Tortugas liberadas DPNG'!$B$1:$O$552,14,FALSE)/1000</f>
        <v>2.2989999999999999</v>
      </c>
      <c r="Y1252" s="44">
        <f>VLOOKUP($L1252,'[1]Tortugas liberadas DPNG'!$B$1:$O$552,5,FALSE) -0.5</f>
        <v>6.5</v>
      </c>
      <c r="Z1252" s="44">
        <f>Y1252+(F1252-VLOOKUP($L1252,'[1]Tortugas liberadas DPNG'!$B$1:$O$552,7,FALSE))</f>
        <v>6.5</v>
      </c>
      <c r="AA1252" s="44">
        <f t="shared" si="33"/>
        <v>15</v>
      </c>
    </row>
    <row r="1253" spans="1:27" x14ac:dyDescent="0.25">
      <c r="A1253" s="42">
        <f t="shared" si="32"/>
        <v>1337</v>
      </c>
      <c r="B1253" s="42" t="s">
        <v>28</v>
      </c>
      <c r="E1253" s="42" t="s">
        <v>676</v>
      </c>
      <c r="F1253" s="9">
        <v>2019</v>
      </c>
      <c r="G1253" s="42">
        <v>8</v>
      </c>
      <c r="H1253" s="42">
        <v>11</v>
      </c>
      <c r="I1253" s="42">
        <v>-0.81645100000000004</v>
      </c>
      <c r="J1253" s="42">
        <v>-90.064567999999994</v>
      </c>
      <c r="K1253" s="26" t="s">
        <v>677</v>
      </c>
      <c r="L1253" s="26">
        <v>982126055990434</v>
      </c>
      <c r="M1253" s="26" t="s">
        <v>677</v>
      </c>
      <c r="N1253" s="47">
        <v>0</v>
      </c>
      <c r="O1253" s="48">
        <v>33.299999999999997</v>
      </c>
      <c r="P1253" s="48">
        <v>34</v>
      </c>
      <c r="Q1253" s="48">
        <v>23.7</v>
      </c>
      <c r="R1253" s="48">
        <v>7.2</v>
      </c>
      <c r="S1253" s="48">
        <v>2.7</v>
      </c>
      <c r="T1253" s="45">
        <v>1</v>
      </c>
      <c r="U1253" s="28" t="e">
        <v>#N/A</v>
      </c>
      <c r="V1253" s="44">
        <f>VLOOKUP($L1253,'[1]Tortugas liberadas DPNG'!$B$1:$O$552,7,FALSE)</f>
        <v>2019</v>
      </c>
      <c r="W1253" s="44">
        <f>VLOOKUP($L1253,'[1]Tortugas liberadas DPNG'!$B$1:$O$552,11,FALSE)</f>
        <v>30.7</v>
      </c>
      <c r="X1253" s="44">
        <f>VLOOKUP($L1253,'[1]Tortugas liberadas DPNG'!$B$1:$O$552,14,FALSE)/1000</f>
        <v>2.5449999999999999</v>
      </c>
      <c r="Y1253" s="44">
        <f>VLOOKUP($L1253,'[1]Tortugas liberadas DPNG'!$B$1:$O$552,5,FALSE) -0.5</f>
        <v>6.5</v>
      </c>
      <c r="Z1253" s="44">
        <f>Y1253+(F1253-VLOOKUP($L1253,'[1]Tortugas liberadas DPNG'!$B$1:$O$552,7,FALSE))</f>
        <v>6.5</v>
      </c>
      <c r="AA1253" s="44">
        <f t="shared" si="33"/>
        <v>15</v>
      </c>
    </row>
    <row r="1254" spans="1:27" x14ac:dyDescent="0.25">
      <c r="A1254" s="42">
        <f t="shared" si="32"/>
        <v>1338</v>
      </c>
      <c r="B1254" s="42" t="s">
        <v>28</v>
      </c>
      <c r="E1254" s="42" t="s">
        <v>678</v>
      </c>
      <c r="F1254" s="9">
        <v>2019</v>
      </c>
      <c r="G1254" s="42">
        <v>8</v>
      </c>
      <c r="H1254" s="42">
        <v>11</v>
      </c>
      <c r="I1254" s="42">
        <v>-0.81616200000000005</v>
      </c>
      <c r="J1254" s="42">
        <v>-90.065400999999994</v>
      </c>
      <c r="K1254" s="26">
        <v>51564790</v>
      </c>
      <c r="L1254" s="26">
        <v>51564790</v>
      </c>
      <c r="M1254" s="26">
        <v>51564790</v>
      </c>
      <c r="N1254" s="47">
        <v>0</v>
      </c>
      <c r="O1254" s="48">
        <v>34.5</v>
      </c>
      <c r="P1254" s="48">
        <v>36.200000000000003</v>
      </c>
      <c r="Q1254" s="48">
        <v>25</v>
      </c>
      <c r="R1254" s="48">
        <v>7.5</v>
      </c>
      <c r="S1254" s="48">
        <v>4.5</v>
      </c>
      <c r="T1254" s="45">
        <v>1</v>
      </c>
      <c r="U1254" s="28" t="e">
        <v>#N/A</v>
      </c>
      <c r="V1254" s="44">
        <f>VLOOKUP($L1254,'[1]Tortugas liberadas DPNG'!$B$1:$O$552,7,FALSE)</f>
        <v>2017</v>
      </c>
      <c r="W1254" s="44">
        <f>VLOOKUP($L1254,'[1]Tortugas liberadas DPNG'!$B$1:$O$552,11,FALSE)</f>
        <v>25.2</v>
      </c>
      <c r="X1254" s="44">
        <f>VLOOKUP($L1254,'[1]Tortugas liberadas DPNG'!$B$1:$O$552,14,FALSE)/1000</f>
        <v>1.7</v>
      </c>
      <c r="Y1254" s="44">
        <f>VLOOKUP($L1254,'[1]Tortugas liberadas DPNG'!$B$1:$O$552,5,FALSE) -0.5</f>
        <v>7.5</v>
      </c>
      <c r="Z1254" s="44">
        <f>Y1254+(F1254-VLOOKUP($L1254,'[1]Tortugas liberadas DPNG'!$B$1:$O$552,7,FALSE))</f>
        <v>9.5</v>
      </c>
      <c r="AA1254" s="44">
        <f t="shared" si="33"/>
        <v>8</v>
      </c>
    </row>
    <row r="1255" spans="1:27" x14ac:dyDescent="0.25">
      <c r="A1255" s="42">
        <f t="shared" si="32"/>
        <v>1339</v>
      </c>
      <c r="B1255" s="42" t="s">
        <v>28</v>
      </c>
      <c r="E1255" s="42" t="s">
        <v>679</v>
      </c>
      <c r="F1255" s="9">
        <v>2019</v>
      </c>
      <c r="G1255" s="42">
        <v>8</v>
      </c>
      <c r="H1255" s="42">
        <v>11</v>
      </c>
      <c r="I1255" s="42">
        <v>-0.81556600000000001</v>
      </c>
      <c r="J1255" s="42">
        <v>-90.066457</v>
      </c>
      <c r="K1255" s="26">
        <v>52624041</v>
      </c>
      <c r="L1255" s="26">
        <v>52624847</v>
      </c>
      <c r="M1255" s="26">
        <v>52624847</v>
      </c>
      <c r="N1255" s="47">
        <v>2491</v>
      </c>
      <c r="O1255" s="48">
        <v>34</v>
      </c>
      <c r="P1255" s="48">
        <v>35.299999999999997</v>
      </c>
      <c r="Q1255" s="48">
        <v>23</v>
      </c>
      <c r="R1255" s="48">
        <v>7</v>
      </c>
      <c r="S1255" s="48">
        <v>4.3</v>
      </c>
      <c r="T1255" s="45">
        <v>1</v>
      </c>
      <c r="U1255" s="28" t="e">
        <v>#N/A</v>
      </c>
      <c r="V1255" s="44">
        <f>VLOOKUP($L1255,'[1]Tortugas liberadas DPNG'!$B$1:$O$552,7,FALSE)</f>
        <v>2017</v>
      </c>
      <c r="W1255" s="44">
        <f>VLOOKUP($L1255,'[1]Tortugas liberadas DPNG'!$B$1:$O$552,11,FALSE)</f>
        <v>24.6</v>
      </c>
      <c r="X1255" s="44">
        <f>VLOOKUP($L1255,'[1]Tortugas liberadas DPNG'!$B$1:$O$552,14,FALSE)/1000</f>
        <v>1.3</v>
      </c>
      <c r="Y1255" s="44">
        <f>VLOOKUP($L1255,'[1]Tortugas liberadas DPNG'!$B$1:$O$552,5,FALSE) -0.5</f>
        <v>4.5</v>
      </c>
      <c r="Z1255" s="44">
        <f>Y1255+(F1255-VLOOKUP($L1255,'[1]Tortugas liberadas DPNG'!$B$1:$O$552,7,FALSE))</f>
        <v>6.5</v>
      </c>
      <c r="AA1255" s="44">
        <f t="shared" si="33"/>
        <v>8</v>
      </c>
    </row>
    <row r="1256" spans="1:27" x14ac:dyDescent="0.25">
      <c r="A1256" s="42">
        <f t="shared" si="32"/>
        <v>1340</v>
      </c>
      <c r="B1256" s="42" t="s">
        <v>28</v>
      </c>
      <c r="E1256" s="42" t="s">
        <v>680</v>
      </c>
      <c r="F1256" s="9">
        <v>2019</v>
      </c>
      <c r="G1256" s="42">
        <v>8</v>
      </c>
      <c r="H1256" s="42">
        <v>11</v>
      </c>
      <c r="I1256" s="42">
        <v>-0.81267500000000004</v>
      </c>
      <c r="J1256" s="42">
        <v>-90.068316999999993</v>
      </c>
      <c r="K1256" s="26">
        <v>48041550</v>
      </c>
      <c r="L1256" s="26">
        <v>48041550</v>
      </c>
      <c r="M1256" s="26">
        <v>48041550</v>
      </c>
      <c r="N1256" s="47">
        <v>2140</v>
      </c>
      <c r="O1256" s="48">
        <v>53.5</v>
      </c>
      <c r="P1256" s="48">
        <v>57</v>
      </c>
      <c r="Q1256" s="48">
        <v>39.5</v>
      </c>
      <c r="R1256" s="48">
        <v>14</v>
      </c>
      <c r="S1256" s="48">
        <v>15.5</v>
      </c>
      <c r="T1256" s="45">
        <v>1</v>
      </c>
      <c r="U1256" s="28" t="e">
        <v>#N/A</v>
      </c>
      <c r="V1256" s="44">
        <f>VLOOKUP($L1256,'[1]Tortugas liberadas DPNG'!$B$1:$O$552,7,FALSE)</f>
        <v>2015</v>
      </c>
      <c r="W1256" s="44">
        <f>VLOOKUP($L1256,'[1]Tortugas liberadas DPNG'!$B$1:$O$552,11,FALSE)</f>
        <v>33.700000000000003</v>
      </c>
      <c r="X1256" s="44">
        <f>VLOOKUP($L1256,'[1]Tortugas liberadas DPNG'!$B$1:$O$552,14,FALSE)/1000</f>
        <v>2.4</v>
      </c>
      <c r="Y1256" s="44">
        <f>VLOOKUP($L1256,'[1]Tortugas liberadas DPNG'!$B$1:$O$552,5,FALSE) -0.5</f>
        <v>7.5</v>
      </c>
      <c r="Z1256" s="44">
        <f>Y1256+(F1256-VLOOKUP($L1256,'[1]Tortugas liberadas DPNG'!$B$1:$O$552,7,FALSE))</f>
        <v>11.5</v>
      </c>
      <c r="AA1256" s="44">
        <f t="shared" si="33"/>
        <v>8</v>
      </c>
    </row>
    <row r="1257" spans="1:27" x14ac:dyDescent="0.25">
      <c r="A1257" s="42">
        <f t="shared" si="32"/>
        <v>1341</v>
      </c>
      <c r="B1257" s="42" t="s">
        <v>28</v>
      </c>
      <c r="E1257" s="42" t="s">
        <v>681</v>
      </c>
      <c r="F1257" s="9">
        <v>2019</v>
      </c>
      <c r="G1257" s="42">
        <v>8</v>
      </c>
      <c r="H1257" s="42">
        <v>11</v>
      </c>
      <c r="I1257" s="42">
        <v>-0.81779299999999999</v>
      </c>
      <c r="J1257" s="42">
        <v>-90.07047</v>
      </c>
      <c r="K1257" s="26">
        <v>52606299</v>
      </c>
      <c r="L1257" s="26">
        <v>52606299</v>
      </c>
      <c r="M1257" s="26">
        <v>52606299</v>
      </c>
      <c r="N1257" s="47">
        <v>0</v>
      </c>
      <c r="O1257" s="48">
        <v>36.700000000000003</v>
      </c>
      <c r="P1257" s="48">
        <v>39.299999999999997</v>
      </c>
      <c r="Q1257" s="48">
        <v>27.2</v>
      </c>
      <c r="R1257" s="48">
        <v>8.1999999999999993</v>
      </c>
      <c r="S1257" s="48">
        <v>4.9000000000000004</v>
      </c>
      <c r="T1257" s="45">
        <v>1</v>
      </c>
      <c r="U1257" s="28" t="e">
        <v>#N/A</v>
      </c>
      <c r="V1257" s="44">
        <f>VLOOKUP($L1257,'[1]Tortugas liberadas DPNG'!$B$1:$O$552,7,FALSE)</f>
        <v>2017</v>
      </c>
      <c r="W1257" s="44">
        <f>VLOOKUP($L1257,'[1]Tortugas liberadas DPNG'!$B$1:$O$552,11,FALSE)</f>
        <v>25.7</v>
      </c>
      <c r="X1257" s="44">
        <f>VLOOKUP($L1257,'[1]Tortugas liberadas DPNG'!$B$1:$O$552,14,FALSE)/1000</f>
        <v>1.55</v>
      </c>
      <c r="Y1257" s="44">
        <f>VLOOKUP($L1257,'[1]Tortugas liberadas DPNG'!$B$1:$O$552,5,FALSE) -0.5</f>
        <v>6.5</v>
      </c>
      <c r="Z1257" s="44">
        <f>Y1257+(F1257-VLOOKUP($L1257,'[1]Tortugas liberadas DPNG'!$B$1:$O$552,7,FALSE))</f>
        <v>8.5</v>
      </c>
      <c r="AA1257" s="44">
        <f t="shared" si="33"/>
        <v>8</v>
      </c>
    </row>
    <row r="1258" spans="1:27" x14ac:dyDescent="0.25">
      <c r="A1258" s="42">
        <f t="shared" si="32"/>
        <v>1342</v>
      </c>
      <c r="B1258" s="42" t="s">
        <v>28</v>
      </c>
      <c r="E1258" s="42" t="s">
        <v>682</v>
      </c>
      <c r="F1258" s="9">
        <v>2019</v>
      </c>
      <c r="G1258" s="42">
        <v>8</v>
      </c>
      <c r="H1258" s="42">
        <v>11</v>
      </c>
      <c r="I1258" s="42">
        <v>-0.81940000000000002</v>
      </c>
      <c r="J1258" s="42">
        <v>-90.065567000000001</v>
      </c>
      <c r="K1258" s="26">
        <v>52283570</v>
      </c>
      <c r="L1258" s="26">
        <v>52283570</v>
      </c>
      <c r="M1258" s="26">
        <v>52283570</v>
      </c>
      <c r="N1258" s="47">
        <v>0</v>
      </c>
      <c r="O1258" s="48">
        <v>32.5</v>
      </c>
      <c r="P1258" s="48">
        <v>34.700000000000003</v>
      </c>
      <c r="Q1258" s="48">
        <v>24.5</v>
      </c>
      <c r="R1258" s="48">
        <v>6.7</v>
      </c>
      <c r="S1258" s="48">
        <v>3.9</v>
      </c>
      <c r="T1258" s="45">
        <v>1</v>
      </c>
      <c r="U1258" s="28" t="e">
        <v>#N/A</v>
      </c>
      <c r="V1258" s="44">
        <f>VLOOKUP($L1258,'[1]Tortugas liberadas DPNG'!$B$1:$O$552,7,FALSE)</f>
        <v>2017</v>
      </c>
      <c r="W1258" s="44">
        <f>VLOOKUP($L1258,'[1]Tortugas liberadas DPNG'!$B$1:$O$552,11,FALSE)</f>
        <v>25.1</v>
      </c>
      <c r="X1258" s="44">
        <f>VLOOKUP($L1258,'[1]Tortugas liberadas DPNG'!$B$1:$O$552,14,FALSE)/1000</f>
        <v>1.31</v>
      </c>
      <c r="Y1258" s="44">
        <f>VLOOKUP($L1258,'[1]Tortugas liberadas DPNG'!$B$1:$O$552,5,FALSE) -0.5</f>
        <v>4.5</v>
      </c>
      <c r="Z1258" s="44">
        <f>Y1258+(F1258-VLOOKUP($L1258,'[1]Tortugas liberadas DPNG'!$B$1:$O$552,7,FALSE))</f>
        <v>6.5</v>
      </c>
      <c r="AA1258" s="44">
        <f t="shared" si="33"/>
        <v>8</v>
      </c>
    </row>
    <row r="1259" spans="1:27" x14ac:dyDescent="0.25">
      <c r="A1259" s="42">
        <f t="shared" si="32"/>
        <v>1343</v>
      </c>
      <c r="B1259" s="42" t="s">
        <v>28</v>
      </c>
      <c r="E1259" s="42" t="s">
        <v>683</v>
      </c>
      <c r="F1259" s="9">
        <v>2019</v>
      </c>
      <c r="G1259" s="42">
        <v>8</v>
      </c>
      <c r="H1259" s="42">
        <v>11</v>
      </c>
      <c r="I1259" s="42">
        <v>-0.81978200000000001</v>
      </c>
      <c r="J1259" s="42">
        <v>-90.065985999999995</v>
      </c>
      <c r="K1259" s="26">
        <v>48376600</v>
      </c>
      <c r="L1259" s="26">
        <v>48376600</v>
      </c>
      <c r="M1259" s="26">
        <v>48376600</v>
      </c>
      <c r="N1259" s="47">
        <v>0</v>
      </c>
      <c r="O1259" s="48">
        <v>41.2</v>
      </c>
      <c r="P1259" s="48">
        <v>42.5</v>
      </c>
      <c r="Q1259" s="48">
        <v>30.5</v>
      </c>
      <c r="R1259" s="48">
        <v>10</v>
      </c>
      <c r="S1259" s="48">
        <v>6.3</v>
      </c>
      <c r="T1259" s="45">
        <v>1</v>
      </c>
      <c r="U1259" s="28" t="e">
        <v>#N/A</v>
      </c>
      <c r="V1259" s="44">
        <f>VLOOKUP($L1259,'[1]Tortugas liberadas DPNG'!$B$1:$O$552,7,FALSE)</f>
        <v>2015</v>
      </c>
      <c r="W1259" s="44">
        <f>VLOOKUP($L1259,'[1]Tortugas liberadas DPNG'!$B$1:$O$552,11,FALSE)</f>
        <v>24</v>
      </c>
      <c r="X1259" s="44">
        <f>VLOOKUP($L1259,'[1]Tortugas liberadas DPNG'!$B$1:$O$552,14,FALSE)/1000</f>
        <v>1.2</v>
      </c>
      <c r="Y1259" s="44">
        <f>VLOOKUP($L1259,'[1]Tortugas liberadas DPNG'!$B$1:$O$552,5,FALSE) -0.5</f>
        <v>4.5</v>
      </c>
      <c r="Z1259" s="44">
        <f>Y1259+(F1259-VLOOKUP($L1259,'[1]Tortugas liberadas DPNG'!$B$1:$O$552,7,FALSE))</f>
        <v>8.5</v>
      </c>
      <c r="AA1259" s="44">
        <f t="shared" si="33"/>
        <v>8</v>
      </c>
    </row>
    <row r="1260" spans="1:27" x14ac:dyDescent="0.25">
      <c r="A1260" s="42">
        <f t="shared" si="32"/>
        <v>1344</v>
      </c>
      <c r="B1260" s="42" t="s">
        <v>28</v>
      </c>
      <c r="E1260" s="42" t="s">
        <v>684</v>
      </c>
      <c r="F1260" s="9">
        <v>2019</v>
      </c>
      <c r="G1260" s="42">
        <v>8</v>
      </c>
      <c r="H1260" s="42">
        <v>11</v>
      </c>
      <c r="I1260" s="42">
        <v>-0.81958299999999995</v>
      </c>
      <c r="J1260" s="42">
        <v>-90.066120999999995</v>
      </c>
      <c r="K1260" s="26">
        <v>52543781</v>
      </c>
      <c r="L1260" s="26">
        <v>52543781</v>
      </c>
      <c r="M1260" s="26">
        <v>52543781</v>
      </c>
      <c r="N1260" s="47">
        <v>0</v>
      </c>
      <c r="O1260" s="48">
        <v>26.4</v>
      </c>
      <c r="P1260" s="48">
        <v>27.8</v>
      </c>
      <c r="Q1260" s="48">
        <v>26</v>
      </c>
      <c r="R1260" s="48">
        <v>8.3000000000000007</v>
      </c>
      <c r="S1260" s="48">
        <v>4.3</v>
      </c>
      <c r="T1260" s="45">
        <v>1</v>
      </c>
      <c r="U1260" s="28" t="e">
        <v>#N/A</v>
      </c>
      <c r="V1260" s="44">
        <f>VLOOKUP($L1260,'[1]Tortugas liberadas DPNG'!$B$1:$O$552,7,FALSE)</f>
        <v>2017</v>
      </c>
      <c r="W1260" s="44">
        <f>VLOOKUP($L1260,'[1]Tortugas liberadas DPNG'!$B$1:$O$552,11,FALSE)</f>
        <v>27.1</v>
      </c>
      <c r="X1260" s="44">
        <f>VLOOKUP($L1260,'[1]Tortugas liberadas DPNG'!$B$1:$O$552,14,FALSE)/1000</f>
        <v>1.889</v>
      </c>
      <c r="Y1260" s="44">
        <f>VLOOKUP($L1260,'[1]Tortugas liberadas DPNG'!$B$1:$O$552,5,FALSE) -0.5</f>
        <v>5.5</v>
      </c>
      <c r="Z1260" s="44">
        <f>Y1260+(F1260-VLOOKUP($L1260,'[1]Tortugas liberadas DPNG'!$B$1:$O$552,7,FALSE))</f>
        <v>7.5</v>
      </c>
      <c r="AA1260" s="44">
        <f t="shared" si="33"/>
        <v>8</v>
      </c>
    </row>
    <row r="1261" spans="1:27" x14ac:dyDescent="0.25">
      <c r="A1261" s="42">
        <f t="shared" si="32"/>
        <v>1345</v>
      </c>
      <c r="B1261" s="42" t="s">
        <v>28</v>
      </c>
      <c r="E1261" s="42" t="s">
        <v>685</v>
      </c>
      <c r="F1261" s="9">
        <v>2019</v>
      </c>
      <c r="G1261" s="42">
        <v>8</v>
      </c>
      <c r="H1261" s="42">
        <v>11</v>
      </c>
      <c r="I1261" s="42">
        <v>-0.81948299999999996</v>
      </c>
      <c r="J1261" s="42">
        <v>-90.066114999999996</v>
      </c>
      <c r="K1261" s="26">
        <v>48060611</v>
      </c>
      <c r="L1261" s="26">
        <v>48060611</v>
      </c>
      <c r="M1261" s="26">
        <v>48060611</v>
      </c>
      <c r="N1261" s="47">
        <v>0</v>
      </c>
      <c r="O1261" s="48">
        <v>43.6</v>
      </c>
      <c r="P1261" s="48">
        <v>45.5</v>
      </c>
      <c r="Q1261" s="48">
        <v>32.200000000000003</v>
      </c>
      <c r="R1261" s="48">
        <v>11</v>
      </c>
      <c r="S1261" s="48">
        <v>8.6</v>
      </c>
      <c r="T1261" s="45">
        <v>1</v>
      </c>
      <c r="U1261" s="28" t="e">
        <v>#N/A</v>
      </c>
      <c r="V1261" s="44">
        <f>VLOOKUP($L1261,'[1]Tortugas liberadas DPNG'!$B$1:$O$552,7,FALSE)</f>
        <v>2015</v>
      </c>
      <c r="W1261" s="44">
        <f>VLOOKUP($L1261,'[1]Tortugas liberadas DPNG'!$B$1:$O$552,11,FALSE)</f>
        <v>26.1</v>
      </c>
      <c r="X1261" s="44">
        <f>VLOOKUP($L1261,'[1]Tortugas liberadas DPNG'!$B$1:$O$552,14,FALSE)/1000</f>
        <v>1.5</v>
      </c>
      <c r="Y1261" s="44">
        <f>VLOOKUP($L1261,'[1]Tortugas liberadas DPNG'!$B$1:$O$552,5,FALSE) -0.5</f>
        <v>4.5</v>
      </c>
      <c r="Z1261" s="44">
        <f>Y1261+(F1261-VLOOKUP($L1261,'[1]Tortugas liberadas DPNG'!$B$1:$O$552,7,FALSE))</f>
        <v>8.5</v>
      </c>
      <c r="AA1261" s="44">
        <f t="shared" si="33"/>
        <v>8</v>
      </c>
    </row>
    <row r="1262" spans="1:27" x14ac:dyDescent="0.25">
      <c r="A1262" s="42">
        <f t="shared" si="32"/>
        <v>1346</v>
      </c>
      <c r="B1262" s="42" t="s">
        <v>28</v>
      </c>
      <c r="E1262" s="42" t="s">
        <v>686</v>
      </c>
      <c r="F1262" s="9">
        <v>2019</v>
      </c>
      <c r="G1262" s="42">
        <v>8</v>
      </c>
      <c r="H1262" s="42">
        <v>11</v>
      </c>
      <c r="I1262" s="42">
        <v>-0.81927000000000005</v>
      </c>
      <c r="J1262" s="42">
        <v>-90.065924999999993</v>
      </c>
      <c r="K1262" s="26">
        <v>48118093</v>
      </c>
      <c r="L1262" s="26">
        <v>48118093</v>
      </c>
      <c r="M1262" s="26">
        <v>48118093</v>
      </c>
      <c r="N1262" s="47">
        <v>0</v>
      </c>
      <c r="O1262" s="48">
        <v>52</v>
      </c>
      <c r="P1262" s="48">
        <v>53.5</v>
      </c>
      <c r="Q1262" s="48">
        <v>39.200000000000003</v>
      </c>
      <c r="R1262" s="48">
        <v>13.5</v>
      </c>
      <c r="S1262" s="48">
        <v>15.4</v>
      </c>
      <c r="T1262" s="45">
        <v>1</v>
      </c>
      <c r="U1262" s="28" t="e">
        <v>#N/A</v>
      </c>
      <c r="V1262" s="44">
        <f>VLOOKUP($L1262,'[1]Tortugas liberadas DPNG'!$B$1:$O$552,7,FALSE)</f>
        <v>2015</v>
      </c>
      <c r="W1262" s="44">
        <f>VLOOKUP($L1262,'[1]Tortugas liberadas DPNG'!$B$1:$O$552,11,FALSE)</f>
        <v>33.5</v>
      </c>
      <c r="X1262" s="44">
        <f>VLOOKUP($L1262,'[1]Tortugas liberadas DPNG'!$B$1:$O$552,14,FALSE)/1000</f>
        <v>2.8</v>
      </c>
      <c r="Y1262" s="44">
        <f>VLOOKUP($L1262,'[1]Tortugas liberadas DPNG'!$B$1:$O$552,5,FALSE) -0.5</f>
        <v>7.5</v>
      </c>
      <c r="Z1262" s="44">
        <f>Y1262+(F1262-VLOOKUP($L1262,'[1]Tortugas liberadas DPNG'!$B$1:$O$552,7,FALSE))</f>
        <v>11.5</v>
      </c>
      <c r="AA1262" s="44">
        <f t="shared" si="33"/>
        <v>8</v>
      </c>
    </row>
    <row r="1263" spans="1:27" x14ac:dyDescent="0.25">
      <c r="A1263" s="42">
        <f t="shared" si="32"/>
        <v>1347</v>
      </c>
      <c r="B1263" s="42" t="s">
        <v>28</v>
      </c>
      <c r="E1263" s="42" t="s">
        <v>687</v>
      </c>
      <c r="F1263" s="9">
        <v>2019</v>
      </c>
      <c r="G1263" s="42">
        <v>8</v>
      </c>
      <c r="H1263" s="42">
        <v>11</v>
      </c>
      <c r="I1263" s="42">
        <v>-0.81905899999999998</v>
      </c>
      <c r="J1263" s="42">
        <v>-90.066252000000006</v>
      </c>
      <c r="K1263" s="26">
        <v>91058594</v>
      </c>
      <c r="L1263" s="26">
        <v>91058594</v>
      </c>
      <c r="M1263" s="26">
        <v>91058594</v>
      </c>
      <c r="N1263" s="47">
        <v>0</v>
      </c>
      <c r="O1263" s="48">
        <v>36.200000000000003</v>
      </c>
      <c r="P1263" s="48">
        <v>37</v>
      </c>
      <c r="Q1263" s="48">
        <v>27.1</v>
      </c>
      <c r="R1263" s="48">
        <v>8.1999999999999993</v>
      </c>
      <c r="S1263" s="48">
        <v>4.9000000000000004</v>
      </c>
      <c r="T1263" s="45">
        <v>1</v>
      </c>
      <c r="U1263" s="28" t="e">
        <v>#N/A</v>
      </c>
      <c r="V1263" s="44">
        <f>VLOOKUP($L1263,'[1]Tortugas liberadas DPNG'!$B$1:$O$552,7,FALSE)</f>
        <v>2017</v>
      </c>
      <c r="W1263" s="44">
        <f>VLOOKUP($L1263,'[1]Tortugas liberadas DPNG'!$B$1:$O$552,11,FALSE)</f>
        <v>26.8</v>
      </c>
      <c r="X1263" s="44">
        <f>VLOOKUP($L1263,'[1]Tortugas liberadas DPNG'!$B$1:$O$552,14,FALSE)/1000</f>
        <v>1.849</v>
      </c>
      <c r="Y1263" s="44">
        <f>VLOOKUP($L1263,'[1]Tortugas liberadas DPNG'!$B$1:$O$552,5,FALSE) -0.5</f>
        <v>5.5</v>
      </c>
      <c r="Z1263" s="44">
        <f>Y1263+(F1263-VLOOKUP($L1263,'[1]Tortugas liberadas DPNG'!$B$1:$O$552,7,FALSE))</f>
        <v>7.5</v>
      </c>
      <c r="AA1263" s="44">
        <f t="shared" si="33"/>
        <v>8</v>
      </c>
    </row>
    <row r="1264" spans="1:27" x14ac:dyDescent="0.25">
      <c r="A1264" s="42">
        <f t="shared" si="32"/>
        <v>1348</v>
      </c>
      <c r="B1264" s="42" t="s">
        <v>28</v>
      </c>
      <c r="E1264" s="42" t="s">
        <v>688</v>
      </c>
      <c r="F1264" s="9">
        <v>2019</v>
      </c>
      <c r="G1264" s="42">
        <v>8</v>
      </c>
      <c r="H1264" s="42">
        <v>11</v>
      </c>
      <c r="I1264" s="42">
        <v>-0.82006599999999996</v>
      </c>
      <c r="J1264" s="42">
        <v>-90.065178000000003</v>
      </c>
      <c r="K1264" s="26">
        <v>48317556</v>
      </c>
      <c r="L1264" s="26">
        <v>48317556</v>
      </c>
      <c r="M1264" s="26">
        <v>48317556</v>
      </c>
      <c r="N1264" s="47">
        <v>0</v>
      </c>
      <c r="O1264" s="48">
        <v>40</v>
      </c>
      <c r="P1264" s="48">
        <v>42</v>
      </c>
      <c r="Q1264" s="48">
        <v>28.9</v>
      </c>
      <c r="R1264" s="48">
        <v>10</v>
      </c>
      <c r="S1264" s="48">
        <v>6.6</v>
      </c>
      <c r="T1264" s="45">
        <v>1</v>
      </c>
      <c r="U1264" s="28" t="e">
        <v>#N/A</v>
      </c>
      <c r="V1264" s="44">
        <f>VLOOKUP($L1264,'[1]Tortugas liberadas DPNG'!$B$1:$O$552,7,FALSE)</f>
        <v>2015</v>
      </c>
      <c r="W1264" s="44">
        <f>VLOOKUP($L1264,'[1]Tortugas liberadas DPNG'!$B$1:$O$552,11,FALSE)</f>
        <v>25</v>
      </c>
      <c r="X1264" s="44">
        <f>VLOOKUP($L1264,'[1]Tortugas liberadas DPNG'!$B$1:$O$552,14,FALSE)/1000</f>
        <v>1.4</v>
      </c>
      <c r="Y1264" s="44">
        <f>VLOOKUP($L1264,'[1]Tortugas liberadas DPNG'!$B$1:$O$552,5,FALSE) -0.5</f>
        <v>6.5</v>
      </c>
      <c r="Z1264" s="44">
        <f>Y1264+(F1264-VLOOKUP($L1264,'[1]Tortugas liberadas DPNG'!$B$1:$O$552,7,FALSE))</f>
        <v>10.5</v>
      </c>
      <c r="AA1264" s="44">
        <f t="shared" si="33"/>
        <v>8</v>
      </c>
    </row>
    <row r="1265" spans="1:27" x14ac:dyDescent="0.25">
      <c r="A1265" s="42">
        <f t="shared" si="32"/>
        <v>1349</v>
      </c>
      <c r="B1265" s="42" t="s">
        <v>28</v>
      </c>
      <c r="E1265" s="42" t="s">
        <v>689</v>
      </c>
      <c r="F1265" s="9">
        <v>2019</v>
      </c>
      <c r="G1265" s="42">
        <v>8</v>
      </c>
      <c r="H1265" s="42">
        <v>11</v>
      </c>
      <c r="I1265" s="42">
        <v>-0.82020999999999999</v>
      </c>
      <c r="J1265" s="42">
        <v>-90.065111999999999</v>
      </c>
      <c r="K1265" s="26">
        <v>51792335</v>
      </c>
      <c r="L1265" s="26">
        <v>51792335</v>
      </c>
      <c r="M1265" s="26">
        <v>51792335</v>
      </c>
      <c r="N1265" s="47">
        <v>0</v>
      </c>
      <c r="O1265" s="48">
        <v>42</v>
      </c>
      <c r="P1265" s="48">
        <v>44.5</v>
      </c>
      <c r="Q1265" s="48">
        <v>31.9</v>
      </c>
      <c r="R1265" s="48">
        <v>9.5</v>
      </c>
      <c r="S1265" s="48">
        <v>7.2</v>
      </c>
      <c r="T1265" s="45">
        <v>1</v>
      </c>
      <c r="U1265" s="28" t="e">
        <v>#N/A</v>
      </c>
      <c r="V1265" s="44">
        <f>VLOOKUP($L1265,'[1]Tortugas liberadas DPNG'!$B$1:$O$552,7,FALSE)</f>
        <v>2017</v>
      </c>
      <c r="W1265" s="44">
        <f>VLOOKUP($L1265,'[1]Tortugas liberadas DPNG'!$B$1:$O$552,11,FALSE)</f>
        <v>29</v>
      </c>
      <c r="X1265" s="44">
        <f>VLOOKUP($L1265,'[1]Tortugas liberadas DPNG'!$B$1:$O$552,14,FALSE)/1000</f>
        <v>2.2000000000000002</v>
      </c>
      <c r="Y1265" s="44">
        <f>VLOOKUP($L1265,'[1]Tortugas liberadas DPNG'!$B$1:$O$552,5,FALSE) -0.5</f>
        <v>7.5</v>
      </c>
      <c r="Z1265" s="44">
        <f>Y1265+(F1265-VLOOKUP($L1265,'[1]Tortugas liberadas DPNG'!$B$1:$O$552,7,FALSE))</f>
        <v>9.5</v>
      </c>
      <c r="AA1265" s="44">
        <f t="shared" si="33"/>
        <v>8</v>
      </c>
    </row>
    <row r="1266" spans="1:27" x14ac:dyDescent="0.25">
      <c r="A1266" s="42">
        <f t="shared" si="32"/>
        <v>1350</v>
      </c>
      <c r="B1266" s="42" t="s">
        <v>28</v>
      </c>
      <c r="E1266" s="42" t="s">
        <v>690</v>
      </c>
      <c r="F1266" s="9">
        <v>2019</v>
      </c>
      <c r="G1266" s="42">
        <v>8</v>
      </c>
      <c r="H1266" s="42">
        <v>11</v>
      </c>
      <c r="I1266" s="42">
        <v>-0.82031500000000002</v>
      </c>
      <c r="J1266" s="42">
        <v>-90.065078999999997</v>
      </c>
      <c r="K1266" s="26">
        <v>51582286</v>
      </c>
      <c r="L1266" s="26">
        <v>51582286</v>
      </c>
      <c r="M1266" s="26">
        <v>51582286</v>
      </c>
      <c r="N1266" s="47">
        <v>0</v>
      </c>
      <c r="O1266" s="48">
        <v>34.200000000000003</v>
      </c>
      <c r="P1266" s="48">
        <v>33</v>
      </c>
      <c r="Q1266" s="48">
        <v>24.7</v>
      </c>
      <c r="R1266" s="48">
        <v>7.5</v>
      </c>
      <c r="S1266" s="48">
        <v>3.7</v>
      </c>
      <c r="T1266" s="45">
        <v>1</v>
      </c>
      <c r="U1266" s="28" t="e">
        <v>#N/A</v>
      </c>
      <c r="V1266" s="44">
        <f>VLOOKUP($L1266,'[1]Tortugas liberadas DPNG'!$B$1:$O$552,7,FALSE)</f>
        <v>2017</v>
      </c>
      <c r="W1266" s="44">
        <f>VLOOKUP($L1266,'[1]Tortugas liberadas DPNG'!$B$1:$O$552,11,FALSE)</f>
        <v>24.9</v>
      </c>
      <c r="X1266" s="44">
        <f>VLOOKUP($L1266,'[1]Tortugas liberadas DPNG'!$B$1:$O$552,14,FALSE)/1000</f>
        <v>1.3049999999999999</v>
      </c>
      <c r="Y1266" s="44">
        <f>VLOOKUP($L1266,'[1]Tortugas liberadas DPNG'!$B$1:$O$552,5,FALSE) -0.5</f>
        <v>5.5</v>
      </c>
      <c r="Z1266" s="44">
        <f>Y1266+(F1266-VLOOKUP($L1266,'[1]Tortugas liberadas DPNG'!$B$1:$O$552,7,FALSE))</f>
        <v>7.5</v>
      </c>
      <c r="AA1266" s="44">
        <f t="shared" si="33"/>
        <v>8</v>
      </c>
    </row>
    <row r="1267" spans="1:27" x14ac:dyDescent="0.25">
      <c r="A1267" s="42">
        <f t="shared" si="32"/>
        <v>1351</v>
      </c>
      <c r="B1267" s="42" t="s">
        <v>28</v>
      </c>
      <c r="E1267" s="42" t="s">
        <v>691</v>
      </c>
      <c r="F1267" s="9">
        <v>2019</v>
      </c>
      <c r="G1267" s="42">
        <v>8</v>
      </c>
      <c r="H1267" s="42">
        <v>11</v>
      </c>
      <c r="I1267" s="42">
        <v>-0.82065999999999995</v>
      </c>
      <c r="J1267" s="42">
        <v>-90.064597000000006</v>
      </c>
      <c r="K1267" s="26">
        <v>51574022</v>
      </c>
      <c r="L1267" s="26">
        <v>51574022</v>
      </c>
      <c r="M1267" s="26">
        <v>51574022</v>
      </c>
      <c r="N1267" s="47">
        <v>0</v>
      </c>
      <c r="O1267" s="48">
        <v>33.6</v>
      </c>
      <c r="P1267" s="48">
        <v>34.700000000000003</v>
      </c>
      <c r="Q1267" s="48">
        <v>24.7</v>
      </c>
      <c r="R1267" s="48">
        <v>7</v>
      </c>
      <c r="S1267" s="48">
        <v>3.8</v>
      </c>
      <c r="T1267" s="45">
        <v>1</v>
      </c>
      <c r="U1267" s="28" t="e">
        <v>#N/A</v>
      </c>
      <c r="V1267" s="44">
        <f>VLOOKUP($L1267,'[1]Tortugas liberadas DPNG'!$B$1:$O$552,7,FALSE)</f>
        <v>2017</v>
      </c>
      <c r="W1267" s="44">
        <f>VLOOKUP($L1267,'[1]Tortugas liberadas DPNG'!$B$1:$O$552,11,FALSE)</f>
        <v>24</v>
      </c>
      <c r="X1267" s="44">
        <f>VLOOKUP($L1267,'[1]Tortugas liberadas DPNG'!$B$1:$O$552,14,FALSE)/1000</f>
        <v>1.2</v>
      </c>
      <c r="Y1267" s="44">
        <f>VLOOKUP($L1267,'[1]Tortugas liberadas DPNG'!$B$1:$O$552,5,FALSE) -0.5</f>
        <v>7.5</v>
      </c>
      <c r="Z1267" s="44">
        <f>Y1267+(F1267-VLOOKUP($L1267,'[1]Tortugas liberadas DPNG'!$B$1:$O$552,7,FALSE))</f>
        <v>9.5</v>
      </c>
      <c r="AA1267" s="44">
        <f t="shared" si="33"/>
        <v>8</v>
      </c>
    </row>
    <row r="1268" spans="1:27" x14ac:dyDescent="0.25">
      <c r="A1268" s="42">
        <f t="shared" si="32"/>
        <v>1352</v>
      </c>
      <c r="B1268" s="42" t="s">
        <v>28</v>
      </c>
      <c r="E1268" s="42" t="s">
        <v>692</v>
      </c>
      <c r="F1268" s="9">
        <v>2019</v>
      </c>
      <c r="G1268" s="42">
        <v>8</v>
      </c>
      <c r="H1268" s="42">
        <v>11</v>
      </c>
      <c r="I1268" s="42">
        <v>-0.82067000000000001</v>
      </c>
      <c r="J1268" s="42">
        <v>-90.064616999999998</v>
      </c>
      <c r="K1268" s="26">
        <v>52515374</v>
      </c>
      <c r="L1268" s="26">
        <v>52515374</v>
      </c>
      <c r="M1268" s="26">
        <v>52515374</v>
      </c>
      <c r="N1268" s="47">
        <v>0</v>
      </c>
      <c r="O1268" s="48">
        <v>35.299999999999997</v>
      </c>
      <c r="P1268" s="48">
        <v>36.5</v>
      </c>
      <c r="Q1268" s="48">
        <v>26</v>
      </c>
      <c r="R1268" s="48">
        <v>8</v>
      </c>
      <c r="S1268" s="48">
        <v>4.9000000000000004</v>
      </c>
      <c r="T1268" s="45">
        <v>1</v>
      </c>
      <c r="U1268" s="28" t="e">
        <v>#N/A</v>
      </c>
      <c r="V1268" s="44">
        <f>VLOOKUP($L1268,'[1]Tortugas liberadas DPNG'!$B$1:$O$552,7,FALSE)</f>
        <v>2017</v>
      </c>
      <c r="W1268" s="44">
        <f>VLOOKUP($L1268,'[1]Tortugas liberadas DPNG'!$B$1:$O$552,11,FALSE)</f>
        <v>25.2</v>
      </c>
      <c r="X1268" s="44">
        <f>VLOOKUP($L1268,'[1]Tortugas liberadas DPNG'!$B$1:$O$552,14,FALSE)/1000</f>
        <v>1.2649999999999999</v>
      </c>
      <c r="Y1268" s="44">
        <f>VLOOKUP($L1268,'[1]Tortugas liberadas DPNG'!$B$1:$O$552,5,FALSE) -0.5</f>
        <v>5.5</v>
      </c>
      <c r="Z1268" s="44">
        <f>Y1268+(F1268-VLOOKUP($L1268,'[1]Tortugas liberadas DPNG'!$B$1:$O$552,7,FALSE))</f>
        <v>7.5</v>
      </c>
      <c r="AA1268" s="44">
        <f t="shared" si="33"/>
        <v>8</v>
      </c>
    </row>
    <row r="1269" spans="1:27" x14ac:dyDescent="0.25">
      <c r="A1269" s="42">
        <f t="shared" si="32"/>
        <v>1353</v>
      </c>
      <c r="B1269" s="42" t="s">
        <v>28</v>
      </c>
      <c r="E1269" s="42" t="s">
        <v>693</v>
      </c>
      <c r="F1269" s="9">
        <v>2019</v>
      </c>
      <c r="G1269" s="42">
        <v>8</v>
      </c>
      <c r="H1269" s="42">
        <v>11</v>
      </c>
      <c r="I1269" s="42">
        <v>-0.82079100000000005</v>
      </c>
      <c r="J1269" s="42">
        <v>-90.064155</v>
      </c>
      <c r="K1269" s="26" t="s">
        <v>694</v>
      </c>
      <c r="L1269" s="26">
        <v>982126055990468</v>
      </c>
      <c r="M1269" s="26" t="s">
        <v>694</v>
      </c>
      <c r="N1269" s="47">
        <v>0</v>
      </c>
      <c r="O1269" s="48">
        <v>28</v>
      </c>
      <c r="P1269" s="48">
        <v>28.5</v>
      </c>
      <c r="Q1269" s="48">
        <v>19.7</v>
      </c>
      <c r="R1269" s="48">
        <v>6.1</v>
      </c>
      <c r="S1269" s="48">
        <v>2.1</v>
      </c>
      <c r="T1269" s="45">
        <v>1</v>
      </c>
      <c r="U1269" s="28" t="e">
        <v>#N/A</v>
      </c>
      <c r="V1269" s="44">
        <f>VLOOKUP($L1269,'[1]Tortugas liberadas DPNG'!$B$1:$O$552,7,FALSE)</f>
        <v>2019</v>
      </c>
      <c r="W1269" s="44">
        <f>VLOOKUP($L1269,'[1]Tortugas liberadas DPNG'!$B$1:$O$552,11,FALSE)</f>
        <v>26.1</v>
      </c>
      <c r="X1269" s="44">
        <f>VLOOKUP($L1269,'[1]Tortugas liberadas DPNG'!$B$1:$O$552,14,FALSE)/1000</f>
        <v>1.498</v>
      </c>
      <c r="Y1269" s="44">
        <f>VLOOKUP($L1269,'[1]Tortugas liberadas DPNG'!$B$1:$O$552,5,FALSE) -0.5</f>
        <v>8.5</v>
      </c>
      <c r="Z1269" s="44">
        <f>Y1269+(F1269-VLOOKUP($L1269,'[1]Tortugas liberadas DPNG'!$B$1:$O$552,7,FALSE))</f>
        <v>8.5</v>
      </c>
      <c r="AA1269" s="44">
        <f t="shared" si="33"/>
        <v>15</v>
      </c>
    </row>
    <row r="1270" spans="1:27" x14ac:dyDescent="0.25">
      <c r="A1270" s="42">
        <f t="shared" si="32"/>
        <v>1354</v>
      </c>
      <c r="B1270" s="42" t="s">
        <v>28</v>
      </c>
      <c r="E1270" s="42" t="s">
        <v>695</v>
      </c>
      <c r="F1270" s="9">
        <v>2019</v>
      </c>
      <c r="G1270" s="42">
        <v>8</v>
      </c>
      <c r="H1270" s="42">
        <v>11</v>
      </c>
      <c r="I1270" s="42">
        <v>-0.82094500000000004</v>
      </c>
      <c r="J1270" s="42">
        <v>-90.063630000000003</v>
      </c>
      <c r="K1270" s="26">
        <v>51571059</v>
      </c>
      <c r="L1270" s="26">
        <v>51571059</v>
      </c>
      <c r="M1270" s="26">
        <v>51571059</v>
      </c>
      <c r="N1270" s="47">
        <v>0</v>
      </c>
      <c r="O1270" s="48">
        <v>30.1</v>
      </c>
      <c r="P1270" s="48">
        <v>30.6</v>
      </c>
      <c r="Q1270" s="48">
        <v>22</v>
      </c>
      <c r="R1270" s="48">
        <v>6.5</v>
      </c>
      <c r="S1270" s="48">
        <v>2.2999999999999998</v>
      </c>
      <c r="T1270" s="45">
        <v>1</v>
      </c>
      <c r="U1270" s="28" t="e">
        <v>#N/A</v>
      </c>
      <c r="V1270" s="44">
        <f>VLOOKUP($L1270,'[1]Tortugas liberadas DPNG'!$B$1:$O$552,7,FALSE)</f>
        <v>2017</v>
      </c>
      <c r="W1270" s="44">
        <f>VLOOKUP($L1270,'[1]Tortugas liberadas DPNG'!$B$1:$O$552,11,FALSE)</f>
        <v>22.3</v>
      </c>
      <c r="X1270" s="44">
        <f>VLOOKUP($L1270,'[1]Tortugas liberadas DPNG'!$B$1:$O$552,14,FALSE)/1000</f>
        <v>1</v>
      </c>
      <c r="Y1270" s="44">
        <f>VLOOKUP($L1270,'[1]Tortugas liberadas DPNG'!$B$1:$O$552,5,FALSE) -0.5</f>
        <v>7.5</v>
      </c>
      <c r="Z1270" s="44">
        <f>Y1270+(F1270-VLOOKUP($L1270,'[1]Tortugas liberadas DPNG'!$B$1:$O$552,7,FALSE))</f>
        <v>9.5</v>
      </c>
      <c r="AA1270" s="44">
        <f t="shared" si="33"/>
        <v>8</v>
      </c>
    </row>
    <row r="1271" spans="1:27" x14ac:dyDescent="0.25">
      <c r="A1271" s="42">
        <f t="shared" si="32"/>
        <v>1355</v>
      </c>
      <c r="B1271" s="42" t="s">
        <v>28</v>
      </c>
      <c r="E1271" s="42" t="s">
        <v>696</v>
      </c>
      <c r="F1271" s="9">
        <v>2019</v>
      </c>
      <c r="G1271" s="42">
        <v>8</v>
      </c>
      <c r="H1271" s="42">
        <v>9</v>
      </c>
      <c r="I1271" s="42">
        <v>-0.82001400000000002</v>
      </c>
      <c r="J1271" s="42">
        <v>-90.0548</v>
      </c>
      <c r="K1271" s="26">
        <v>48345639</v>
      </c>
      <c r="L1271" s="26">
        <v>48345639</v>
      </c>
      <c r="M1271" s="26">
        <v>48345639</v>
      </c>
      <c r="N1271" s="47">
        <v>2136</v>
      </c>
      <c r="O1271" s="48">
        <v>53.9</v>
      </c>
      <c r="P1271" s="48">
        <v>52.3</v>
      </c>
      <c r="Q1271" s="48">
        <v>41.1</v>
      </c>
      <c r="R1271" s="48">
        <v>13.5</v>
      </c>
      <c r="S1271" s="48">
        <v>16.5</v>
      </c>
      <c r="T1271" s="45">
        <v>1</v>
      </c>
      <c r="U1271" s="28" t="e">
        <v>#N/A</v>
      </c>
      <c r="V1271" s="44">
        <f>VLOOKUP($L1271,'[1]Tortugas liberadas DPNG'!$B$1:$O$552,7,FALSE)</f>
        <v>2015</v>
      </c>
      <c r="W1271" s="44">
        <f>VLOOKUP($L1271,'[1]Tortugas liberadas DPNG'!$B$1:$O$552,11,FALSE)</f>
        <v>34.6</v>
      </c>
      <c r="X1271" s="44">
        <f>VLOOKUP($L1271,'[1]Tortugas liberadas DPNG'!$B$1:$O$552,14,FALSE)/1000</f>
        <v>3.6</v>
      </c>
      <c r="Y1271" s="44">
        <f>VLOOKUP($L1271,'[1]Tortugas liberadas DPNG'!$B$1:$O$552,5,FALSE) -0.5</f>
        <v>7.5</v>
      </c>
      <c r="Z1271" s="44">
        <f>Y1271+(F1271-VLOOKUP($L1271,'[1]Tortugas liberadas DPNG'!$B$1:$O$552,7,FALSE))</f>
        <v>11.5</v>
      </c>
      <c r="AA1271" s="44">
        <f t="shared" si="33"/>
        <v>8</v>
      </c>
    </row>
    <row r="1272" spans="1:27" x14ac:dyDescent="0.25">
      <c r="A1272" s="42">
        <f t="shared" si="32"/>
        <v>1356</v>
      </c>
      <c r="B1272" s="42" t="s">
        <v>28</v>
      </c>
      <c r="E1272" s="42" t="s">
        <v>697</v>
      </c>
      <c r="F1272" s="9">
        <v>2019</v>
      </c>
      <c r="G1272" s="42">
        <v>8</v>
      </c>
      <c r="H1272" s="42">
        <v>9</v>
      </c>
      <c r="I1272" s="42">
        <v>-0.82054099999999996</v>
      </c>
      <c r="J1272" s="42">
        <v>-90.054969</v>
      </c>
      <c r="K1272" s="26">
        <v>48312382</v>
      </c>
      <c r="L1272" s="26">
        <v>48312382</v>
      </c>
      <c r="M1272" s="26">
        <v>48312382</v>
      </c>
      <c r="N1272" s="47">
        <v>2277</v>
      </c>
      <c r="O1272" s="48">
        <v>47</v>
      </c>
      <c r="P1272" s="48">
        <v>48.2</v>
      </c>
      <c r="Q1272" s="48">
        <v>34.9</v>
      </c>
      <c r="R1272" s="48">
        <v>11.3</v>
      </c>
      <c r="S1272" s="48">
        <v>10.1</v>
      </c>
      <c r="T1272" s="45">
        <v>1</v>
      </c>
      <c r="U1272" s="28" t="e">
        <v>#N/A</v>
      </c>
      <c r="V1272" s="44">
        <f>VLOOKUP($L1272,'[1]Tortugas liberadas DPNG'!$B$1:$O$552,7,FALSE)</f>
        <v>2015</v>
      </c>
      <c r="W1272" s="44">
        <f>VLOOKUP($L1272,'[1]Tortugas liberadas DPNG'!$B$1:$O$552,11,FALSE)</f>
        <v>24.1</v>
      </c>
      <c r="X1272" s="44">
        <f>VLOOKUP($L1272,'[1]Tortugas liberadas DPNG'!$B$1:$O$552,14,FALSE)/1000</f>
        <v>1.2</v>
      </c>
      <c r="Y1272" s="44">
        <f>VLOOKUP($L1272,'[1]Tortugas liberadas DPNG'!$B$1:$O$552,5,FALSE) -0.5</f>
        <v>4.5</v>
      </c>
      <c r="Z1272" s="44">
        <f>Y1272+(F1272-VLOOKUP($L1272,'[1]Tortugas liberadas DPNG'!$B$1:$O$552,7,FALSE))</f>
        <v>8.5</v>
      </c>
      <c r="AA1272" s="44">
        <f t="shared" si="33"/>
        <v>8</v>
      </c>
    </row>
    <row r="1273" spans="1:27" x14ac:dyDescent="0.25">
      <c r="A1273" s="42">
        <f t="shared" si="32"/>
        <v>1357</v>
      </c>
      <c r="B1273" s="42" t="s">
        <v>28</v>
      </c>
      <c r="E1273" s="42" t="s">
        <v>698</v>
      </c>
      <c r="F1273" s="9">
        <v>2019</v>
      </c>
      <c r="G1273" s="42">
        <v>8</v>
      </c>
      <c r="H1273" s="42">
        <v>9</v>
      </c>
      <c r="I1273" s="42">
        <v>-0.82054099999999996</v>
      </c>
      <c r="J1273" s="42">
        <v>-90.054980999999998</v>
      </c>
      <c r="K1273" s="26">
        <v>52795260</v>
      </c>
      <c r="L1273" s="26">
        <v>51812321</v>
      </c>
      <c r="M1273" s="26" t="s">
        <v>102</v>
      </c>
      <c r="N1273" s="47" t="s">
        <v>699</v>
      </c>
      <c r="O1273" s="48">
        <v>34.700000000000003</v>
      </c>
      <c r="P1273" s="48">
        <v>35.6</v>
      </c>
      <c r="Q1273" s="48">
        <v>24.8</v>
      </c>
      <c r="R1273" s="48">
        <v>7.7</v>
      </c>
      <c r="S1273" s="48">
        <v>2.6</v>
      </c>
      <c r="T1273" s="45">
        <v>1</v>
      </c>
      <c r="U1273" s="28" t="e">
        <v>#N/A</v>
      </c>
      <c r="V1273" s="44">
        <f>VLOOKUP($L1273,'[1]Tortugas liberadas DPNG'!$B$1:$O$552,7,FALSE)</f>
        <v>2017</v>
      </c>
      <c r="W1273" s="44">
        <f>VLOOKUP($L1273,'[1]Tortugas liberadas DPNG'!$B$1:$O$552,11,FALSE)</f>
        <v>26.6</v>
      </c>
      <c r="X1273" s="44">
        <f>VLOOKUP($L1273,'[1]Tortugas liberadas DPNG'!$B$1:$O$552,14,FALSE)/1000</f>
        <v>0.98399999999999999</v>
      </c>
      <c r="Y1273" s="44">
        <f>VLOOKUP($L1273,'[1]Tortugas liberadas DPNG'!$B$1:$O$552,5,FALSE) -0.5</f>
        <v>5.5</v>
      </c>
      <c r="Z1273" s="44">
        <f>Y1273+(F1273-VLOOKUP($L1273,'[1]Tortugas liberadas DPNG'!$B$1:$O$552,7,FALSE))</f>
        <v>7.5</v>
      </c>
      <c r="AA1273" s="44">
        <f t="shared" si="33"/>
        <v>17</v>
      </c>
    </row>
    <row r="1274" spans="1:27" x14ac:dyDescent="0.25">
      <c r="A1274" s="42">
        <f t="shared" si="32"/>
        <v>1358</v>
      </c>
      <c r="B1274" s="42" t="s">
        <v>28</v>
      </c>
      <c r="E1274" s="42" t="s">
        <v>700</v>
      </c>
      <c r="F1274" s="9">
        <v>2019</v>
      </c>
      <c r="G1274" s="42">
        <v>8</v>
      </c>
      <c r="H1274" s="42">
        <v>9</v>
      </c>
      <c r="I1274" s="42">
        <v>-0.82140500000000005</v>
      </c>
      <c r="J1274" s="42">
        <v>-90.055536000000004</v>
      </c>
      <c r="K1274" s="26">
        <v>52524003</v>
      </c>
      <c r="L1274" s="26">
        <v>52524003</v>
      </c>
      <c r="M1274" s="26">
        <v>52524003</v>
      </c>
      <c r="N1274" s="47">
        <v>2219</v>
      </c>
      <c r="O1274" s="48">
        <v>47</v>
      </c>
      <c r="P1274" s="48">
        <v>48.8</v>
      </c>
      <c r="Q1274" s="48">
        <v>36.5</v>
      </c>
      <c r="R1274" s="48">
        <v>13</v>
      </c>
      <c r="S1274" s="48">
        <v>10.4</v>
      </c>
      <c r="T1274" s="45">
        <v>1</v>
      </c>
      <c r="U1274" s="28" t="e">
        <v>#N/A</v>
      </c>
      <c r="V1274" s="44" t="e">
        <f>VLOOKUP($L1274,'[1]Tortugas liberadas DPNG'!$B$1:$O$552,7,FALSE)</f>
        <v>#N/A</v>
      </c>
      <c r="W1274" s="44" t="e">
        <f>VLOOKUP($L1274,'[1]Tortugas liberadas DPNG'!$B$1:$O$552,11,FALSE)</f>
        <v>#N/A</v>
      </c>
      <c r="X1274" s="44" t="e">
        <f>VLOOKUP($L1274,'[1]Tortugas liberadas DPNG'!$B$1:$O$552,14,FALSE)/1000</f>
        <v>#N/A</v>
      </c>
      <c r="Y1274" s="44" t="e">
        <f>VLOOKUP($L1274,'[1]Tortugas liberadas DPNG'!$B$1:$O$552,5,FALSE) -0.5</f>
        <v>#N/A</v>
      </c>
      <c r="Z1274" s="44" t="e">
        <f>Y1274+(F1274-VLOOKUP($L1274,'[1]Tortugas liberadas DPNG'!$B$1:$O$552,7,FALSE))</f>
        <v>#N/A</v>
      </c>
      <c r="AA1274" s="44">
        <f t="shared" si="33"/>
        <v>8</v>
      </c>
    </row>
    <row r="1275" spans="1:27" x14ac:dyDescent="0.25">
      <c r="A1275" s="42">
        <f t="shared" si="32"/>
        <v>1359</v>
      </c>
      <c r="B1275" s="42" t="s">
        <v>28</v>
      </c>
      <c r="E1275" s="42" t="s">
        <v>701</v>
      </c>
      <c r="F1275" s="9">
        <v>2019</v>
      </c>
      <c r="G1275" s="42">
        <v>8</v>
      </c>
      <c r="H1275" s="42">
        <v>9</v>
      </c>
      <c r="I1275" s="42">
        <v>-0.81970299999999996</v>
      </c>
      <c r="J1275" s="42">
        <v>-90.055712</v>
      </c>
      <c r="K1275" s="26">
        <v>51803616</v>
      </c>
      <c r="L1275" s="26">
        <v>51803616</v>
      </c>
      <c r="M1275" s="26">
        <v>51803616</v>
      </c>
      <c r="N1275" s="47" t="s">
        <v>702</v>
      </c>
      <c r="O1275" s="48">
        <v>32.4</v>
      </c>
      <c r="P1275" s="48">
        <v>33.299999999999997</v>
      </c>
      <c r="Q1275" s="48">
        <v>23.4</v>
      </c>
      <c r="R1275" s="48">
        <v>7.6</v>
      </c>
      <c r="S1275" s="48">
        <v>1.6</v>
      </c>
      <c r="T1275" s="45">
        <v>1</v>
      </c>
      <c r="U1275" s="28" t="e">
        <v>#N/A</v>
      </c>
      <c r="V1275" s="44">
        <f>VLOOKUP($L1275,'[1]Tortugas liberadas DPNG'!$B$1:$O$552,7,FALSE)</f>
        <v>2017</v>
      </c>
      <c r="W1275" s="44">
        <f>VLOOKUP($L1275,'[1]Tortugas liberadas DPNG'!$B$1:$O$552,11,FALSE)</f>
        <v>24.8</v>
      </c>
      <c r="X1275" s="44">
        <f>VLOOKUP($L1275,'[1]Tortugas liberadas DPNG'!$B$1:$O$552,14,FALSE)/1000</f>
        <v>1.175</v>
      </c>
      <c r="Y1275" s="44">
        <f>VLOOKUP($L1275,'[1]Tortugas liberadas DPNG'!$B$1:$O$552,5,FALSE) -0.5</f>
        <v>5.5</v>
      </c>
      <c r="Z1275" s="44">
        <f>Y1275+(F1275-VLOOKUP($L1275,'[1]Tortugas liberadas DPNG'!$B$1:$O$552,7,FALSE))</f>
        <v>7.5</v>
      </c>
      <c r="AA1275" s="44">
        <f t="shared" si="33"/>
        <v>8</v>
      </c>
    </row>
    <row r="1276" spans="1:27" x14ac:dyDescent="0.25">
      <c r="A1276" s="42">
        <f t="shared" si="32"/>
        <v>1360</v>
      </c>
      <c r="B1276" s="42" t="s">
        <v>28</v>
      </c>
      <c r="E1276" s="42" t="s">
        <v>703</v>
      </c>
      <c r="F1276" s="9">
        <v>2019</v>
      </c>
      <c r="G1276" s="42">
        <v>8</v>
      </c>
      <c r="H1276" s="42">
        <v>9</v>
      </c>
      <c r="I1276" s="42">
        <v>-0.81971000000000005</v>
      </c>
      <c r="J1276" s="42">
        <v>-90.055735999999996</v>
      </c>
      <c r="K1276" s="26">
        <v>48265350</v>
      </c>
      <c r="L1276" s="26">
        <v>48265350</v>
      </c>
      <c r="M1276" s="26">
        <v>48265350</v>
      </c>
      <c r="N1276" s="47" t="s">
        <v>704</v>
      </c>
      <c r="O1276" s="48">
        <v>51.5</v>
      </c>
      <c r="P1276" s="48">
        <v>53.8</v>
      </c>
      <c r="Q1276" s="48">
        <v>39.299999999999997</v>
      </c>
      <c r="R1276" s="48">
        <v>14.6</v>
      </c>
      <c r="S1276" s="48">
        <v>14.1</v>
      </c>
      <c r="T1276" s="45">
        <v>1</v>
      </c>
      <c r="U1276" s="28" t="e">
        <v>#N/A</v>
      </c>
      <c r="V1276" s="44">
        <f>VLOOKUP($L1276,'[1]Tortugas liberadas DPNG'!$B$1:$O$552,7,FALSE)</f>
        <v>2015</v>
      </c>
      <c r="W1276" s="44">
        <f>VLOOKUP($L1276,'[1]Tortugas liberadas DPNG'!$B$1:$O$552,11,FALSE)</f>
        <v>31.1</v>
      </c>
      <c r="X1276" s="44">
        <f>VLOOKUP($L1276,'[1]Tortugas liberadas DPNG'!$B$1:$O$552,14,FALSE)/1000</f>
        <v>2.75</v>
      </c>
      <c r="Y1276" s="44">
        <f>VLOOKUP($L1276,'[1]Tortugas liberadas DPNG'!$B$1:$O$552,5,FALSE) -0.5</f>
        <v>6.5</v>
      </c>
      <c r="Z1276" s="44">
        <f>Y1276+(F1276-VLOOKUP($L1276,'[1]Tortugas liberadas DPNG'!$B$1:$O$552,7,FALSE))</f>
        <v>10.5</v>
      </c>
      <c r="AA1276" s="44">
        <f t="shared" si="33"/>
        <v>8</v>
      </c>
    </row>
    <row r="1277" spans="1:27" x14ac:dyDescent="0.25">
      <c r="A1277" s="42">
        <f t="shared" si="32"/>
        <v>1361</v>
      </c>
      <c r="B1277" s="42" t="s">
        <v>28</v>
      </c>
      <c r="E1277" s="42" t="s">
        <v>705</v>
      </c>
      <c r="F1277" s="9">
        <v>2019</v>
      </c>
      <c r="G1277" s="42">
        <v>8</v>
      </c>
      <c r="H1277" s="42">
        <v>9</v>
      </c>
      <c r="I1277" s="42">
        <v>-0.81984900000000005</v>
      </c>
      <c r="J1277" s="42">
        <v>-90.056252999999998</v>
      </c>
      <c r="K1277" s="26">
        <v>52256284</v>
      </c>
      <c r="L1277" s="26">
        <v>52256284</v>
      </c>
      <c r="M1277" s="26">
        <v>52256284</v>
      </c>
      <c r="N1277" s="47">
        <v>2344</v>
      </c>
      <c r="O1277" s="48">
        <v>38.200000000000003</v>
      </c>
      <c r="P1277" s="48">
        <v>39.4</v>
      </c>
      <c r="Q1277" s="48">
        <v>27.5</v>
      </c>
      <c r="R1277" s="48">
        <v>9.5</v>
      </c>
      <c r="S1277" s="48">
        <v>4.7</v>
      </c>
      <c r="T1277" s="45">
        <v>1</v>
      </c>
      <c r="U1277" s="28" t="e">
        <v>#N/A</v>
      </c>
      <c r="V1277" s="44">
        <f>VLOOKUP($L1277,'[1]Tortugas liberadas DPNG'!$B$1:$O$552,7,FALSE)</f>
        <v>2017</v>
      </c>
      <c r="W1277" s="44">
        <f>VLOOKUP($L1277,'[1]Tortugas liberadas DPNG'!$B$1:$O$552,11,FALSE)</f>
        <v>26.5</v>
      </c>
      <c r="X1277" s="44">
        <f>VLOOKUP($L1277,'[1]Tortugas liberadas DPNG'!$B$1:$O$552,14,FALSE)/1000</f>
        <v>1.6</v>
      </c>
      <c r="Y1277" s="44">
        <f>VLOOKUP($L1277,'[1]Tortugas liberadas DPNG'!$B$1:$O$552,5,FALSE) -0.5</f>
        <v>6.5</v>
      </c>
      <c r="Z1277" s="44">
        <f>Y1277+(F1277-VLOOKUP($L1277,'[1]Tortugas liberadas DPNG'!$B$1:$O$552,7,FALSE))</f>
        <v>8.5</v>
      </c>
      <c r="AA1277" s="44">
        <f t="shared" si="33"/>
        <v>8</v>
      </c>
    </row>
    <row r="1278" spans="1:27" x14ac:dyDescent="0.25">
      <c r="A1278" s="42">
        <f t="shared" si="32"/>
        <v>1362</v>
      </c>
      <c r="B1278" s="42" t="s">
        <v>28</v>
      </c>
      <c r="E1278" s="42" t="s">
        <v>706</v>
      </c>
      <c r="F1278" s="9">
        <v>2019</v>
      </c>
      <c r="G1278" s="42">
        <v>8</v>
      </c>
      <c r="H1278" s="42">
        <v>9</v>
      </c>
      <c r="I1278" s="42">
        <v>-0.82048900000000002</v>
      </c>
      <c r="J1278" s="42">
        <v>-90.056240000000003</v>
      </c>
      <c r="K1278" s="26">
        <v>52277810</v>
      </c>
      <c r="L1278" s="26">
        <v>52277810</v>
      </c>
      <c r="M1278" s="26">
        <v>52277810</v>
      </c>
      <c r="N1278" s="47">
        <v>2340</v>
      </c>
      <c r="O1278" s="48">
        <v>39.5</v>
      </c>
      <c r="P1278" s="48">
        <v>40</v>
      </c>
      <c r="Q1278" s="48">
        <v>28.7</v>
      </c>
      <c r="R1278" s="48">
        <v>9.4</v>
      </c>
      <c r="S1278" s="48">
        <v>5.8</v>
      </c>
      <c r="T1278" s="45">
        <v>1</v>
      </c>
      <c r="U1278" s="28" t="e">
        <v>#N/A</v>
      </c>
      <c r="V1278" s="44">
        <f>VLOOKUP($L1278,'[1]Tortugas liberadas DPNG'!$B$1:$O$552,7,FALSE)</f>
        <v>2017</v>
      </c>
      <c r="W1278" s="44">
        <f>VLOOKUP($L1278,'[1]Tortugas liberadas DPNG'!$B$1:$O$552,11,FALSE)</f>
        <v>27.3</v>
      </c>
      <c r="X1278" s="44">
        <f>VLOOKUP($L1278,'[1]Tortugas liberadas DPNG'!$B$1:$O$552,14,FALSE)/1000</f>
        <v>1.8</v>
      </c>
      <c r="Y1278" s="44">
        <f>VLOOKUP($L1278,'[1]Tortugas liberadas DPNG'!$B$1:$O$552,5,FALSE) -0.5</f>
        <v>6.5</v>
      </c>
      <c r="Z1278" s="44">
        <f>Y1278+(F1278-VLOOKUP($L1278,'[1]Tortugas liberadas DPNG'!$B$1:$O$552,7,FALSE))</f>
        <v>8.5</v>
      </c>
      <c r="AA1278" s="44">
        <f t="shared" si="33"/>
        <v>8</v>
      </c>
    </row>
    <row r="1279" spans="1:27" x14ac:dyDescent="0.25">
      <c r="A1279" s="42">
        <f t="shared" si="32"/>
        <v>1363</v>
      </c>
      <c r="B1279" s="42" t="s">
        <v>28</v>
      </c>
      <c r="E1279" s="42" t="s">
        <v>707</v>
      </c>
      <c r="F1279" s="9">
        <v>2019</v>
      </c>
      <c r="G1279" s="42">
        <v>8</v>
      </c>
      <c r="H1279" s="42">
        <v>9</v>
      </c>
      <c r="I1279" s="42">
        <v>-0.82048299999999996</v>
      </c>
      <c r="J1279" s="42">
        <v>-90.056240000000003</v>
      </c>
      <c r="K1279" s="26" t="s">
        <v>708</v>
      </c>
      <c r="L1279" s="26">
        <v>982126055990465</v>
      </c>
      <c r="M1279" s="26" t="s">
        <v>708</v>
      </c>
      <c r="N1279" s="47">
        <v>0</v>
      </c>
      <c r="O1279" s="48">
        <v>31.3</v>
      </c>
      <c r="P1279" s="48">
        <v>33.4</v>
      </c>
      <c r="Q1279" s="48">
        <v>22.6</v>
      </c>
      <c r="R1279" s="48">
        <v>11.2</v>
      </c>
      <c r="S1279" s="48">
        <v>2.8</v>
      </c>
      <c r="T1279" s="45">
        <v>1</v>
      </c>
      <c r="U1279" s="28" t="e">
        <v>#N/A</v>
      </c>
      <c r="V1279" s="44">
        <f>VLOOKUP($L1279,'[1]Tortugas liberadas DPNG'!$B$1:$O$552,7,FALSE)</f>
        <v>2019</v>
      </c>
      <c r="W1279" s="44">
        <f>VLOOKUP($L1279,'[1]Tortugas liberadas DPNG'!$B$1:$O$552,11,FALSE)</f>
        <v>28.1</v>
      </c>
      <c r="X1279" s="44">
        <f>VLOOKUP($L1279,'[1]Tortugas liberadas DPNG'!$B$1:$O$552,14,FALSE)/1000</f>
        <v>2.0030000000000001</v>
      </c>
      <c r="Y1279" s="44">
        <f>VLOOKUP($L1279,'[1]Tortugas liberadas DPNG'!$B$1:$O$552,5,FALSE) -0.5</f>
        <v>5.5</v>
      </c>
      <c r="Z1279" s="44">
        <f>Y1279+(F1279-VLOOKUP($L1279,'[1]Tortugas liberadas DPNG'!$B$1:$O$552,7,FALSE))</f>
        <v>5.5</v>
      </c>
      <c r="AA1279" s="44">
        <f t="shared" si="33"/>
        <v>15</v>
      </c>
    </row>
    <row r="1280" spans="1:27" x14ac:dyDescent="0.25">
      <c r="A1280" s="42">
        <f t="shared" si="32"/>
        <v>1364</v>
      </c>
      <c r="B1280" s="42" t="s">
        <v>28</v>
      </c>
      <c r="E1280" s="42" t="s">
        <v>709</v>
      </c>
      <c r="F1280" s="9">
        <v>2019</v>
      </c>
      <c r="G1280" s="42">
        <v>8</v>
      </c>
      <c r="H1280" s="42">
        <v>9</v>
      </c>
      <c r="I1280" s="42">
        <v>-0.82073700000000005</v>
      </c>
      <c r="J1280" s="42">
        <v>-90.056188000000006</v>
      </c>
      <c r="K1280" s="26">
        <v>48054807</v>
      </c>
      <c r="L1280" s="26">
        <v>48054807</v>
      </c>
      <c r="M1280" s="26">
        <v>48054807</v>
      </c>
      <c r="N1280" s="47">
        <v>2119</v>
      </c>
      <c r="O1280" s="48">
        <v>52.4</v>
      </c>
      <c r="P1280" s="48">
        <v>55</v>
      </c>
      <c r="Q1280" s="48">
        <v>40.200000000000003</v>
      </c>
      <c r="R1280" s="48">
        <v>13.7</v>
      </c>
      <c r="S1280" s="48">
        <v>15</v>
      </c>
      <c r="T1280" s="45">
        <v>1</v>
      </c>
      <c r="U1280" s="28" t="e">
        <v>#N/A</v>
      </c>
      <c r="V1280" s="44">
        <f>VLOOKUP($L1280,'[1]Tortugas liberadas DPNG'!$B$1:$O$552,7,FALSE)</f>
        <v>2015</v>
      </c>
      <c r="W1280" s="44">
        <f>VLOOKUP($L1280,'[1]Tortugas liberadas DPNG'!$B$1:$O$552,11,FALSE)</f>
        <v>33.1</v>
      </c>
      <c r="X1280" s="44">
        <f>VLOOKUP($L1280,'[1]Tortugas liberadas DPNG'!$B$1:$O$552,14,FALSE)/1000</f>
        <v>3.3</v>
      </c>
      <c r="Y1280" s="44">
        <f>VLOOKUP($L1280,'[1]Tortugas liberadas DPNG'!$B$1:$O$552,5,FALSE) -0.5</f>
        <v>7.5</v>
      </c>
      <c r="Z1280" s="44">
        <f>Y1280+(F1280-VLOOKUP($L1280,'[1]Tortugas liberadas DPNG'!$B$1:$O$552,7,FALSE))</f>
        <v>11.5</v>
      </c>
      <c r="AA1280" s="44">
        <f t="shared" si="33"/>
        <v>8</v>
      </c>
    </row>
    <row r="1281" spans="1:27" x14ac:dyDescent="0.25">
      <c r="A1281" s="42">
        <f t="shared" si="32"/>
        <v>1365</v>
      </c>
      <c r="B1281" s="42" t="s">
        <v>28</v>
      </c>
      <c r="E1281" s="42" t="s">
        <v>710</v>
      </c>
      <c r="F1281" s="9">
        <v>2019</v>
      </c>
      <c r="G1281" s="42">
        <v>8</v>
      </c>
      <c r="H1281" s="42">
        <v>9</v>
      </c>
      <c r="I1281" s="42">
        <v>-0.82130300000000001</v>
      </c>
      <c r="J1281" s="42">
        <v>-90.056771999999995</v>
      </c>
      <c r="K1281" s="26">
        <v>52795583</v>
      </c>
      <c r="L1281" s="26">
        <v>52795583</v>
      </c>
      <c r="M1281" s="26">
        <v>52795583</v>
      </c>
      <c r="N1281" s="47">
        <v>2442</v>
      </c>
      <c r="O1281" s="48">
        <v>37.9</v>
      </c>
      <c r="P1281" s="48">
        <v>38.4</v>
      </c>
      <c r="Q1281" s="48">
        <v>27.6</v>
      </c>
      <c r="R1281" s="48">
        <v>9.1</v>
      </c>
      <c r="S1281" s="48">
        <v>5</v>
      </c>
      <c r="T1281" s="45">
        <v>1</v>
      </c>
      <c r="U1281" s="28" t="e">
        <v>#N/A</v>
      </c>
      <c r="V1281" s="44">
        <f>VLOOKUP($L1281,'[1]Tortugas liberadas DPNG'!$B$1:$O$552,7,FALSE)</f>
        <v>2017</v>
      </c>
      <c r="W1281" s="44">
        <f>VLOOKUP($L1281,'[1]Tortugas liberadas DPNG'!$B$1:$O$552,11,FALSE)</f>
        <v>26</v>
      </c>
      <c r="X1281" s="44">
        <f>VLOOKUP($L1281,'[1]Tortugas liberadas DPNG'!$B$1:$O$552,14,FALSE)/1000</f>
        <v>1.6679999999999999</v>
      </c>
      <c r="Y1281" s="44">
        <f>VLOOKUP($L1281,'[1]Tortugas liberadas DPNG'!$B$1:$O$552,5,FALSE) -0.5</f>
        <v>5.5</v>
      </c>
      <c r="Z1281" s="44">
        <f>Y1281+(F1281-VLOOKUP($L1281,'[1]Tortugas liberadas DPNG'!$B$1:$O$552,7,FALSE))</f>
        <v>7.5</v>
      </c>
      <c r="AA1281" s="44">
        <f t="shared" si="33"/>
        <v>8</v>
      </c>
    </row>
    <row r="1282" spans="1:27" x14ac:dyDescent="0.25">
      <c r="A1282" s="42">
        <f t="shared" si="32"/>
        <v>1366</v>
      </c>
      <c r="B1282" s="42" t="s">
        <v>28</v>
      </c>
      <c r="E1282" s="42" t="s">
        <v>711</v>
      </c>
      <c r="F1282" s="9">
        <v>2019</v>
      </c>
      <c r="G1282" s="42">
        <v>8</v>
      </c>
      <c r="H1282" s="42">
        <v>9</v>
      </c>
      <c r="I1282" s="42">
        <v>-0.82086899999999996</v>
      </c>
      <c r="J1282" s="42">
        <v>-90.056877999999998</v>
      </c>
      <c r="K1282" s="26">
        <v>52512027</v>
      </c>
      <c r="L1282" s="26">
        <v>52512027</v>
      </c>
      <c r="M1282" s="26">
        <v>52512027</v>
      </c>
      <c r="N1282" s="47">
        <v>2761</v>
      </c>
      <c r="O1282" s="48">
        <v>33</v>
      </c>
      <c r="P1282" s="48">
        <v>34.799999999999997</v>
      </c>
      <c r="Q1282" s="48">
        <v>24.6</v>
      </c>
      <c r="R1282" s="48">
        <v>8.1999999999999993</v>
      </c>
      <c r="S1282" s="48">
        <v>3.7</v>
      </c>
      <c r="T1282" s="45">
        <v>1</v>
      </c>
      <c r="U1282" s="28" t="e">
        <v>#N/A</v>
      </c>
      <c r="V1282" s="44">
        <f>VLOOKUP($L1282,'[1]Tortugas liberadas DPNG'!$B$1:$O$552,7,FALSE)</f>
        <v>2017</v>
      </c>
      <c r="W1282" s="44">
        <f>VLOOKUP($L1282,'[1]Tortugas liberadas DPNG'!$B$1:$O$552,11,FALSE)</f>
        <v>24</v>
      </c>
      <c r="X1282" s="44">
        <f>VLOOKUP($L1282,'[1]Tortugas liberadas DPNG'!$B$1:$O$552,14,FALSE)/1000</f>
        <v>1.4</v>
      </c>
      <c r="Y1282" s="44">
        <f>VLOOKUP($L1282,'[1]Tortugas liberadas DPNG'!$B$1:$O$552,5,FALSE) -0.5</f>
        <v>6.5</v>
      </c>
      <c r="Z1282" s="44">
        <f>Y1282+(F1282-VLOOKUP($L1282,'[1]Tortugas liberadas DPNG'!$B$1:$O$552,7,FALSE))</f>
        <v>8.5</v>
      </c>
      <c r="AA1282" s="44">
        <f t="shared" si="33"/>
        <v>8</v>
      </c>
    </row>
    <row r="1283" spans="1:27" x14ac:dyDescent="0.25">
      <c r="A1283" s="42">
        <f t="shared" si="32"/>
        <v>1367</v>
      </c>
      <c r="B1283" s="42" t="s">
        <v>28</v>
      </c>
      <c r="E1283" s="42" t="s">
        <v>712</v>
      </c>
      <c r="F1283" s="9">
        <v>2019</v>
      </c>
      <c r="G1283" s="42">
        <v>8</v>
      </c>
      <c r="H1283" s="42">
        <v>9</v>
      </c>
      <c r="I1283" s="42">
        <v>-0.82056200000000001</v>
      </c>
      <c r="J1283" s="42">
        <v>-90.057516000000007</v>
      </c>
      <c r="K1283" s="26">
        <v>48369530</v>
      </c>
      <c r="L1283" s="26">
        <v>48369530</v>
      </c>
      <c r="M1283" s="26">
        <v>48369530</v>
      </c>
      <c r="N1283" s="47">
        <v>2106</v>
      </c>
      <c r="O1283" s="48">
        <v>38.4</v>
      </c>
      <c r="P1283" s="48">
        <v>38.700000000000003</v>
      </c>
      <c r="Q1283" s="48">
        <v>28.6</v>
      </c>
      <c r="R1283" s="48">
        <v>9.8000000000000007</v>
      </c>
      <c r="S1283" s="48">
        <v>5.4</v>
      </c>
      <c r="T1283" s="45">
        <v>1</v>
      </c>
      <c r="U1283" s="28" t="e">
        <v>#N/A</v>
      </c>
      <c r="V1283" s="44">
        <f>VLOOKUP($L1283,'[1]Tortugas liberadas DPNG'!$B$1:$O$552,7,FALSE)</f>
        <v>2015</v>
      </c>
      <c r="W1283" s="44">
        <f>VLOOKUP($L1283,'[1]Tortugas liberadas DPNG'!$B$1:$O$552,11,FALSE)</f>
        <v>19.3</v>
      </c>
      <c r="X1283" s="44">
        <f>VLOOKUP($L1283,'[1]Tortugas liberadas DPNG'!$B$1:$O$552,14,FALSE)/1000</f>
        <v>0.6</v>
      </c>
      <c r="Y1283" s="44">
        <f>VLOOKUP($L1283,'[1]Tortugas liberadas DPNG'!$B$1:$O$552,5,FALSE) -0.5</f>
        <v>9.5</v>
      </c>
      <c r="Z1283" s="44">
        <f>Y1283+(F1283-VLOOKUP($L1283,'[1]Tortugas liberadas DPNG'!$B$1:$O$552,7,FALSE))</f>
        <v>13.5</v>
      </c>
      <c r="AA1283" s="44">
        <f t="shared" si="33"/>
        <v>8</v>
      </c>
    </row>
    <row r="1284" spans="1:27" x14ac:dyDescent="0.25">
      <c r="A1284" s="42">
        <f t="shared" si="32"/>
        <v>1368</v>
      </c>
      <c r="B1284" s="42" t="s">
        <v>28</v>
      </c>
      <c r="E1284" s="42" t="s">
        <v>713</v>
      </c>
      <c r="F1284" s="9">
        <v>2019</v>
      </c>
      <c r="G1284" s="42">
        <v>8</v>
      </c>
      <c r="H1284" s="42">
        <v>9</v>
      </c>
      <c r="I1284" s="42">
        <v>-0.82053299999999996</v>
      </c>
      <c r="J1284" s="42">
        <v>-90.057511000000005</v>
      </c>
      <c r="K1284" s="26">
        <v>52381123</v>
      </c>
      <c r="L1284" s="26">
        <v>52381123</v>
      </c>
      <c r="M1284" s="26">
        <v>52381123</v>
      </c>
      <c r="N1284" s="47">
        <v>2431</v>
      </c>
      <c r="O1284" s="48">
        <v>34.700000000000003</v>
      </c>
      <c r="P1284" s="48">
        <v>36.700000000000003</v>
      </c>
      <c r="Q1284" s="48">
        <v>25.5</v>
      </c>
      <c r="R1284" s="48">
        <v>8.3000000000000007</v>
      </c>
      <c r="S1284" s="48">
        <v>4</v>
      </c>
      <c r="T1284" s="45">
        <v>1</v>
      </c>
      <c r="U1284" s="28" t="e">
        <v>#N/A</v>
      </c>
      <c r="V1284" s="44">
        <f>VLOOKUP($L1284,'[1]Tortugas liberadas DPNG'!$B$1:$O$552,7,FALSE)</f>
        <v>2017</v>
      </c>
      <c r="W1284" s="44">
        <f>VLOOKUP($L1284,'[1]Tortugas liberadas DPNG'!$B$1:$O$552,11,FALSE)</f>
        <v>25.5</v>
      </c>
      <c r="X1284" s="44">
        <f>VLOOKUP($L1284,'[1]Tortugas liberadas DPNG'!$B$1:$O$552,14,FALSE)/1000</f>
        <v>1.4</v>
      </c>
      <c r="Y1284" s="44">
        <f>VLOOKUP($L1284,'[1]Tortugas liberadas DPNG'!$B$1:$O$552,5,FALSE) -0.5</f>
        <v>4.5</v>
      </c>
      <c r="Z1284" s="44">
        <f>Y1284+(F1284-VLOOKUP($L1284,'[1]Tortugas liberadas DPNG'!$B$1:$O$552,7,FALSE))</f>
        <v>6.5</v>
      </c>
      <c r="AA1284" s="44">
        <f t="shared" si="33"/>
        <v>8</v>
      </c>
    </row>
    <row r="1285" spans="1:27" x14ac:dyDescent="0.25">
      <c r="A1285" s="42">
        <f t="shared" si="32"/>
        <v>1369</v>
      </c>
      <c r="B1285" s="42" t="s">
        <v>28</v>
      </c>
      <c r="E1285" s="42" t="s">
        <v>714</v>
      </c>
      <c r="F1285" s="9">
        <v>2019</v>
      </c>
      <c r="G1285" s="42">
        <v>8</v>
      </c>
      <c r="H1285" s="42">
        <v>9</v>
      </c>
      <c r="I1285" s="42">
        <v>-0.82053200000000004</v>
      </c>
      <c r="J1285" s="42">
        <v>-90.057863999999995</v>
      </c>
      <c r="K1285" s="26">
        <v>52029057</v>
      </c>
      <c r="L1285" s="26">
        <v>52029057</v>
      </c>
      <c r="M1285" s="26">
        <v>52029057</v>
      </c>
      <c r="N1285" s="47" t="s">
        <v>715</v>
      </c>
      <c r="O1285" s="48">
        <v>37.799999999999997</v>
      </c>
      <c r="P1285" s="48">
        <v>39.9</v>
      </c>
      <c r="Q1285" s="48">
        <v>27.9</v>
      </c>
      <c r="R1285" s="48">
        <v>9.6999999999999993</v>
      </c>
      <c r="S1285" s="48">
        <v>5.7</v>
      </c>
      <c r="T1285" s="45">
        <v>1</v>
      </c>
      <c r="U1285" s="28" t="e">
        <v>#N/A</v>
      </c>
      <c r="V1285" s="44">
        <f>VLOOKUP($L1285,'[1]Tortugas liberadas DPNG'!$B$1:$O$552,7,FALSE)</f>
        <v>2017</v>
      </c>
      <c r="W1285" s="44">
        <f>VLOOKUP($L1285,'[1]Tortugas liberadas DPNG'!$B$1:$O$552,11,FALSE)</f>
        <v>26.1</v>
      </c>
      <c r="X1285" s="44">
        <f>VLOOKUP($L1285,'[1]Tortugas liberadas DPNG'!$B$1:$O$552,14,FALSE)/1000</f>
        <v>1.647</v>
      </c>
      <c r="Y1285" s="44">
        <f>VLOOKUP($L1285,'[1]Tortugas liberadas DPNG'!$B$1:$O$552,5,FALSE) -0.5</f>
        <v>5.5</v>
      </c>
      <c r="Z1285" s="44">
        <f>Y1285+(F1285-VLOOKUP($L1285,'[1]Tortugas liberadas DPNG'!$B$1:$O$552,7,FALSE))</f>
        <v>7.5</v>
      </c>
      <c r="AA1285" s="44">
        <f t="shared" si="33"/>
        <v>8</v>
      </c>
    </row>
    <row r="1286" spans="1:27" x14ac:dyDescent="0.25">
      <c r="A1286" s="42">
        <f t="shared" si="32"/>
        <v>1370</v>
      </c>
      <c r="B1286" s="42" t="s">
        <v>28</v>
      </c>
      <c r="E1286" s="42" t="s">
        <v>716</v>
      </c>
      <c r="F1286" s="9">
        <v>2019</v>
      </c>
      <c r="G1286" s="42">
        <v>8</v>
      </c>
      <c r="H1286" s="42">
        <v>9</v>
      </c>
      <c r="I1286" s="42">
        <v>-0.82054199999999999</v>
      </c>
      <c r="J1286" s="42">
        <v>-90.057865000000007</v>
      </c>
      <c r="K1286" s="26">
        <v>52604513</v>
      </c>
      <c r="L1286" s="26">
        <v>52604513</v>
      </c>
      <c r="M1286" s="26">
        <v>52604513</v>
      </c>
      <c r="N1286" s="47">
        <v>2392</v>
      </c>
      <c r="O1286" s="48">
        <v>34.799999999999997</v>
      </c>
      <c r="P1286" s="48">
        <v>35.200000000000003</v>
      </c>
      <c r="Q1286" s="48">
        <v>25.2</v>
      </c>
      <c r="R1286" s="48">
        <v>8.8000000000000007</v>
      </c>
      <c r="S1286" s="48">
        <v>4</v>
      </c>
      <c r="T1286" s="45">
        <v>1</v>
      </c>
      <c r="U1286" s="28" t="e">
        <v>#N/A</v>
      </c>
      <c r="V1286" s="44">
        <f>VLOOKUP($L1286,'[1]Tortugas liberadas DPNG'!$B$1:$O$552,7,FALSE)</f>
        <v>2017</v>
      </c>
      <c r="W1286" s="44">
        <f>VLOOKUP($L1286,'[1]Tortugas liberadas DPNG'!$B$1:$O$552,11,FALSE)</f>
        <v>24.8</v>
      </c>
      <c r="X1286" s="44">
        <f>VLOOKUP($L1286,'[1]Tortugas liberadas DPNG'!$B$1:$O$552,14,FALSE)/1000</f>
        <v>1.196</v>
      </c>
      <c r="Y1286" s="44">
        <f>VLOOKUP($L1286,'[1]Tortugas liberadas DPNG'!$B$1:$O$552,5,FALSE) -0.5</f>
        <v>5.5</v>
      </c>
      <c r="Z1286" s="44">
        <f>Y1286+(F1286-VLOOKUP($L1286,'[1]Tortugas liberadas DPNG'!$B$1:$O$552,7,FALSE))</f>
        <v>7.5</v>
      </c>
      <c r="AA1286" s="44">
        <f t="shared" si="33"/>
        <v>8</v>
      </c>
    </row>
    <row r="1287" spans="1:27" x14ac:dyDescent="0.25">
      <c r="A1287" s="42">
        <f t="shared" si="32"/>
        <v>1371</v>
      </c>
      <c r="B1287" s="42" t="s">
        <v>28</v>
      </c>
      <c r="E1287" s="42" t="s">
        <v>717</v>
      </c>
      <c r="F1287" s="9">
        <v>2019</v>
      </c>
      <c r="G1287" s="42">
        <v>8</v>
      </c>
      <c r="H1287" s="42">
        <v>9</v>
      </c>
      <c r="I1287" s="42">
        <v>-0.82052800000000004</v>
      </c>
      <c r="J1287" s="42">
        <v>-90.057883000000004</v>
      </c>
      <c r="K1287" s="26">
        <v>52543074</v>
      </c>
      <c r="L1287" s="26">
        <v>52543074</v>
      </c>
      <c r="M1287" s="26">
        <v>52543074</v>
      </c>
      <c r="N1287" s="47" t="s">
        <v>718</v>
      </c>
      <c r="O1287" s="48">
        <v>34.4</v>
      </c>
      <c r="P1287" s="48">
        <v>35.200000000000003</v>
      </c>
      <c r="Q1287" s="48">
        <v>25.3</v>
      </c>
      <c r="R1287" s="48">
        <v>8</v>
      </c>
      <c r="S1287" s="48">
        <v>3.6</v>
      </c>
      <c r="T1287" s="45">
        <v>1</v>
      </c>
      <c r="U1287" s="28" t="e">
        <v>#N/A</v>
      </c>
      <c r="V1287" s="44">
        <f>VLOOKUP($L1287,'[1]Tortugas liberadas DPNG'!$B$1:$O$552,7,FALSE)</f>
        <v>2017</v>
      </c>
      <c r="W1287" s="44">
        <f>VLOOKUP($L1287,'[1]Tortugas liberadas DPNG'!$B$1:$O$552,11,FALSE)</f>
        <v>24</v>
      </c>
      <c r="X1287" s="44">
        <f>VLOOKUP($L1287,'[1]Tortugas liberadas DPNG'!$B$1:$O$552,14,FALSE)/1000</f>
        <v>1.153</v>
      </c>
      <c r="Y1287" s="44">
        <f>VLOOKUP($L1287,'[1]Tortugas liberadas DPNG'!$B$1:$O$552,5,FALSE) -0.5</f>
        <v>5.5</v>
      </c>
      <c r="Z1287" s="44">
        <f>Y1287+(F1287-VLOOKUP($L1287,'[1]Tortugas liberadas DPNG'!$B$1:$O$552,7,FALSE))</f>
        <v>7.5</v>
      </c>
      <c r="AA1287" s="44">
        <f t="shared" si="33"/>
        <v>8</v>
      </c>
    </row>
    <row r="1288" spans="1:27" x14ac:dyDescent="0.25">
      <c r="A1288" s="42">
        <f t="shared" si="32"/>
        <v>1372</v>
      </c>
      <c r="B1288" s="42" t="s">
        <v>28</v>
      </c>
      <c r="E1288" s="42" t="s">
        <v>719</v>
      </c>
      <c r="F1288" s="9">
        <v>2019</v>
      </c>
      <c r="G1288" s="42">
        <v>8</v>
      </c>
      <c r="H1288" s="42">
        <v>9</v>
      </c>
      <c r="I1288" s="42">
        <v>-0.820905</v>
      </c>
      <c r="J1288" s="42">
        <v>-90.057833000000002</v>
      </c>
      <c r="K1288" s="26">
        <v>52378890</v>
      </c>
      <c r="L1288" s="26">
        <v>52378890</v>
      </c>
      <c r="M1288" s="26">
        <v>52378890</v>
      </c>
      <c r="N1288" s="47">
        <v>2362</v>
      </c>
      <c r="O1288" s="48">
        <v>34.9</v>
      </c>
      <c r="P1288" s="48">
        <v>42</v>
      </c>
      <c r="Q1288" s="48">
        <v>30</v>
      </c>
      <c r="R1288" s="48">
        <v>10.1</v>
      </c>
      <c r="S1288" s="48">
        <v>5.9</v>
      </c>
      <c r="T1288" s="45">
        <v>1</v>
      </c>
      <c r="U1288" s="28" t="e">
        <v>#N/A</v>
      </c>
      <c r="V1288" s="44">
        <f>VLOOKUP($L1288,'[1]Tortugas liberadas DPNG'!$B$1:$O$552,7,FALSE)</f>
        <v>2017</v>
      </c>
      <c r="W1288" s="44">
        <f>VLOOKUP($L1288,'[1]Tortugas liberadas DPNG'!$B$1:$O$552,11,FALSE)</f>
        <v>28</v>
      </c>
      <c r="X1288" s="44">
        <f>VLOOKUP($L1288,'[1]Tortugas liberadas DPNG'!$B$1:$O$552,14,FALSE)/1000</f>
        <v>2.2000000000000002</v>
      </c>
      <c r="Y1288" s="44">
        <f>VLOOKUP($L1288,'[1]Tortugas liberadas DPNG'!$B$1:$O$552,5,FALSE) -0.5</f>
        <v>6.5</v>
      </c>
      <c r="Z1288" s="44">
        <f>Y1288+(F1288-VLOOKUP($L1288,'[1]Tortugas liberadas DPNG'!$B$1:$O$552,7,FALSE))</f>
        <v>8.5</v>
      </c>
      <c r="AA1288" s="44">
        <f t="shared" si="33"/>
        <v>8</v>
      </c>
    </row>
    <row r="1289" spans="1:27" x14ac:dyDescent="0.25">
      <c r="A1289" s="42">
        <f t="shared" si="32"/>
        <v>1373</v>
      </c>
      <c r="B1289" s="42" t="s">
        <v>28</v>
      </c>
      <c r="E1289" s="42" t="s">
        <v>720</v>
      </c>
      <c r="F1289" s="9">
        <v>2019</v>
      </c>
      <c r="G1289" s="42">
        <v>8</v>
      </c>
      <c r="H1289" s="42">
        <v>9</v>
      </c>
      <c r="I1289" s="42">
        <v>-0.82130300000000001</v>
      </c>
      <c r="J1289" s="42">
        <v>-90.057794000000001</v>
      </c>
      <c r="K1289" s="26">
        <v>51617082</v>
      </c>
      <c r="L1289" s="26">
        <v>51617082</v>
      </c>
      <c r="M1289" s="26">
        <v>51617082</v>
      </c>
      <c r="N1289" s="47">
        <v>2368</v>
      </c>
      <c r="O1289" s="48">
        <v>34.4</v>
      </c>
      <c r="P1289" s="48">
        <v>35.4</v>
      </c>
      <c r="Q1289" s="48">
        <v>25.9</v>
      </c>
      <c r="R1289" s="48">
        <v>11.2</v>
      </c>
      <c r="S1289" s="48">
        <v>4.4000000000000004</v>
      </c>
      <c r="T1289" s="45">
        <v>1</v>
      </c>
      <c r="U1289" s="28" t="e">
        <v>#N/A</v>
      </c>
      <c r="V1289" s="44">
        <f>VLOOKUP($L1289,'[1]Tortugas liberadas DPNG'!$B$1:$O$552,7,FALSE)</f>
        <v>2017</v>
      </c>
      <c r="W1289" s="44">
        <f>VLOOKUP($L1289,'[1]Tortugas liberadas DPNG'!$B$1:$O$552,11,FALSE)</f>
        <v>24.4</v>
      </c>
      <c r="X1289" s="44">
        <f>VLOOKUP($L1289,'[1]Tortugas liberadas DPNG'!$B$1:$O$552,14,FALSE)/1000</f>
        <v>1.4</v>
      </c>
      <c r="Y1289" s="44">
        <f>VLOOKUP($L1289,'[1]Tortugas liberadas DPNG'!$B$1:$O$552,5,FALSE) -0.5</f>
        <v>6.5</v>
      </c>
      <c r="Z1289" s="44">
        <f>Y1289+(F1289-VLOOKUP($L1289,'[1]Tortugas liberadas DPNG'!$B$1:$O$552,7,FALSE))</f>
        <v>8.5</v>
      </c>
      <c r="AA1289" s="44">
        <f t="shared" si="33"/>
        <v>8</v>
      </c>
    </row>
    <row r="1290" spans="1:27" x14ac:dyDescent="0.25">
      <c r="A1290" s="42">
        <f t="shared" si="32"/>
        <v>1374</v>
      </c>
      <c r="B1290" s="42" t="s">
        <v>28</v>
      </c>
      <c r="E1290" s="42" t="s">
        <v>721</v>
      </c>
      <c r="F1290" s="9">
        <v>2019</v>
      </c>
      <c r="G1290" s="42">
        <v>8</v>
      </c>
      <c r="H1290" s="42">
        <v>9</v>
      </c>
      <c r="I1290" s="42">
        <v>-0.82128900000000005</v>
      </c>
      <c r="J1290" s="42">
        <v>-90.057766999999998</v>
      </c>
      <c r="K1290" s="26" t="s">
        <v>722</v>
      </c>
      <c r="L1290" s="26">
        <v>982126055990499</v>
      </c>
      <c r="M1290" s="26" t="s">
        <v>722</v>
      </c>
      <c r="N1290" s="47">
        <v>0</v>
      </c>
      <c r="O1290" s="48">
        <v>31.3</v>
      </c>
      <c r="P1290" s="48">
        <v>31.6</v>
      </c>
      <c r="Q1290" s="48">
        <v>22.8</v>
      </c>
      <c r="R1290" s="48">
        <v>6.7</v>
      </c>
      <c r="S1290" s="48">
        <v>2.7</v>
      </c>
      <c r="T1290" s="45">
        <v>1</v>
      </c>
      <c r="U1290" s="28" t="e">
        <v>#N/A</v>
      </c>
      <c r="V1290" s="44">
        <f>VLOOKUP($L1290,'[1]Tortugas liberadas DPNG'!$B$1:$O$552,7,FALSE)</f>
        <v>2019</v>
      </c>
      <c r="W1290" s="44">
        <f>VLOOKUP($L1290,'[1]Tortugas liberadas DPNG'!$B$1:$O$552,11,FALSE)</f>
        <v>29.1</v>
      </c>
      <c r="X1290" s="44">
        <f>VLOOKUP($L1290,'[1]Tortugas liberadas DPNG'!$B$1:$O$552,14,FALSE)/1000</f>
        <v>1.9670000000000001</v>
      </c>
      <c r="Y1290" s="44">
        <f>VLOOKUP($L1290,'[1]Tortugas liberadas DPNG'!$B$1:$O$552,5,FALSE) -0.5</f>
        <v>5.5</v>
      </c>
      <c r="Z1290" s="44">
        <f>Y1290+(F1290-VLOOKUP($L1290,'[1]Tortugas liberadas DPNG'!$B$1:$O$552,7,FALSE))</f>
        <v>5.5</v>
      </c>
      <c r="AA1290" s="44">
        <f t="shared" si="33"/>
        <v>15</v>
      </c>
    </row>
    <row r="1291" spans="1:27" x14ac:dyDescent="0.25">
      <c r="A1291" s="42">
        <f t="shared" si="32"/>
        <v>1375</v>
      </c>
      <c r="B1291" s="42" t="s">
        <v>28</v>
      </c>
      <c r="E1291" s="42" t="s">
        <v>723</v>
      </c>
      <c r="F1291" s="9">
        <v>2019</v>
      </c>
      <c r="G1291" s="42">
        <v>8</v>
      </c>
      <c r="H1291" s="42">
        <v>9</v>
      </c>
      <c r="I1291" s="42">
        <v>-0.82126200000000005</v>
      </c>
      <c r="J1291" s="42">
        <v>-90.057766999999998</v>
      </c>
      <c r="K1291" s="26">
        <v>48093351</v>
      </c>
      <c r="L1291" s="26">
        <v>48093351</v>
      </c>
      <c r="M1291" s="26">
        <v>48093351</v>
      </c>
      <c r="N1291" s="47">
        <v>2399</v>
      </c>
      <c r="O1291" s="48">
        <v>38</v>
      </c>
      <c r="P1291" s="48">
        <v>38.9</v>
      </c>
      <c r="Q1291" s="48">
        <v>27.6</v>
      </c>
      <c r="R1291" s="48">
        <v>9.6999999999999993</v>
      </c>
      <c r="S1291" s="48">
        <v>5.5</v>
      </c>
      <c r="T1291" s="45">
        <v>1</v>
      </c>
      <c r="U1291" s="28" t="e">
        <v>#N/A</v>
      </c>
      <c r="V1291" s="44" t="e">
        <f>VLOOKUP($L1291,'[1]Tortugas liberadas DPNG'!$B$1:$O$552,7,FALSE)</f>
        <v>#N/A</v>
      </c>
      <c r="W1291" s="44" t="e">
        <f>VLOOKUP($L1291,'[1]Tortugas liberadas DPNG'!$B$1:$O$552,11,FALSE)</f>
        <v>#N/A</v>
      </c>
      <c r="X1291" s="44" t="e">
        <f>VLOOKUP($L1291,'[1]Tortugas liberadas DPNG'!$B$1:$O$552,14,FALSE)/1000</f>
        <v>#N/A</v>
      </c>
      <c r="Y1291" s="44" t="e">
        <f>VLOOKUP($L1291,'[1]Tortugas liberadas DPNG'!$B$1:$O$552,5,FALSE) -0.5</f>
        <v>#N/A</v>
      </c>
      <c r="Z1291" s="44" t="e">
        <f>Y1291+(F1291-VLOOKUP($L1291,'[1]Tortugas liberadas DPNG'!$B$1:$O$552,7,FALSE))</f>
        <v>#N/A</v>
      </c>
      <c r="AA1291" s="44">
        <f t="shared" si="33"/>
        <v>8</v>
      </c>
    </row>
    <row r="1292" spans="1:27" x14ac:dyDescent="0.25">
      <c r="A1292" s="42">
        <f t="shared" si="32"/>
        <v>1376</v>
      </c>
      <c r="B1292" s="42" t="s">
        <v>28</v>
      </c>
      <c r="E1292" s="42" t="s">
        <v>724</v>
      </c>
      <c r="F1292" s="9">
        <v>2019</v>
      </c>
      <c r="G1292" s="42">
        <v>8</v>
      </c>
      <c r="H1292" s="42">
        <v>9</v>
      </c>
      <c r="I1292" s="42">
        <v>-0.82139600000000002</v>
      </c>
      <c r="J1292" s="42">
        <v>-90.058057000000005</v>
      </c>
      <c r="K1292" s="26" t="s">
        <v>725</v>
      </c>
      <c r="L1292" s="26">
        <v>982126055990405</v>
      </c>
      <c r="M1292" s="26" t="s">
        <v>725</v>
      </c>
      <c r="N1292" s="47">
        <v>0</v>
      </c>
      <c r="O1292" s="48">
        <v>30.8</v>
      </c>
      <c r="P1292" s="48">
        <v>34.9</v>
      </c>
      <c r="Q1292" s="48">
        <v>31.7</v>
      </c>
      <c r="R1292" s="48">
        <v>7.4</v>
      </c>
      <c r="S1292" s="48">
        <v>2.5</v>
      </c>
      <c r="T1292" s="45">
        <v>1</v>
      </c>
      <c r="U1292" s="28" t="e">
        <v>#N/A</v>
      </c>
      <c r="V1292" s="44">
        <f>VLOOKUP($L1292,'[1]Tortugas liberadas DPNG'!$B$1:$O$552,7,FALSE)</f>
        <v>2019</v>
      </c>
      <c r="W1292" s="44">
        <f>VLOOKUP($L1292,'[1]Tortugas liberadas DPNG'!$B$1:$O$552,11,FALSE)</f>
        <v>27.5</v>
      </c>
      <c r="X1292" s="44">
        <f>VLOOKUP($L1292,'[1]Tortugas liberadas DPNG'!$B$1:$O$552,14,FALSE)/1000</f>
        <v>1.637</v>
      </c>
      <c r="Y1292" s="44">
        <f>VLOOKUP($L1292,'[1]Tortugas liberadas DPNG'!$B$1:$O$552,5,FALSE) -0.5</f>
        <v>7.5</v>
      </c>
      <c r="Z1292" s="44">
        <f>Y1292+(F1292-VLOOKUP($L1292,'[1]Tortugas liberadas DPNG'!$B$1:$O$552,7,FALSE))</f>
        <v>7.5</v>
      </c>
      <c r="AA1292" s="44">
        <f t="shared" si="33"/>
        <v>15</v>
      </c>
    </row>
    <row r="1293" spans="1:27" x14ac:dyDescent="0.25">
      <c r="A1293" s="42">
        <f t="shared" si="32"/>
        <v>1377</v>
      </c>
      <c r="B1293" s="42" t="s">
        <v>28</v>
      </c>
      <c r="E1293" s="42" t="s">
        <v>726</v>
      </c>
      <c r="F1293" s="9">
        <v>2019</v>
      </c>
      <c r="G1293" s="42">
        <v>8</v>
      </c>
      <c r="H1293" s="42">
        <v>9</v>
      </c>
      <c r="I1293" s="42">
        <v>-0.82141299999999995</v>
      </c>
      <c r="J1293" s="42">
        <v>-90.058053999999998</v>
      </c>
      <c r="K1293" s="26">
        <v>51828061</v>
      </c>
      <c r="L1293" s="26">
        <v>51828061</v>
      </c>
      <c r="M1293" s="26">
        <v>51828061</v>
      </c>
      <c r="N1293" s="47" t="s">
        <v>197</v>
      </c>
      <c r="O1293" s="48">
        <v>35</v>
      </c>
      <c r="P1293" s="48">
        <v>37.700000000000003</v>
      </c>
      <c r="Q1293" s="48">
        <v>25.8</v>
      </c>
      <c r="R1293" s="48">
        <v>9</v>
      </c>
      <c r="S1293" s="48">
        <v>4</v>
      </c>
      <c r="T1293" s="45">
        <v>1</v>
      </c>
      <c r="U1293" s="28" t="e">
        <v>#N/A</v>
      </c>
      <c r="V1293" s="44">
        <f>VLOOKUP($L1293,'[1]Tortugas liberadas DPNG'!$B$1:$O$552,7,FALSE)</f>
        <v>2017</v>
      </c>
      <c r="W1293" s="44">
        <f>VLOOKUP($L1293,'[1]Tortugas liberadas DPNG'!$B$1:$O$552,11,FALSE)</f>
        <v>24.7</v>
      </c>
      <c r="X1293" s="44">
        <f>VLOOKUP($L1293,'[1]Tortugas liberadas DPNG'!$B$1:$O$552,14,FALSE)/1000</f>
        <v>1.2609999999999999</v>
      </c>
      <c r="Y1293" s="44">
        <f>VLOOKUP($L1293,'[1]Tortugas liberadas DPNG'!$B$1:$O$552,5,FALSE) -0.5</f>
        <v>5.5</v>
      </c>
      <c r="Z1293" s="44">
        <f>Y1293+(F1293-VLOOKUP($L1293,'[1]Tortugas liberadas DPNG'!$B$1:$O$552,7,FALSE))</f>
        <v>7.5</v>
      </c>
      <c r="AA1293" s="44">
        <f t="shared" si="33"/>
        <v>8</v>
      </c>
    </row>
    <row r="1294" spans="1:27" x14ac:dyDescent="0.25">
      <c r="A1294" s="42">
        <f t="shared" si="32"/>
        <v>1378</v>
      </c>
      <c r="B1294" s="42" t="s">
        <v>28</v>
      </c>
      <c r="E1294" s="42" t="s">
        <v>727</v>
      </c>
      <c r="F1294" s="9">
        <v>2019</v>
      </c>
      <c r="G1294" s="42">
        <v>8</v>
      </c>
      <c r="H1294" s="42">
        <v>9</v>
      </c>
      <c r="I1294" s="42">
        <v>-0.82056499999999999</v>
      </c>
      <c r="J1294" s="42">
        <v>-90.058880000000002</v>
      </c>
      <c r="K1294" s="26" t="s">
        <v>728</v>
      </c>
      <c r="L1294" s="26">
        <v>982126055990489</v>
      </c>
      <c r="M1294" s="26" t="s">
        <v>728</v>
      </c>
      <c r="N1294" s="47">
        <v>0</v>
      </c>
      <c r="O1294" s="48">
        <v>32.700000000000003</v>
      </c>
      <c r="P1294" s="48">
        <v>34.4</v>
      </c>
      <c r="Q1294" s="48">
        <v>23.8</v>
      </c>
      <c r="R1294" s="48">
        <v>8.1</v>
      </c>
      <c r="S1294" s="48">
        <v>3.6</v>
      </c>
      <c r="T1294" s="45">
        <v>1</v>
      </c>
      <c r="U1294" s="28" t="e">
        <v>#N/A</v>
      </c>
      <c r="V1294" s="44">
        <f>VLOOKUP($L1294,'[1]Tortugas liberadas DPNG'!$B$1:$O$552,7,FALSE)</f>
        <v>2019</v>
      </c>
      <c r="W1294" s="44">
        <f>VLOOKUP($L1294,'[1]Tortugas liberadas DPNG'!$B$1:$O$552,11,FALSE)</f>
        <v>30.1</v>
      </c>
      <c r="X1294" s="44">
        <f>VLOOKUP($L1294,'[1]Tortugas liberadas DPNG'!$B$1:$O$552,14,FALSE)/1000</f>
        <v>2.6240000000000001</v>
      </c>
      <c r="Y1294" s="44">
        <f>VLOOKUP($L1294,'[1]Tortugas liberadas DPNG'!$B$1:$O$552,5,FALSE) -0.5</f>
        <v>6.5</v>
      </c>
      <c r="Z1294" s="44">
        <f>Y1294+(F1294-VLOOKUP($L1294,'[1]Tortugas liberadas DPNG'!$B$1:$O$552,7,FALSE))</f>
        <v>6.5</v>
      </c>
      <c r="AA1294" s="44">
        <f t="shared" si="33"/>
        <v>15</v>
      </c>
    </row>
    <row r="1295" spans="1:27" x14ac:dyDescent="0.25">
      <c r="A1295" s="42">
        <f t="shared" si="32"/>
        <v>1379</v>
      </c>
      <c r="B1295" s="42" t="s">
        <v>28</v>
      </c>
      <c r="E1295" s="42" t="s">
        <v>729</v>
      </c>
      <c r="F1295" s="9">
        <v>2019</v>
      </c>
      <c r="G1295" s="42">
        <v>8</v>
      </c>
      <c r="H1295" s="42">
        <v>9</v>
      </c>
      <c r="I1295" s="42">
        <v>-0.820581</v>
      </c>
      <c r="J1295" s="42">
        <v>-90.058888999999994</v>
      </c>
      <c r="K1295" s="26">
        <v>52015603</v>
      </c>
      <c r="L1295" s="26">
        <v>52015603</v>
      </c>
      <c r="M1295" s="26">
        <v>52015603</v>
      </c>
      <c r="N1295" s="47" t="s">
        <v>730</v>
      </c>
      <c r="O1295" s="48">
        <v>36.9</v>
      </c>
      <c r="P1295" s="48">
        <v>30.4</v>
      </c>
      <c r="Q1295" s="48">
        <v>26.8</v>
      </c>
      <c r="R1295" s="48">
        <v>8.6999999999999993</v>
      </c>
      <c r="S1295" s="48">
        <v>5.0999999999999996</v>
      </c>
      <c r="T1295" s="45">
        <v>1</v>
      </c>
      <c r="U1295" s="28" t="e">
        <v>#N/A</v>
      </c>
      <c r="V1295" s="44">
        <f>VLOOKUP($L1295,'[1]Tortugas liberadas DPNG'!$B$1:$O$552,7,FALSE)</f>
        <v>2017</v>
      </c>
      <c r="W1295" s="44">
        <f>VLOOKUP($L1295,'[1]Tortugas liberadas DPNG'!$B$1:$O$552,11,FALSE)</f>
        <v>26.5</v>
      </c>
      <c r="X1295" s="44">
        <f>VLOOKUP($L1295,'[1]Tortugas liberadas DPNG'!$B$1:$O$552,14,FALSE)/1000</f>
        <v>1.524</v>
      </c>
      <c r="Y1295" s="44">
        <f>VLOOKUP($L1295,'[1]Tortugas liberadas DPNG'!$B$1:$O$552,5,FALSE) -0.5</f>
        <v>5.5</v>
      </c>
      <c r="Z1295" s="44">
        <f>Y1295+(F1295-VLOOKUP($L1295,'[1]Tortugas liberadas DPNG'!$B$1:$O$552,7,FALSE))</f>
        <v>7.5</v>
      </c>
      <c r="AA1295" s="44">
        <f t="shared" si="33"/>
        <v>8</v>
      </c>
    </row>
    <row r="1296" spans="1:27" x14ac:dyDescent="0.25">
      <c r="A1296" s="42">
        <f t="shared" si="32"/>
        <v>1380</v>
      </c>
      <c r="B1296" s="42" t="s">
        <v>28</v>
      </c>
      <c r="E1296" s="42" t="s">
        <v>731</v>
      </c>
      <c r="F1296" s="9">
        <v>2019</v>
      </c>
      <c r="G1296" s="42">
        <v>8</v>
      </c>
      <c r="H1296" s="42">
        <v>9</v>
      </c>
      <c r="I1296" s="42">
        <v>-0.82104900000000003</v>
      </c>
      <c r="J1296" s="42">
        <v>-90.058852000000002</v>
      </c>
      <c r="K1296" s="26">
        <v>52370590</v>
      </c>
      <c r="L1296" s="26">
        <v>52370590</v>
      </c>
      <c r="M1296" s="26">
        <v>52370590</v>
      </c>
      <c r="N1296" s="47">
        <v>2414</v>
      </c>
      <c r="O1296" s="48">
        <v>25.4</v>
      </c>
      <c r="P1296" s="48">
        <v>26.1</v>
      </c>
      <c r="Q1296" s="48">
        <v>25.3</v>
      </c>
      <c r="R1296" s="48">
        <v>8.5</v>
      </c>
      <c r="S1296" s="48">
        <v>3.7</v>
      </c>
      <c r="T1296" s="45">
        <v>1</v>
      </c>
      <c r="U1296" s="28" t="e">
        <v>#N/A</v>
      </c>
      <c r="V1296" s="44">
        <f>VLOOKUP($L1296,'[1]Tortugas liberadas DPNG'!$B$1:$O$552,7,FALSE)</f>
        <v>2017</v>
      </c>
      <c r="W1296" s="44">
        <f>VLOOKUP($L1296,'[1]Tortugas liberadas DPNG'!$B$1:$O$552,11,FALSE)</f>
        <v>25.6</v>
      </c>
      <c r="X1296" s="44">
        <f>VLOOKUP($L1296,'[1]Tortugas liberadas DPNG'!$B$1:$O$552,14,FALSE)/1000</f>
        <v>1.377</v>
      </c>
      <c r="Y1296" s="44">
        <f>VLOOKUP($L1296,'[1]Tortugas liberadas DPNG'!$B$1:$O$552,5,FALSE) -0.5</f>
        <v>5.5</v>
      </c>
      <c r="Z1296" s="44">
        <f>Y1296+(F1296-VLOOKUP($L1296,'[1]Tortugas liberadas DPNG'!$B$1:$O$552,7,FALSE))</f>
        <v>7.5</v>
      </c>
      <c r="AA1296" s="44">
        <f t="shared" si="33"/>
        <v>8</v>
      </c>
    </row>
    <row r="1297" spans="1:27" x14ac:dyDescent="0.25">
      <c r="A1297" s="42">
        <f t="shared" si="32"/>
        <v>1381</v>
      </c>
      <c r="B1297" s="42" t="s">
        <v>28</v>
      </c>
      <c r="E1297" s="42" t="s">
        <v>732</v>
      </c>
      <c r="F1297" s="9">
        <v>2019</v>
      </c>
      <c r="G1297" s="42">
        <v>8</v>
      </c>
      <c r="H1297" s="42">
        <v>9</v>
      </c>
      <c r="I1297" s="42">
        <v>-0.82106699999999999</v>
      </c>
      <c r="J1297" s="42">
        <v>-90.05883</v>
      </c>
      <c r="K1297" s="26" t="s">
        <v>733</v>
      </c>
      <c r="L1297" s="26">
        <v>982126055990494</v>
      </c>
      <c r="M1297" s="26" t="s">
        <v>733</v>
      </c>
      <c r="N1297" s="47">
        <v>0</v>
      </c>
      <c r="O1297" s="48">
        <v>30.6</v>
      </c>
      <c r="P1297" s="48">
        <v>31.9</v>
      </c>
      <c r="Q1297" s="48">
        <v>22.5</v>
      </c>
      <c r="R1297" s="48">
        <v>7.5</v>
      </c>
      <c r="S1297" s="48">
        <v>2.8</v>
      </c>
      <c r="T1297" s="45">
        <v>1</v>
      </c>
      <c r="U1297" s="28" t="e">
        <v>#N/A</v>
      </c>
      <c r="V1297" s="44">
        <f>VLOOKUP($L1297,'[1]Tortugas liberadas DPNG'!$B$1:$O$552,7,FALSE)</f>
        <v>2019</v>
      </c>
      <c r="W1297" s="44">
        <f>VLOOKUP($L1297,'[1]Tortugas liberadas DPNG'!$B$1:$O$552,11,FALSE)</f>
        <v>27.5</v>
      </c>
      <c r="X1297" s="44">
        <f>VLOOKUP($L1297,'[1]Tortugas liberadas DPNG'!$B$1:$O$552,14,FALSE)/1000</f>
        <v>2.0880000000000001</v>
      </c>
      <c r="Y1297" s="44">
        <f>VLOOKUP($L1297,'[1]Tortugas liberadas DPNG'!$B$1:$O$552,5,FALSE) -0.5</f>
        <v>6.5</v>
      </c>
      <c r="Z1297" s="44">
        <f>Y1297+(F1297-VLOOKUP($L1297,'[1]Tortugas liberadas DPNG'!$B$1:$O$552,7,FALSE))</f>
        <v>6.5</v>
      </c>
      <c r="AA1297" s="44">
        <f t="shared" si="33"/>
        <v>15</v>
      </c>
    </row>
    <row r="1298" spans="1:27" x14ac:dyDescent="0.25">
      <c r="A1298" s="42">
        <f t="shared" si="32"/>
        <v>1382</v>
      </c>
      <c r="B1298" s="42" t="s">
        <v>28</v>
      </c>
      <c r="E1298" s="42" t="s">
        <v>734</v>
      </c>
      <c r="F1298" s="9">
        <v>2019</v>
      </c>
      <c r="G1298" s="42">
        <v>8</v>
      </c>
      <c r="H1298" s="42">
        <v>9</v>
      </c>
      <c r="I1298" s="42">
        <v>-0.82106299999999999</v>
      </c>
      <c r="J1298" s="42">
        <v>-90.058845000000005</v>
      </c>
      <c r="K1298" s="26" t="s">
        <v>735</v>
      </c>
      <c r="L1298" s="26">
        <v>982126055990459</v>
      </c>
      <c r="M1298" s="26" t="s">
        <v>735</v>
      </c>
      <c r="N1298" s="47">
        <v>0</v>
      </c>
      <c r="O1298" s="48">
        <v>29.9</v>
      </c>
      <c r="P1298" s="48">
        <v>31.5</v>
      </c>
      <c r="Q1298" s="48">
        <v>20.7</v>
      </c>
      <c r="R1298" s="48">
        <v>6.9</v>
      </c>
      <c r="S1298" s="48">
        <v>2.4</v>
      </c>
      <c r="T1298" s="45">
        <v>1</v>
      </c>
      <c r="U1298" s="28" t="e">
        <v>#N/A</v>
      </c>
      <c r="V1298" s="44">
        <f>VLOOKUP($L1298,'[1]Tortugas liberadas DPNG'!$B$1:$O$552,7,FALSE)</f>
        <v>2019</v>
      </c>
      <c r="W1298" s="44">
        <f>VLOOKUP($L1298,'[1]Tortugas liberadas DPNG'!$B$1:$O$552,11,FALSE)</f>
        <v>27</v>
      </c>
      <c r="X1298" s="44">
        <f>VLOOKUP($L1298,'[1]Tortugas liberadas DPNG'!$B$1:$O$552,14,FALSE)/1000</f>
        <v>1.5369999999999999</v>
      </c>
      <c r="Y1298" s="44">
        <f>VLOOKUP($L1298,'[1]Tortugas liberadas DPNG'!$B$1:$O$552,5,FALSE) -0.5</f>
        <v>5.5</v>
      </c>
      <c r="Z1298" s="44">
        <f>Y1298+(F1298-VLOOKUP($L1298,'[1]Tortugas liberadas DPNG'!$B$1:$O$552,7,FALSE))</f>
        <v>5.5</v>
      </c>
      <c r="AA1298" s="44">
        <f t="shared" si="33"/>
        <v>15</v>
      </c>
    </row>
    <row r="1299" spans="1:27" x14ac:dyDescent="0.25">
      <c r="A1299" s="42">
        <f t="shared" si="32"/>
        <v>1383</v>
      </c>
      <c r="B1299" s="42" t="s">
        <v>28</v>
      </c>
      <c r="E1299" s="42" t="s">
        <v>736</v>
      </c>
      <c r="F1299" s="9">
        <v>2019</v>
      </c>
      <c r="G1299" s="42">
        <v>8</v>
      </c>
      <c r="H1299" s="42">
        <v>9</v>
      </c>
      <c r="I1299" s="42">
        <v>-0.82132499999999997</v>
      </c>
      <c r="J1299" s="42">
        <v>-90.058890000000005</v>
      </c>
      <c r="K1299" s="26">
        <v>52257295</v>
      </c>
      <c r="L1299" s="26">
        <v>52257295</v>
      </c>
      <c r="M1299" s="26">
        <v>52257295</v>
      </c>
      <c r="N1299" s="47">
        <v>0</v>
      </c>
      <c r="O1299" s="48">
        <v>40</v>
      </c>
      <c r="P1299" s="48">
        <v>42.1</v>
      </c>
      <c r="Q1299" s="48">
        <v>29.1</v>
      </c>
      <c r="R1299" s="48">
        <v>10.199999999999999</v>
      </c>
      <c r="S1299" s="48">
        <v>5.8</v>
      </c>
      <c r="T1299" s="45">
        <v>1</v>
      </c>
      <c r="U1299" s="28" t="e">
        <v>#N/A</v>
      </c>
      <c r="V1299" s="44">
        <f>VLOOKUP($L1299,'[1]Tortugas liberadas DPNG'!$B$1:$O$552,7,FALSE)</f>
        <v>2017</v>
      </c>
      <c r="W1299" s="44">
        <f>VLOOKUP($L1299,'[1]Tortugas liberadas DPNG'!$B$1:$O$552,11,FALSE)</f>
        <v>27.8</v>
      </c>
      <c r="X1299" s="44">
        <f>VLOOKUP($L1299,'[1]Tortugas liberadas DPNG'!$B$1:$O$552,14,FALSE)/1000</f>
        <v>1.879</v>
      </c>
      <c r="Y1299" s="44">
        <f>VLOOKUP($L1299,'[1]Tortugas liberadas DPNG'!$B$1:$O$552,5,FALSE) -0.5</f>
        <v>5.5</v>
      </c>
      <c r="Z1299" s="44">
        <f>Y1299+(F1299-VLOOKUP($L1299,'[1]Tortugas liberadas DPNG'!$B$1:$O$552,7,FALSE))</f>
        <v>7.5</v>
      </c>
      <c r="AA1299" s="44">
        <f t="shared" si="33"/>
        <v>8</v>
      </c>
    </row>
    <row r="1300" spans="1:27" x14ac:dyDescent="0.25">
      <c r="A1300" s="42">
        <f t="shared" si="32"/>
        <v>1384</v>
      </c>
      <c r="B1300" s="42" t="s">
        <v>28</v>
      </c>
      <c r="E1300" s="42" t="s">
        <v>737</v>
      </c>
      <c r="F1300" s="9">
        <v>2019</v>
      </c>
      <c r="G1300" s="42">
        <v>8</v>
      </c>
      <c r="H1300" s="42">
        <v>9</v>
      </c>
      <c r="I1300" s="42">
        <v>-0.82132499999999997</v>
      </c>
      <c r="J1300" s="42">
        <v>-90.058892999999998</v>
      </c>
      <c r="K1300" s="26">
        <v>52367519</v>
      </c>
      <c r="L1300" s="26">
        <v>52367519</v>
      </c>
      <c r="M1300" s="26">
        <v>52367519</v>
      </c>
      <c r="N1300" s="47" t="s">
        <v>738</v>
      </c>
      <c r="O1300" s="48">
        <v>35.200000000000003</v>
      </c>
      <c r="P1300" s="48">
        <v>36.299999999999997</v>
      </c>
      <c r="Q1300" s="48">
        <v>23.4</v>
      </c>
      <c r="R1300" s="48">
        <v>8.5</v>
      </c>
      <c r="S1300" s="48">
        <v>4</v>
      </c>
      <c r="T1300" s="45">
        <v>1</v>
      </c>
      <c r="U1300" s="28" t="e">
        <v>#N/A</v>
      </c>
      <c r="V1300" s="44">
        <f>VLOOKUP($L1300,'[1]Tortugas liberadas DPNG'!$B$1:$O$552,7,FALSE)</f>
        <v>2017</v>
      </c>
      <c r="W1300" s="44">
        <f>VLOOKUP($L1300,'[1]Tortugas liberadas DPNG'!$B$1:$O$552,11,FALSE)</f>
        <v>24.1</v>
      </c>
      <c r="X1300" s="44">
        <f>VLOOKUP($L1300,'[1]Tortugas liberadas DPNG'!$B$1:$O$552,14,FALSE)/1000</f>
        <v>1.2</v>
      </c>
      <c r="Y1300" s="44">
        <f>VLOOKUP($L1300,'[1]Tortugas liberadas DPNG'!$B$1:$O$552,5,FALSE) -0.5</f>
        <v>4.5</v>
      </c>
      <c r="Z1300" s="44">
        <f>Y1300+(F1300-VLOOKUP($L1300,'[1]Tortugas liberadas DPNG'!$B$1:$O$552,7,FALSE))</f>
        <v>6.5</v>
      </c>
      <c r="AA1300" s="44">
        <f t="shared" si="33"/>
        <v>8</v>
      </c>
    </row>
    <row r="1301" spans="1:27" x14ac:dyDescent="0.25">
      <c r="A1301" s="42">
        <f t="shared" si="32"/>
        <v>1385</v>
      </c>
      <c r="B1301" s="42" t="s">
        <v>28</v>
      </c>
      <c r="E1301" s="42" t="s">
        <v>739</v>
      </c>
      <c r="F1301" s="9">
        <v>2019</v>
      </c>
      <c r="G1301" s="42">
        <v>8</v>
      </c>
      <c r="H1301" s="42">
        <v>9</v>
      </c>
      <c r="I1301" s="42">
        <v>-0.82134799999999997</v>
      </c>
      <c r="J1301" s="42">
        <v>-90.058882999999994</v>
      </c>
      <c r="K1301" s="26" t="s">
        <v>740</v>
      </c>
      <c r="L1301" s="26">
        <v>982126055990510</v>
      </c>
      <c r="M1301" s="26" t="s">
        <v>740</v>
      </c>
      <c r="N1301" s="47">
        <v>0</v>
      </c>
      <c r="O1301" s="48">
        <v>30.6</v>
      </c>
      <c r="P1301" s="48">
        <v>32.299999999999997</v>
      </c>
      <c r="Q1301" s="48">
        <v>22</v>
      </c>
      <c r="R1301" s="48">
        <v>6.1</v>
      </c>
      <c r="S1301" s="48">
        <v>2.5</v>
      </c>
      <c r="T1301" s="45">
        <v>1</v>
      </c>
      <c r="U1301" s="28" t="e">
        <v>#N/A</v>
      </c>
      <c r="V1301" s="44">
        <f>VLOOKUP($L1301,'[1]Tortugas liberadas DPNG'!$B$1:$O$552,7,FALSE)</f>
        <v>2019</v>
      </c>
      <c r="W1301" s="44">
        <f>VLOOKUP($L1301,'[1]Tortugas liberadas DPNG'!$B$1:$O$552,11,FALSE)</f>
        <v>27.8</v>
      </c>
      <c r="X1301" s="44">
        <f>VLOOKUP($L1301,'[1]Tortugas liberadas DPNG'!$B$1:$O$552,14,FALSE)/1000</f>
        <v>1.9790000000000001</v>
      </c>
      <c r="Y1301" s="44">
        <f>VLOOKUP($L1301,'[1]Tortugas liberadas DPNG'!$B$1:$O$552,5,FALSE) -0.5</f>
        <v>6.5</v>
      </c>
      <c r="Z1301" s="44">
        <f>Y1301+(F1301-VLOOKUP($L1301,'[1]Tortugas liberadas DPNG'!$B$1:$O$552,7,FALSE))</f>
        <v>6.5</v>
      </c>
      <c r="AA1301" s="44">
        <f t="shared" si="33"/>
        <v>15</v>
      </c>
    </row>
    <row r="1302" spans="1:27" x14ac:dyDescent="0.25">
      <c r="A1302" s="42">
        <f t="shared" si="32"/>
        <v>1386</v>
      </c>
      <c r="B1302" s="42" t="s">
        <v>28</v>
      </c>
      <c r="E1302" s="42" t="s">
        <v>741</v>
      </c>
      <c r="F1302" s="9">
        <v>2019</v>
      </c>
      <c r="G1302" s="42">
        <v>8</v>
      </c>
      <c r="H1302" s="42">
        <v>9</v>
      </c>
      <c r="I1302" s="42">
        <v>-0.82132499999999997</v>
      </c>
      <c r="J1302" s="42">
        <v>-90.058893999999995</v>
      </c>
      <c r="K1302" s="26" t="s">
        <v>742</v>
      </c>
      <c r="L1302" s="26">
        <v>982126055990523</v>
      </c>
      <c r="M1302" s="26" t="s">
        <v>742</v>
      </c>
      <c r="N1302" s="47">
        <v>0</v>
      </c>
      <c r="O1302" s="48">
        <v>30.2</v>
      </c>
      <c r="P1302" s="48">
        <v>31.3</v>
      </c>
      <c r="Q1302" s="48">
        <v>28.3</v>
      </c>
      <c r="R1302" s="48">
        <v>7.2</v>
      </c>
      <c r="S1302" s="48">
        <v>1.8</v>
      </c>
      <c r="T1302" s="45">
        <v>1</v>
      </c>
      <c r="U1302" s="28" t="e">
        <v>#N/A</v>
      </c>
      <c r="V1302" s="44">
        <f>VLOOKUP($L1302,'[1]Tortugas liberadas DPNG'!$B$1:$O$552,7,FALSE)</f>
        <v>2019</v>
      </c>
      <c r="W1302" s="44">
        <f>VLOOKUP($L1302,'[1]Tortugas liberadas DPNG'!$B$1:$O$552,11,FALSE)</f>
        <v>27.8</v>
      </c>
      <c r="X1302" s="44">
        <f>VLOOKUP($L1302,'[1]Tortugas liberadas DPNG'!$B$1:$O$552,14,FALSE)/1000</f>
        <v>1.982</v>
      </c>
      <c r="Y1302" s="44">
        <f>VLOOKUP($L1302,'[1]Tortugas liberadas DPNG'!$B$1:$O$552,5,FALSE) -0.5</f>
        <v>6.5</v>
      </c>
      <c r="Z1302" s="44">
        <f>Y1302+(F1302-VLOOKUP($L1302,'[1]Tortugas liberadas DPNG'!$B$1:$O$552,7,FALSE))</f>
        <v>6.5</v>
      </c>
      <c r="AA1302" s="44">
        <f t="shared" si="33"/>
        <v>15</v>
      </c>
    </row>
    <row r="1303" spans="1:27" x14ac:dyDescent="0.25">
      <c r="A1303" s="42">
        <f t="shared" si="32"/>
        <v>1387</v>
      </c>
      <c r="B1303" s="42" t="s">
        <v>28</v>
      </c>
      <c r="E1303" s="42" t="s">
        <v>743</v>
      </c>
      <c r="F1303" s="9">
        <v>2019</v>
      </c>
      <c r="G1303" s="42">
        <v>8</v>
      </c>
      <c r="H1303" s="42">
        <v>9</v>
      </c>
      <c r="I1303" s="42">
        <v>-0.821546</v>
      </c>
      <c r="J1303" s="42">
        <v>-90.058828000000005</v>
      </c>
      <c r="K1303" s="26" t="s">
        <v>744</v>
      </c>
      <c r="L1303" s="26">
        <v>982126055990395</v>
      </c>
      <c r="M1303" s="26" t="s">
        <v>744</v>
      </c>
      <c r="N1303" s="47">
        <v>0</v>
      </c>
      <c r="O1303" s="48">
        <v>28.9</v>
      </c>
      <c r="P1303" s="48">
        <v>29.3</v>
      </c>
      <c r="Q1303" s="48">
        <v>20.5</v>
      </c>
      <c r="R1303" s="48">
        <v>6.5</v>
      </c>
      <c r="S1303" s="48">
        <v>2.1</v>
      </c>
      <c r="T1303" s="45">
        <v>1</v>
      </c>
      <c r="U1303" s="28" t="e">
        <v>#N/A</v>
      </c>
      <c r="V1303" s="44">
        <f>VLOOKUP($L1303,'[1]Tortugas liberadas DPNG'!$B$1:$O$552,7,FALSE)</f>
        <v>2019</v>
      </c>
      <c r="W1303" s="44">
        <f>VLOOKUP($L1303,'[1]Tortugas liberadas DPNG'!$B$1:$O$552,11,FALSE)</f>
        <v>25.6</v>
      </c>
      <c r="X1303" s="44">
        <f>VLOOKUP($L1303,'[1]Tortugas liberadas DPNG'!$B$1:$O$552,14,FALSE)/1000</f>
        <v>1.4419999999999999</v>
      </c>
      <c r="Y1303" s="44">
        <f>VLOOKUP($L1303,'[1]Tortugas liberadas DPNG'!$B$1:$O$552,5,FALSE) -0.5</f>
        <v>7.5</v>
      </c>
      <c r="Z1303" s="44">
        <f>Y1303+(F1303-VLOOKUP($L1303,'[1]Tortugas liberadas DPNG'!$B$1:$O$552,7,FALSE))</f>
        <v>7.5</v>
      </c>
      <c r="AA1303" s="44">
        <f t="shared" si="33"/>
        <v>15</v>
      </c>
    </row>
    <row r="1304" spans="1:27" x14ac:dyDescent="0.25">
      <c r="A1304" s="42">
        <f t="shared" si="32"/>
        <v>1388</v>
      </c>
      <c r="B1304" s="42" t="s">
        <v>28</v>
      </c>
      <c r="E1304" s="42" t="s">
        <v>745</v>
      </c>
      <c r="F1304" s="9">
        <v>2019</v>
      </c>
      <c r="G1304" s="42">
        <v>8</v>
      </c>
      <c r="H1304" s="42">
        <v>9</v>
      </c>
      <c r="I1304" s="42">
        <v>-0.82155999999999996</v>
      </c>
      <c r="J1304" s="42">
        <v>-90.058830999999998</v>
      </c>
      <c r="K1304" s="26">
        <v>52373838</v>
      </c>
      <c r="L1304" s="26">
        <v>52373838</v>
      </c>
      <c r="M1304" s="26">
        <v>52373838</v>
      </c>
      <c r="N1304" s="47">
        <v>2422</v>
      </c>
      <c r="O1304" s="48">
        <v>37.4</v>
      </c>
      <c r="P1304" s="48">
        <v>37.5</v>
      </c>
      <c r="Q1304" s="48">
        <v>27.2</v>
      </c>
      <c r="R1304" s="48">
        <v>9.8000000000000007</v>
      </c>
      <c r="S1304" s="48">
        <v>4.9000000000000004</v>
      </c>
      <c r="T1304" s="45">
        <v>1</v>
      </c>
      <c r="U1304" s="28" t="e">
        <v>#N/A</v>
      </c>
      <c r="V1304" s="44">
        <f>VLOOKUP($L1304,'[1]Tortugas liberadas DPNG'!$B$1:$O$552,7,FALSE)</f>
        <v>2017</v>
      </c>
      <c r="W1304" s="44">
        <f>VLOOKUP($L1304,'[1]Tortugas liberadas DPNG'!$B$1:$O$552,11,FALSE)</f>
        <v>25.9</v>
      </c>
      <c r="X1304" s="44">
        <f>VLOOKUP($L1304,'[1]Tortugas liberadas DPNG'!$B$1:$O$552,14,FALSE)/1000</f>
        <v>1.5289999999999999</v>
      </c>
      <c r="Y1304" s="44">
        <f>VLOOKUP($L1304,'[1]Tortugas liberadas DPNG'!$B$1:$O$552,5,FALSE) -0.5</f>
        <v>5.5</v>
      </c>
      <c r="Z1304" s="44">
        <f>Y1304+(F1304-VLOOKUP($L1304,'[1]Tortugas liberadas DPNG'!$B$1:$O$552,7,FALSE))</f>
        <v>7.5</v>
      </c>
      <c r="AA1304" s="44">
        <f t="shared" si="33"/>
        <v>8</v>
      </c>
    </row>
    <row r="1305" spans="1:27" x14ac:dyDescent="0.25">
      <c r="A1305" s="42">
        <f t="shared" si="32"/>
        <v>1389</v>
      </c>
      <c r="B1305" s="42" t="s">
        <v>28</v>
      </c>
      <c r="E1305" s="42" t="s">
        <v>746</v>
      </c>
      <c r="F1305" s="9">
        <v>2019</v>
      </c>
      <c r="G1305" s="42">
        <v>8</v>
      </c>
      <c r="H1305" s="42">
        <v>9</v>
      </c>
      <c r="I1305" s="42">
        <v>-0.82187200000000005</v>
      </c>
      <c r="J1305" s="42">
        <v>-90.059011999999996</v>
      </c>
      <c r="K1305" s="26" t="s">
        <v>747</v>
      </c>
      <c r="L1305" s="26">
        <v>982126055990446</v>
      </c>
      <c r="M1305" s="26" t="s">
        <v>747</v>
      </c>
      <c r="N1305" s="47">
        <v>0</v>
      </c>
      <c r="O1305" s="48">
        <v>30.2</v>
      </c>
      <c r="P1305" s="48">
        <v>30.9</v>
      </c>
      <c r="Q1305" s="48">
        <v>21.7</v>
      </c>
      <c r="R1305" s="48">
        <v>6.4</v>
      </c>
      <c r="S1305" s="48">
        <v>2.5</v>
      </c>
      <c r="T1305" s="45">
        <v>1</v>
      </c>
      <c r="U1305" s="28" t="e">
        <v>#N/A</v>
      </c>
      <c r="V1305" s="44">
        <f>VLOOKUP($L1305,'[1]Tortugas liberadas DPNG'!$B$1:$O$552,7,FALSE)</f>
        <v>2019</v>
      </c>
      <c r="W1305" s="44">
        <f>VLOOKUP($L1305,'[1]Tortugas liberadas DPNG'!$B$1:$O$552,11,FALSE)</f>
        <v>28.2</v>
      </c>
      <c r="X1305" s="44">
        <f>VLOOKUP($L1305,'[1]Tortugas liberadas DPNG'!$B$1:$O$552,14,FALSE)/1000</f>
        <v>1.8080000000000001</v>
      </c>
      <c r="Y1305" s="44">
        <f>VLOOKUP($L1305,'[1]Tortugas liberadas DPNG'!$B$1:$O$552,5,FALSE) -0.5</f>
        <v>5.5</v>
      </c>
      <c r="Z1305" s="44">
        <f>Y1305+(F1305-VLOOKUP($L1305,'[1]Tortugas liberadas DPNG'!$B$1:$O$552,7,FALSE))</f>
        <v>5.5</v>
      </c>
      <c r="AA1305" s="44">
        <f t="shared" si="33"/>
        <v>15</v>
      </c>
    </row>
    <row r="1306" spans="1:27" x14ac:dyDescent="0.25">
      <c r="A1306" s="42">
        <f t="shared" si="32"/>
        <v>1390</v>
      </c>
      <c r="B1306" s="42" t="s">
        <v>28</v>
      </c>
      <c r="E1306" s="42" t="s">
        <v>748</v>
      </c>
      <c r="F1306" s="9">
        <v>2019</v>
      </c>
      <c r="G1306" s="42">
        <v>8</v>
      </c>
      <c r="H1306" s="42">
        <v>9</v>
      </c>
      <c r="I1306" s="42">
        <v>-0.82137800000000005</v>
      </c>
      <c r="J1306" s="42">
        <v>-90.059151999999997</v>
      </c>
      <c r="K1306" s="26" t="s">
        <v>749</v>
      </c>
      <c r="L1306" s="26">
        <v>982126055990477</v>
      </c>
      <c r="M1306" s="26" t="s">
        <v>749</v>
      </c>
      <c r="N1306" s="47">
        <v>0</v>
      </c>
      <c r="O1306" s="48">
        <v>29.7</v>
      </c>
      <c r="P1306" s="48">
        <v>30.7</v>
      </c>
      <c r="Q1306" s="48">
        <v>21.2</v>
      </c>
      <c r="R1306" s="48">
        <v>6.9</v>
      </c>
      <c r="S1306" s="48">
        <v>2.4</v>
      </c>
      <c r="T1306" s="45">
        <v>1</v>
      </c>
      <c r="U1306" s="28" t="e">
        <v>#N/A</v>
      </c>
      <c r="V1306" s="44">
        <f>VLOOKUP($L1306,'[1]Tortugas liberadas DPNG'!$B$1:$O$552,7,FALSE)</f>
        <v>2019</v>
      </c>
      <c r="W1306" s="44">
        <f>VLOOKUP($L1306,'[1]Tortugas liberadas DPNG'!$B$1:$O$552,11,FALSE)</f>
        <v>27.9</v>
      </c>
      <c r="X1306" s="44">
        <f>VLOOKUP($L1306,'[1]Tortugas liberadas DPNG'!$B$1:$O$552,14,FALSE)/1000</f>
        <v>1.7929999999999999</v>
      </c>
      <c r="Y1306" s="44">
        <f>VLOOKUP($L1306,'[1]Tortugas liberadas DPNG'!$B$1:$O$552,5,FALSE) -0.5</f>
        <v>5.5</v>
      </c>
      <c r="Z1306" s="44">
        <f>Y1306+(F1306-VLOOKUP($L1306,'[1]Tortugas liberadas DPNG'!$B$1:$O$552,7,FALSE))</f>
        <v>5.5</v>
      </c>
      <c r="AA1306" s="44">
        <f t="shared" si="33"/>
        <v>15</v>
      </c>
    </row>
    <row r="1307" spans="1:27" x14ac:dyDescent="0.25">
      <c r="A1307" s="42">
        <f t="shared" si="32"/>
        <v>1391</v>
      </c>
      <c r="B1307" s="42" t="s">
        <v>28</v>
      </c>
      <c r="E1307" s="42" t="s">
        <v>750</v>
      </c>
      <c r="F1307" s="9">
        <v>2019</v>
      </c>
      <c r="G1307" s="42">
        <v>8</v>
      </c>
      <c r="H1307" s="42">
        <v>9</v>
      </c>
      <c r="I1307" s="42">
        <v>-0.82139899999999999</v>
      </c>
      <c r="J1307" s="42">
        <v>-90.059156000000002</v>
      </c>
      <c r="K1307" s="26">
        <v>52577346</v>
      </c>
      <c r="L1307" s="26">
        <v>52577346</v>
      </c>
      <c r="M1307" s="26">
        <v>52577346</v>
      </c>
      <c r="N1307" s="47">
        <v>2480</v>
      </c>
      <c r="O1307" s="48">
        <v>34.5</v>
      </c>
      <c r="P1307" s="48">
        <v>35.799999999999997</v>
      </c>
      <c r="Q1307" s="48">
        <v>25.7</v>
      </c>
      <c r="R1307" s="48">
        <v>8.9</v>
      </c>
      <c r="S1307" s="48">
        <v>3.9</v>
      </c>
      <c r="T1307" s="45">
        <v>1</v>
      </c>
      <c r="U1307" s="28" t="e">
        <v>#N/A</v>
      </c>
      <c r="V1307" s="44">
        <f>VLOOKUP($L1307,'[1]Tortugas liberadas DPNG'!$B$1:$O$552,7,FALSE)</f>
        <v>2017</v>
      </c>
      <c r="W1307" s="44">
        <f>VLOOKUP($L1307,'[1]Tortugas liberadas DPNG'!$B$1:$O$552,11,FALSE)</f>
        <v>25.2</v>
      </c>
      <c r="X1307" s="44">
        <f>VLOOKUP($L1307,'[1]Tortugas liberadas DPNG'!$B$1:$O$552,14,FALSE)/1000</f>
        <v>1.5</v>
      </c>
      <c r="Y1307" s="44">
        <f>VLOOKUP($L1307,'[1]Tortugas liberadas DPNG'!$B$1:$O$552,5,FALSE) -0.5</f>
        <v>4.5</v>
      </c>
      <c r="Z1307" s="44">
        <f>Y1307+(F1307-VLOOKUP($L1307,'[1]Tortugas liberadas DPNG'!$B$1:$O$552,7,FALSE))</f>
        <v>6.5</v>
      </c>
      <c r="AA1307" s="44">
        <f t="shared" si="33"/>
        <v>8</v>
      </c>
    </row>
    <row r="1308" spans="1:27" x14ac:dyDescent="0.25">
      <c r="A1308" s="42">
        <f t="shared" si="32"/>
        <v>1392</v>
      </c>
      <c r="B1308" s="42" t="s">
        <v>28</v>
      </c>
      <c r="E1308" s="42" t="s">
        <v>751</v>
      </c>
      <c r="F1308" s="9">
        <v>2019</v>
      </c>
      <c r="G1308" s="42">
        <v>8</v>
      </c>
      <c r="H1308" s="42">
        <v>9</v>
      </c>
      <c r="I1308" s="42">
        <v>-0.82081400000000004</v>
      </c>
      <c r="J1308" s="42">
        <v>-90.059355999999994</v>
      </c>
      <c r="K1308" s="26">
        <v>52109088</v>
      </c>
      <c r="L1308" s="26">
        <v>52109088</v>
      </c>
      <c r="M1308" s="26">
        <v>52109088</v>
      </c>
      <c r="N1308" s="47">
        <v>2418</v>
      </c>
      <c r="O1308" s="48">
        <v>35.799999999999997</v>
      </c>
      <c r="P1308" s="48">
        <v>36</v>
      </c>
      <c r="Q1308" s="48">
        <v>25.7</v>
      </c>
      <c r="R1308" s="48">
        <v>8.5</v>
      </c>
      <c r="S1308" s="48">
        <v>4.2</v>
      </c>
      <c r="T1308" s="45">
        <v>1</v>
      </c>
      <c r="U1308" s="28" t="e">
        <v>#N/A</v>
      </c>
      <c r="V1308" s="44">
        <f>VLOOKUP($L1308,'[1]Tortugas liberadas DPNG'!$B$1:$O$552,7,FALSE)</f>
        <v>2017</v>
      </c>
      <c r="W1308" s="44">
        <f>VLOOKUP($L1308,'[1]Tortugas liberadas DPNG'!$B$1:$O$552,11,FALSE)</f>
        <v>25.9</v>
      </c>
      <c r="X1308" s="44">
        <f>VLOOKUP($L1308,'[1]Tortugas liberadas DPNG'!$B$1:$O$552,14,FALSE)/1000</f>
        <v>1.367</v>
      </c>
      <c r="Y1308" s="44">
        <f>VLOOKUP($L1308,'[1]Tortugas liberadas DPNG'!$B$1:$O$552,5,FALSE) -0.5</f>
        <v>5.5</v>
      </c>
      <c r="Z1308" s="44">
        <f>Y1308+(F1308-VLOOKUP($L1308,'[1]Tortugas liberadas DPNG'!$B$1:$O$552,7,FALSE))</f>
        <v>7.5</v>
      </c>
      <c r="AA1308" s="44">
        <f t="shared" si="33"/>
        <v>8</v>
      </c>
    </row>
    <row r="1309" spans="1:27" x14ac:dyDescent="0.25">
      <c r="A1309" s="42">
        <f t="shared" si="32"/>
        <v>1393</v>
      </c>
      <c r="B1309" s="42" t="s">
        <v>28</v>
      </c>
      <c r="E1309" s="42" t="s">
        <v>752</v>
      </c>
      <c r="F1309" s="9">
        <v>2019</v>
      </c>
      <c r="G1309" s="42">
        <v>8</v>
      </c>
      <c r="H1309" s="42">
        <v>9</v>
      </c>
      <c r="I1309" s="42">
        <v>-0.82082100000000002</v>
      </c>
      <c r="J1309" s="42">
        <v>-90.059375000000003</v>
      </c>
      <c r="K1309" s="26" t="s">
        <v>753</v>
      </c>
      <c r="L1309" s="26">
        <v>982126055990570</v>
      </c>
      <c r="M1309" s="26" t="s">
        <v>753</v>
      </c>
      <c r="N1309" s="47">
        <v>0</v>
      </c>
      <c r="O1309" s="48">
        <v>31.5</v>
      </c>
      <c r="P1309" s="48">
        <v>32.299999999999997</v>
      </c>
      <c r="Q1309" s="48">
        <v>22.7</v>
      </c>
      <c r="R1309" s="48">
        <v>7.2</v>
      </c>
      <c r="S1309" s="48">
        <v>2.8</v>
      </c>
      <c r="T1309" s="45">
        <v>1</v>
      </c>
      <c r="U1309" s="28" t="e">
        <v>#N/A</v>
      </c>
      <c r="V1309" s="44">
        <f>VLOOKUP($L1309,'[1]Tortugas liberadas DPNG'!$B$1:$O$552,7,FALSE)</f>
        <v>2019</v>
      </c>
      <c r="W1309" s="44">
        <f>VLOOKUP($L1309,'[1]Tortugas liberadas DPNG'!$B$1:$O$552,11,FALSE)</f>
        <v>28.8</v>
      </c>
      <c r="X1309" s="44">
        <f>VLOOKUP($L1309,'[1]Tortugas liberadas DPNG'!$B$1:$O$552,14,FALSE)/1000</f>
        <v>2.0710000000000002</v>
      </c>
      <c r="Y1309" s="44">
        <f>VLOOKUP($L1309,'[1]Tortugas liberadas DPNG'!$B$1:$O$552,5,FALSE) -0.5</f>
        <v>5.5</v>
      </c>
      <c r="Z1309" s="44">
        <f>Y1309+(F1309-VLOOKUP($L1309,'[1]Tortugas liberadas DPNG'!$B$1:$O$552,7,FALSE))</f>
        <v>5.5</v>
      </c>
      <c r="AA1309" s="44">
        <f t="shared" si="33"/>
        <v>15</v>
      </c>
    </row>
    <row r="1310" spans="1:27" x14ac:dyDescent="0.25">
      <c r="A1310" s="42">
        <f t="shared" si="32"/>
        <v>1394</v>
      </c>
      <c r="B1310" s="42" t="s">
        <v>28</v>
      </c>
      <c r="E1310" s="42" t="s">
        <v>754</v>
      </c>
      <c r="F1310" s="9">
        <v>2019</v>
      </c>
      <c r="G1310" s="42">
        <v>8</v>
      </c>
      <c r="H1310" s="42">
        <v>9</v>
      </c>
      <c r="I1310" s="42">
        <v>-0.82081800000000005</v>
      </c>
      <c r="J1310" s="42">
        <v>-90.059353999999999</v>
      </c>
      <c r="K1310" s="26" t="s">
        <v>755</v>
      </c>
      <c r="L1310" s="26">
        <v>982126055990474</v>
      </c>
      <c r="M1310" s="26" t="s">
        <v>755</v>
      </c>
      <c r="N1310" s="47">
        <v>0</v>
      </c>
      <c r="O1310" s="48">
        <v>28.7</v>
      </c>
      <c r="P1310" s="48">
        <v>30.5</v>
      </c>
      <c r="Q1310" s="48">
        <v>20.399999999999999</v>
      </c>
      <c r="R1310" s="48">
        <v>5.9</v>
      </c>
      <c r="S1310" s="48">
        <v>2</v>
      </c>
      <c r="T1310" s="45">
        <v>1</v>
      </c>
      <c r="U1310" s="28" t="e">
        <v>#N/A</v>
      </c>
      <c r="V1310" s="44">
        <f>VLOOKUP($L1310,'[1]Tortugas liberadas DPNG'!$B$1:$O$552,7,FALSE)</f>
        <v>2019</v>
      </c>
      <c r="W1310" s="44">
        <f>VLOOKUP($L1310,'[1]Tortugas liberadas DPNG'!$B$1:$O$552,11,FALSE)</f>
        <v>26.6</v>
      </c>
      <c r="X1310" s="44">
        <f>VLOOKUP($L1310,'[1]Tortugas liberadas DPNG'!$B$1:$O$552,14,FALSE)/1000</f>
        <v>1.331</v>
      </c>
      <c r="Y1310" s="44">
        <f>VLOOKUP($L1310,'[1]Tortugas liberadas DPNG'!$B$1:$O$552,5,FALSE) -0.5</f>
        <v>5.5</v>
      </c>
      <c r="Z1310" s="44">
        <f>Y1310+(F1310-VLOOKUP($L1310,'[1]Tortugas liberadas DPNG'!$B$1:$O$552,7,FALSE))</f>
        <v>5.5</v>
      </c>
      <c r="AA1310" s="44">
        <f t="shared" si="33"/>
        <v>15</v>
      </c>
    </row>
    <row r="1311" spans="1:27" x14ac:dyDescent="0.25">
      <c r="A1311" s="42">
        <f t="shared" si="32"/>
        <v>1395</v>
      </c>
      <c r="B1311" s="42" t="s">
        <v>28</v>
      </c>
      <c r="E1311" s="42" t="s">
        <v>756</v>
      </c>
      <c r="F1311" s="9">
        <v>2019</v>
      </c>
      <c r="G1311" s="42">
        <v>8</v>
      </c>
      <c r="H1311" s="42">
        <v>9</v>
      </c>
      <c r="I1311" s="42">
        <v>-0.82059599999999999</v>
      </c>
      <c r="J1311" s="42">
        <v>-90.059075000000007</v>
      </c>
      <c r="K1311" s="26" t="s">
        <v>757</v>
      </c>
      <c r="L1311" s="26">
        <v>982126055990475</v>
      </c>
      <c r="M1311" s="26" t="s">
        <v>757</v>
      </c>
      <c r="N1311" s="47">
        <v>0</v>
      </c>
      <c r="O1311" s="48">
        <v>32.700000000000003</v>
      </c>
      <c r="P1311" s="48">
        <v>34.1</v>
      </c>
      <c r="Q1311" s="48">
        <v>23.7</v>
      </c>
      <c r="R1311" s="48">
        <v>7.8</v>
      </c>
      <c r="S1311" s="48">
        <v>3</v>
      </c>
      <c r="T1311" s="45">
        <v>1</v>
      </c>
      <c r="U1311" s="28" t="e">
        <v>#N/A</v>
      </c>
      <c r="V1311" s="44">
        <f>VLOOKUP($L1311,'[1]Tortugas liberadas DPNG'!$B$1:$O$552,7,FALSE)</f>
        <v>2019</v>
      </c>
      <c r="W1311" s="44">
        <f>VLOOKUP($L1311,'[1]Tortugas liberadas DPNG'!$B$1:$O$552,11,FALSE)</f>
        <v>29.3</v>
      </c>
      <c r="X1311" s="44">
        <f>VLOOKUP($L1311,'[1]Tortugas liberadas DPNG'!$B$1:$O$552,14,FALSE)/1000</f>
        <v>2.1819999999999999</v>
      </c>
      <c r="Y1311" s="44">
        <f>VLOOKUP($L1311,'[1]Tortugas liberadas DPNG'!$B$1:$O$552,5,FALSE) -0.5</f>
        <v>6.5</v>
      </c>
      <c r="Z1311" s="44">
        <f>Y1311+(F1311-VLOOKUP($L1311,'[1]Tortugas liberadas DPNG'!$B$1:$O$552,7,FALSE))</f>
        <v>6.5</v>
      </c>
      <c r="AA1311" s="44">
        <f t="shared" si="33"/>
        <v>15</v>
      </c>
    </row>
    <row r="1312" spans="1:27" x14ac:dyDescent="0.25">
      <c r="A1312" s="42">
        <f t="shared" ref="A1312:A1375" si="34">A1311+1</f>
        <v>1396</v>
      </c>
      <c r="B1312" s="42" t="s">
        <v>28</v>
      </c>
      <c r="E1312" s="42" t="s">
        <v>758</v>
      </c>
      <c r="F1312" s="9">
        <v>2019</v>
      </c>
      <c r="G1312" s="42">
        <v>8</v>
      </c>
      <c r="H1312" s="42">
        <v>9</v>
      </c>
      <c r="I1312" s="42">
        <v>-0.82058200000000003</v>
      </c>
      <c r="J1312" s="42">
        <v>-90.059068999999994</v>
      </c>
      <c r="K1312" s="26">
        <v>52031125</v>
      </c>
      <c r="L1312" s="26">
        <v>52031125</v>
      </c>
      <c r="M1312" s="26">
        <v>52031125</v>
      </c>
      <c r="N1312" s="47">
        <v>2421</v>
      </c>
      <c r="O1312" s="48">
        <v>33</v>
      </c>
      <c r="P1312" s="48">
        <v>34.700000000000003</v>
      </c>
      <c r="Q1312" s="48">
        <v>24.1</v>
      </c>
      <c r="R1312" s="48">
        <v>9.1999999999999993</v>
      </c>
      <c r="S1312" s="48">
        <v>3.8</v>
      </c>
      <c r="T1312" s="45">
        <v>1</v>
      </c>
      <c r="U1312" s="28" t="e">
        <v>#N/A</v>
      </c>
      <c r="V1312" s="44">
        <f>VLOOKUP($L1312,'[1]Tortugas liberadas DPNG'!$B$1:$O$552,7,FALSE)</f>
        <v>2017</v>
      </c>
      <c r="W1312" s="44">
        <f>VLOOKUP($L1312,'[1]Tortugas liberadas DPNG'!$B$1:$O$552,11,FALSE)</f>
        <v>25.5</v>
      </c>
      <c r="X1312" s="44">
        <f>VLOOKUP($L1312,'[1]Tortugas liberadas DPNG'!$B$1:$O$552,14,FALSE)/1000</f>
        <v>1.393</v>
      </c>
      <c r="Y1312" s="44">
        <f>VLOOKUP($L1312,'[1]Tortugas liberadas DPNG'!$B$1:$O$552,5,FALSE) -0.5</f>
        <v>5.5</v>
      </c>
      <c r="Z1312" s="44">
        <f>Y1312+(F1312-VLOOKUP($L1312,'[1]Tortugas liberadas DPNG'!$B$1:$O$552,7,FALSE))</f>
        <v>7.5</v>
      </c>
      <c r="AA1312" s="44">
        <f t="shared" si="33"/>
        <v>8</v>
      </c>
    </row>
    <row r="1313" spans="1:27" x14ac:dyDescent="0.25">
      <c r="A1313" s="42">
        <f t="shared" si="34"/>
        <v>1397</v>
      </c>
      <c r="B1313" s="42" t="s">
        <v>28</v>
      </c>
      <c r="E1313" s="42" t="s">
        <v>759</v>
      </c>
      <c r="F1313" s="9">
        <v>2019</v>
      </c>
      <c r="G1313" s="42">
        <v>8</v>
      </c>
      <c r="H1313" s="42">
        <v>9</v>
      </c>
      <c r="I1313" s="42">
        <v>-0.82019600000000004</v>
      </c>
      <c r="J1313" s="42">
        <v>-90.059613999999996</v>
      </c>
      <c r="K1313" s="26" t="s">
        <v>760</v>
      </c>
      <c r="L1313" s="26">
        <v>982126055990415</v>
      </c>
      <c r="M1313" s="26" t="s">
        <v>760</v>
      </c>
      <c r="N1313" s="47">
        <v>0</v>
      </c>
      <c r="O1313" s="48">
        <v>30.8</v>
      </c>
      <c r="P1313" s="48">
        <v>31.4</v>
      </c>
      <c r="Q1313" s="48">
        <v>22.5</v>
      </c>
      <c r="R1313" s="48">
        <v>7.3</v>
      </c>
      <c r="S1313" s="48">
        <v>2.7</v>
      </c>
      <c r="T1313" s="45">
        <v>1</v>
      </c>
      <c r="U1313" s="28" t="e">
        <v>#N/A</v>
      </c>
      <c r="V1313" s="44">
        <f>VLOOKUP($L1313,'[1]Tortugas liberadas DPNG'!$B$1:$O$552,7,FALSE)</f>
        <v>2019</v>
      </c>
      <c r="W1313" s="44">
        <f>VLOOKUP($L1313,'[1]Tortugas liberadas DPNG'!$B$1:$O$552,11,FALSE)</f>
        <v>28.3</v>
      </c>
      <c r="X1313" s="44">
        <f>VLOOKUP($L1313,'[1]Tortugas liberadas DPNG'!$B$1:$O$552,14,FALSE)/1000</f>
        <v>1.8879999999999999</v>
      </c>
      <c r="Y1313" s="44">
        <f>VLOOKUP($L1313,'[1]Tortugas liberadas DPNG'!$B$1:$O$552,5,FALSE) -0.5</f>
        <v>5.5</v>
      </c>
      <c r="Z1313" s="44">
        <f>Y1313+(F1313-VLOOKUP($L1313,'[1]Tortugas liberadas DPNG'!$B$1:$O$552,7,FALSE))</f>
        <v>5.5</v>
      </c>
      <c r="AA1313" s="44">
        <f t="shared" si="33"/>
        <v>15</v>
      </c>
    </row>
    <row r="1314" spans="1:27" x14ac:dyDescent="0.25">
      <c r="A1314" s="42">
        <f t="shared" si="34"/>
        <v>1398</v>
      </c>
      <c r="B1314" s="42" t="s">
        <v>28</v>
      </c>
      <c r="E1314" s="42" t="s">
        <v>761</v>
      </c>
      <c r="F1314" s="9">
        <v>2019</v>
      </c>
      <c r="G1314" s="42">
        <v>8</v>
      </c>
      <c r="H1314" s="42">
        <v>9</v>
      </c>
      <c r="I1314" s="42">
        <v>-0.82020999999999999</v>
      </c>
      <c r="J1314" s="42">
        <v>-90.059625999999994</v>
      </c>
      <c r="K1314" s="26">
        <v>48068374</v>
      </c>
      <c r="L1314" s="26">
        <v>48068374</v>
      </c>
      <c r="M1314" s="26">
        <v>48068374</v>
      </c>
      <c r="N1314" s="47">
        <v>2222</v>
      </c>
      <c r="O1314" s="48">
        <v>46</v>
      </c>
      <c r="P1314" s="48">
        <v>46.4</v>
      </c>
      <c r="Q1314" s="48">
        <v>35</v>
      </c>
      <c r="R1314" s="48">
        <v>11.5</v>
      </c>
      <c r="S1314" s="48">
        <v>9.9</v>
      </c>
      <c r="T1314" s="45">
        <v>1</v>
      </c>
      <c r="U1314" s="28" t="e">
        <v>#N/A</v>
      </c>
      <c r="V1314" s="44">
        <f>VLOOKUP($L1314,'[1]Tortugas liberadas DPNG'!$B$1:$O$552,7,FALSE)</f>
        <v>2015</v>
      </c>
      <c r="W1314" s="44">
        <f>VLOOKUP($L1314,'[1]Tortugas liberadas DPNG'!$B$1:$O$552,11,FALSE)</f>
        <v>25.3</v>
      </c>
      <c r="X1314" s="44">
        <f>VLOOKUP($L1314,'[1]Tortugas liberadas DPNG'!$B$1:$O$552,14,FALSE)/1000</f>
        <v>1.5</v>
      </c>
      <c r="Y1314" s="44">
        <f>VLOOKUP($L1314,'[1]Tortugas liberadas DPNG'!$B$1:$O$552,5,FALSE) -0.5</f>
        <v>5.5</v>
      </c>
      <c r="Z1314" s="44">
        <f>Y1314+(F1314-VLOOKUP($L1314,'[1]Tortugas liberadas DPNG'!$B$1:$O$552,7,FALSE))</f>
        <v>9.5</v>
      </c>
      <c r="AA1314" s="44">
        <f t="shared" ref="AA1314:AA1377" si="35">LEN(M1314)</f>
        <v>8</v>
      </c>
    </row>
    <row r="1315" spans="1:27" x14ac:dyDescent="0.25">
      <c r="A1315" s="42">
        <f t="shared" si="34"/>
        <v>1399</v>
      </c>
      <c r="B1315" s="42" t="s">
        <v>28</v>
      </c>
      <c r="E1315" s="42" t="s">
        <v>762</v>
      </c>
      <c r="F1315" s="9">
        <v>2019</v>
      </c>
      <c r="G1315" s="42">
        <v>8</v>
      </c>
      <c r="H1315" s="42">
        <v>9</v>
      </c>
      <c r="I1315" s="42">
        <v>-0.82019399999999998</v>
      </c>
      <c r="J1315" s="42">
        <v>-90.059644000000006</v>
      </c>
      <c r="K1315" s="26" t="s">
        <v>763</v>
      </c>
      <c r="L1315" s="26">
        <v>982126055990530</v>
      </c>
      <c r="M1315" s="26" t="s">
        <v>763</v>
      </c>
      <c r="N1315" s="47">
        <v>0</v>
      </c>
      <c r="O1315" s="48">
        <v>31.8</v>
      </c>
      <c r="P1315" s="48">
        <v>34.200000000000003</v>
      </c>
      <c r="Q1315" s="48">
        <v>23.9</v>
      </c>
      <c r="R1315" s="48">
        <v>7.9</v>
      </c>
      <c r="S1315" s="48">
        <v>3.3</v>
      </c>
      <c r="T1315" s="45">
        <v>1</v>
      </c>
      <c r="U1315" s="28" t="e">
        <v>#N/A</v>
      </c>
      <c r="V1315" s="44">
        <f>VLOOKUP($L1315,'[1]Tortugas liberadas DPNG'!$B$1:$O$552,7,FALSE)</f>
        <v>2019</v>
      </c>
      <c r="W1315" s="44">
        <f>VLOOKUP($L1315,'[1]Tortugas liberadas DPNG'!$B$1:$O$552,11,FALSE)</f>
        <v>29.5</v>
      </c>
      <c r="X1315" s="44">
        <f>VLOOKUP($L1315,'[1]Tortugas liberadas DPNG'!$B$1:$O$552,14,FALSE)/1000</f>
        <v>2.2090000000000001</v>
      </c>
      <c r="Y1315" s="44">
        <f>VLOOKUP($L1315,'[1]Tortugas liberadas DPNG'!$B$1:$O$552,5,FALSE) -0.5</f>
        <v>5.5</v>
      </c>
      <c r="Z1315" s="44">
        <f>Y1315+(F1315-VLOOKUP($L1315,'[1]Tortugas liberadas DPNG'!$B$1:$O$552,7,FALSE))</f>
        <v>5.5</v>
      </c>
      <c r="AA1315" s="44">
        <f t="shared" si="35"/>
        <v>15</v>
      </c>
    </row>
    <row r="1316" spans="1:27" x14ac:dyDescent="0.25">
      <c r="A1316" s="42">
        <f t="shared" si="34"/>
        <v>1400</v>
      </c>
      <c r="B1316" s="42" t="s">
        <v>28</v>
      </c>
      <c r="E1316" s="42" t="s">
        <v>764</v>
      </c>
      <c r="F1316" s="9">
        <v>2019</v>
      </c>
      <c r="G1316" s="42">
        <v>8</v>
      </c>
      <c r="H1316" s="42">
        <v>9</v>
      </c>
      <c r="I1316" s="42">
        <v>-0.82056799999999996</v>
      </c>
      <c r="J1316" s="42">
        <v>-90.059754999999996</v>
      </c>
      <c r="K1316" s="26" t="s">
        <v>765</v>
      </c>
      <c r="L1316" s="26">
        <v>982126055990463</v>
      </c>
      <c r="M1316" s="26" t="s">
        <v>765</v>
      </c>
      <c r="N1316" s="47">
        <v>0</v>
      </c>
      <c r="O1316" s="48">
        <v>25.2</v>
      </c>
      <c r="P1316" s="48">
        <v>24.9</v>
      </c>
      <c r="Q1316" s="48">
        <v>17.3</v>
      </c>
      <c r="R1316" s="48">
        <v>6.2</v>
      </c>
      <c r="S1316" s="48">
        <v>1.3</v>
      </c>
      <c r="T1316" s="45">
        <v>1</v>
      </c>
      <c r="U1316" s="28" t="e">
        <v>#N/A</v>
      </c>
      <c r="V1316" s="44">
        <f>VLOOKUP($L1316,'[1]Tortugas liberadas DPNG'!$B$1:$O$552,7,FALSE)</f>
        <v>2019</v>
      </c>
      <c r="W1316" s="44">
        <f>VLOOKUP($L1316,'[1]Tortugas liberadas DPNG'!$B$1:$O$552,11,FALSE)</f>
        <v>23.3</v>
      </c>
      <c r="X1316" s="44">
        <f>VLOOKUP($L1316,'[1]Tortugas liberadas DPNG'!$B$1:$O$552,14,FALSE)/1000</f>
        <v>1.0429999999999999</v>
      </c>
      <c r="Y1316" s="44">
        <f>VLOOKUP($L1316,'[1]Tortugas liberadas DPNG'!$B$1:$O$552,5,FALSE) -0.5</f>
        <v>6.5</v>
      </c>
      <c r="Z1316" s="44">
        <f>Y1316+(F1316-VLOOKUP($L1316,'[1]Tortugas liberadas DPNG'!$B$1:$O$552,7,FALSE))</f>
        <v>6.5</v>
      </c>
      <c r="AA1316" s="44">
        <f t="shared" si="35"/>
        <v>15</v>
      </c>
    </row>
    <row r="1317" spans="1:27" x14ac:dyDescent="0.25">
      <c r="A1317" s="42">
        <f t="shared" si="34"/>
        <v>1401</v>
      </c>
      <c r="B1317" s="42" t="s">
        <v>28</v>
      </c>
      <c r="E1317" s="42" t="s">
        <v>766</v>
      </c>
      <c r="F1317" s="9">
        <v>2019</v>
      </c>
      <c r="G1317" s="42">
        <v>8</v>
      </c>
      <c r="H1317" s="42">
        <v>9</v>
      </c>
      <c r="I1317" s="42">
        <v>-0.82127899999999998</v>
      </c>
      <c r="J1317" s="42">
        <v>-90.059578999999999</v>
      </c>
      <c r="K1317" s="26">
        <v>52307883</v>
      </c>
      <c r="L1317" s="26">
        <v>52307883</v>
      </c>
      <c r="M1317" s="26">
        <v>52307883</v>
      </c>
      <c r="N1317" s="47" t="s">
        <v>767</v>
      </c>
      <c r="O1317" s="48">
        <v>33.6</v>
      </c>
      <c r="P1317" s="48">
        <v>35.700000000000003</v>
      </c>
      <c r="Q1317" s="48">
        <v>23.9</v>
      </c>
      <c r="R1317" s="48">
        <v>8.6999999999999993</v>
      </c>
      <c r="S1317" s="48">
        <v>3.7</v>
      </c>
      <c r="T1317" s="45">
        <v>1</v>
      </c>
      <c r="U1317" s="28" t="e">
        <v>#N/A</v>
      </c>
      <c r="V1317" s="44">
        <f>VLOOKUP($L1317,'[1]Tortugas liberadas DPNG'!$B$1:$O$552,7,FALSE)</f>
        <v>2017</v>
      </c>
      <c r="W1317" s="44">
        <f>VLOOKUP($L1317,'[1]Tortugas liberadas DPNG'!$B$1:$O$552,11,FALSE)</f>
        <v>25</v>
      </c>
      <c r="X1317" s="44">
        <f>VLOOKUP($L1317,'[1]Tortugas liberadas DPNG'!$B$1:$O$552,14,FALSE)/1000</f>
        <v>1.5</v>
      </c>
      <c r="Y1317" s="44">
        <f>VLOOKUP($L1317,'[1]Tortugas liberadas DPNG'!$B$1:$O$552,5,FALSE) -0.5</f>
        <v>7.5</v>
      </c>
      <c r="Z1317" s="44">
        <f>Y1317+(F1317-VLOOKUP($L1317,'[1]Tortugas liberadas DPNG'!$B$1:$O$552,7,FALSE))</f>
        <v>9.5</v>
      </c>
      <c r="AA1317" s="44">
        <f t="shared" si="35"/>
        <v>8</v>
      </c>
    </row>
    <row r="1318" spans="1:27" x14ac:dyDescent="0.25">
      <c r="A1318" s="42">
        <f t="shared" si="34"/>
        <v>1402</v>
      </c>
      <c r="B1318" s="42" t="s">
        <v>28</v>
      </c>
      <c r="E1318" s="42" t="s">
        <v>768</v>
      </c>
      <c r="F1318" s="9">
        <v>2019</v>
      </c>
      <c r="G1318" s="42">
        <v>8</v>
      </c>
      <c r="H1318" s="42">
        <v>9</v>
      </c>
      <c r="I1318" s="42">
        <v>-0.82129799999999997</v>
      </c>
      <c r="J1318" s="42">
        <v>-90.059596999999997</v>
      </c>
      <c r="K1318" s="26">
        <v>52312353</v>
      </c>
      <c r="L1318" s="26">
        <v>52312355</v>
      </c>
      <c r="M1318" s="26">
        <v>52312355</v>
      </c>
      <c r="N1318" s="47">
        <v>2347</v>
      </c>
      <c r="O1318" s="48">
        <v>36.1</v>
      </c>
      <c r="P1318" s="48">
        <v>37.700000000000003</v>
      </c>
      <c r="Q1318" s="48">
        <v>26.9</v>
      </c>
      <c r="R1318" s="48">
        <v>8.8000000000000007</v>
      </c>
      <c r="S1318" s="48">
        <v>4.4000000000000004</v>
      </c>
      <c r="T1318" s="45">
        <v>1</v>
      </c>
      <c r="U1318" s="28" t="e">
        <v>#N/A</v>
      </c>
      <c r="V1318" s="44">
        <f>VLOOKUP($L1318,'[1]Tortugas liberadas DPNG'!$B$1:$O$552,7,FALSE)</f>
        <v>2017</v>
      </c>
      <c r="W1318" s="44">
        <f>VLOOKUP($L1318,'[1]Tortugas liberadas DPNG'!$B$1:$O$552,11,FALSE)</f>
        <v>27.3</v>
      </c>
      <c r="X1318" s="44">
        <f>VLOOKUP($L1318,'[1]Tortugas liberadas DPNG'!$B$1:$O$552,14,FALSE)/1000</f>
        <v>2</v>
      </c>
      <c r="Y1318" s="44">
        <f>VLOOKUP($L1318,'[1]Tortugas liberadas DPNG'!$B$1:$O$552,5,FALSE) -0.5</f>
        <v>6.5</v>
      </c>
      <c r="Z1318" s="44">
        <f>Y1318+(F1318-VLOOKUP($L1318,'[1]Tortugas liberadas DPNG'!$B$1:$O$552,7,FALSE))</f>
        <v>8.5</v>
      </c>
      <c r="AA1318" s="44">
        <f t="shared" si="35"/>
        <v>8</v>
      </c>
    </row>
    <row r="1319" spans="1:27" x14ac:dyDescent="0.25">
      <c r="A1319" s="42">
        <f t="shared" si="34"/>
        <v>1403</v>
      </c>
      <c r="B1319" s="42" t="s">
        <v>28</v>
      </c>
      <c r="E1319" s="42" t="s">
        <v>769</v>
      </c>
      <c r="F1319" s="9">
        <v>2019</v>
      </c>
      <c r="G1319" s="42">
        <v>8</v>
      </c>
      <c r="H1319" s="42">
        <v>9</v>
      </c>
      <c r="I1319" s="42">
        <v>-0.82187100000000002</v>
      </c>
      <c r="J1319" s="42">
        <v>-90.059162999999998</v>
      </c>
      <c r="K1319" s="26" t="s">
        <v>770</v>
      </c>
      <c r="L1319" s="26">
        <v>982126055990403</v>
      </c>
      <c r="M1319" s="26" t="s">
        <v>770</v>
      </c>
      <c r="N1319" s="47">
        <v>0</v>
      </c>
      <c r="O1319" s="48">
        <v>29.7</v>
      </c>
      <c r="P1319" s="48">
        <v>39.4</v>
      </c>
      <c r="Q1319" s="48">
        <v>20.7</v>
      </c>
      <c r="R1319" s="48">
        <v>6.9</v>
      </c>
      <c r="S1319" s="48">
        <v>2.2000000000000002</v>
      </c>
      <c r="T1319" s="45">
        <v>1</v>
      </c>
      <c r="U1319" s="28" t="e">
        <v>#N/A</v>
      </c>
      <c r="V1319" s="44">
        <f>VLOOKUP($L1319,'[1]Tortugas liberadas DPNG'!$B$1:$O$552,7,FALSE)</f>
        <v>2019</v>
      </c>
      <c r="W1319" s="44">
        <f>VLOOKUP($L1319,'[1]Tortugas liberadas DPNG'!$B$1:$O$552,11,FALSE)</f>
        <v>27.1</v>
      </c>
      <c r="X1319" s="44">
        <f>VLOOKUP($L1319,'[1]Tortugas liberadas DPNG'!$B$1:$O$552,14,FALSE)/1000</f>
        <v>1.6759999999999999</v>
      </c>
      <c r="Y1319" s="44">
        <f>VLOOKUP($L1319,'[1]Tortugas liberadas DPNG'!$B$1:$O$552,5,FALSE) -0.5</f>
        <v>7.5</v>
      </c>
      <c r="Z1319" s="44">
        <f>Y1319+(F1319-VLOOKUP($L1319,'[1]Tortugas liberadas DPNG'!$B$1:$O$552,7,FALSE))</f>
        <v>7.5</v>
      </c>
      <c r="AA1319" s="44">
        <f t="shared" si="35"/>
        <v>15</v>
      </c>
    </row>
    <row r="1320" spans="1:27" x14ac:dyDescent="0.25">
      <c r="A1320" s="42">
        <f t="shared" si="34"/>
        <v>1404</v>
      </c>
      <c r="B1320" s="42" t="s">
        <v>28</v>
      </c>
      <c r="E1320" s="42" t="s">
        <v>771</v>
      </c>
      <c r="F1320" s="9">
        <v>2019</v>
      </c>
      <c r="G1320" s="42">
        <v>8</v>
      </c>
      <c r="H1320" s="42">
        <v>9</v>
      </c>
      <c r="I1320" s="42">
        <v>-0.82187500000000002</v>
      </c>
      <c r="J1320" s="42">
        <v>-90.059184000000002</v>
      </c>
      <c r="K1320" s="26">
        <v>52380051</v>
      </c>
      <c r="L1320" s="26">
        <v>52380051</v>
      </c>
      <c r="M1320" s="26">
        <v>52380051</v>
      </c>
      <c r="N1320" s="47">
        <v>2956</v>
      </c>
      <c r="O1320" s="48">
        <v>35.6</v>
      </c>
      <c r="P1320" s="48">
        <v>37.700000000000003</v>
      </c>
      <c r="Q1320" s="48">
        <v>25.8</v>
      </c>
      <c r="R1320" s="48">
        <v>8.5</v>
      </c>
      <c r="S1320" s="48">
        <v>4.5999999999999996</v>
      </c>
      <c r="T1320" s="45">
        <v>1</v>
      </c>
      <c r="U1320" s="28" t="e">
        <v>#N/A</v>
      </c>
      <c r="V1320" s="44">
        <f>VLOOKUP($L1320,'[1]Tortugas liberadas DPNG'!$B$1:$O$552,7,FALSE)</f>
        <v>2017</v>
      </c>
      <c r="W1320" s="44">
        <f>VLOOKUP($L1320,'[1]Tortugas liberadas DPNG'!$B$1:$O$552,11,FALSE)</f>
        <v>26.6</v>
      </c>
      <c r="X1320" s="44">
        <f>VLOOKUP($L1320,'[1]Tortugas liberadas DPNG'!$B$1:$O$552,14,FALSE)/1000</f>
        <v>1.6</v>
      </c>
      <c r="Y1320" s="44">
        <f>VLOOKUP($L1320,'[1]Tortugas liberadas DPNG'!$B$1:$O$552,5,FALSE) -0.5</f>
        <v>6.5</v>
      </c>
      <c r="Z1320" s="44">
        <f>Y1320+(F1320-VLOOKUP($L1320,'[1]Tortugas liberadas DPNG'!$B$1:$O$552,7,FALSE))</f>
        <v>8.5</v>
      </c>
      <c r="AA1320" s="44">
        <f t="shared" si="35"/>
        <v>8</v>
      </c>
    </row>
    <row r="1321" spans="1:27" x14ac:dyDescent="0.25">
      <c r="A1321" s="42">
        <f t="shared" si="34"/>
        <v>1405</v>
      </c>
      <c r="B1321" s="42" t="s">
        <v>28</v>
      </c>
      <c r="E1321" s="42" t="s">
        <v>772</v>
      </c>
      <c r="F1321" s="9">
        <v>2019</v>
      </c>
      <c r="G1321" s="42">
        <v>8</v>
      </c>
      <c r="H1321" s="42">
        <v>9</v>
      </c>
      <c r="I1321" s="42">
        <v>-0.82199999999999995</v>
      </c>
      <c r="J1321" s="42">
        <v>-90.059920000000005</v>
      </c>
      <c r="K1321" s="26" t="s">
        <v>773</v>
      </c>
      <c r="L1321" s="26">
        <v>982126055990513</v>
      </c>
      <c r="M1321" s="26" t="s">
        <v>773</v>
      </c>
      <c r="N1321" s="47">
        <v>0</v>
      </c>
      <c r="O1321" s="48">
        <v>29.5</v>
      </c>
      <c r="P1321" s="48">
        <v>30.6</v>
      </c>
      <c r="Q1321" s="48">
        <v>21.2</v>
      </c>
      <c r="R1321" s="48">
        <v>7.1</v>
      </c>
      <c r="S1321" s="48">
        <v>2.2999999999999998</v>
      </c>
      <c r="T1321" s="45">
        <v>1</v>
      </c>
      <c r="U1321" s="28" t="e">
        <v>#N/A</v>
      </c>
      <c r="V1321" s="44">
        <f>VLOOKUP($L1321,'[1]Tortugas liberadas DPNG'!$B$1:$O$552,7,FALSE)</f>
        <v>2019</v>
      </c>
      <c r="W1321" s="44">
        <f>VLOOKUP($L1321,'[1]Tortugas liberadas DPNG'!$B$1:$O$552,11,FALSE)</f>
        <v>26.6</v>
      </c>
      <c r="X1321" s="44">
        <f>VLOOKUP($L1321,'[1]Tortugas liberadas DPNG'!$B$1:$O$552,14,FALSE)/1000</f>
        <v>1.6020000000000001</v>
      </c>
      <c r="Y1321" s="44">
        <f>VLOOKUP($L1321,'[1]Tortugas liberadas DPNG'!$B$1:$O$552,5,FALSE) -0.5</f>
        <v>6.5</v>
      </c>
      <c r="Z1321" s="44">
        <f>Y1321+(F1321-VLOOKUP($L1321,'[1]Tortugas liberadas DPNG'!$B$1:$O$552,7,FALSE))</f>
        <v>6.5</v>
      </c>
      <c r="AA1321" s="44">
        <f t="shared" si="35"/>
        <v>15</v>
      </c>
    </row>
    <row r="1322" spans="1:27" x14ac:dyDescent="0.25">
      <c r="A1322" s="42">
        <f t="shared" si="34"/>
        <v>1406</v>
      </c>
      <c r="B1322" s="42" t="s">
        <v>28</v>
      </c>
      <c r="E1322" s="42" t="s">
        <v>774</v>
      </c>
      <c r="F1322" s="9">
        <v>2019</v>
      </c>
      <c r="G1322" s="42">
        <v>8</v>
      </c>
      <c r="H1322" s="42">
        <v>9</v>
      </c>
      <c r="I1322" s="42">
        <v>-0.82199900000000004</v>
      </c>
      <c r="J1322" s="42">
        <v>-90.059922999999998</v>
      </c>
      <c r="K1322" s="26" t="s">
        <v>775</v>
      </c>
      <c r="L1322" s="26">
        <v>982126055990556</v>
      </c>
      <c r="M1322" s="26" t="s">
        <v>775</v>
      </c>
      <c r="N1322" s="47">
        <v>0</v>
      </c>
      <c r="O1322" s="48">
        <v>31.8</v>
      </c>
      <c r="P1322" s="48">
        <v>33.4</v>
      </c>
      <c r="Q1322" s="48">
        <v>23.5</v>
      </c>
      <c r="R1322" s="48">
        <v>7.3</v>
      </c>
      <c r="S1322" s="48">
        <v>2.9</v>
      </c>
      <c r="T1322" s="45">
        <v>1</v>
      </c>
      <c r="U1322" s="28" t="e">
        <v>#N/A</v>
      </c>
      <c r="V1322" s="44">
        <f>VLOOKUP($L1322,'[1]Tortugas liberadas DPNG'!$B$1:$O$552,7,FALSE)</f>
        <v>2019</v>
      </c>
      <c r="W1322" s="44">
        <f>VLOOKUP($L1322,'[1]Tortugas liberadas DPNG'!$B$1:$O$552,11,FALSE)</f>
        <v>29.9</v>
      </c>
      <c r="X1322" s="44">
        <f>VLOOKUP($L1322,'[1]Tortugas liberadas DPNG'!$B$1:$O$552,14,FALSE)/1000</f>
        <v>2.2650000000000001</v>
      </c>
      <c r="Y1322" s="44">
        <f>VLOOKUP($L1322,'[1]Tortugas liberadas DPNG'!$B$1:$O$552,5,FALSE) -0.5</f>
        <v>5.5</v>
      </c>
      <c r="Z1322" s="44">
        <f>Y1322+(F1322-VLOOKUP($L1322,'[1]Tortugas liberadas DPNG'!$B$1:$O$552,7,FALSE))</f>
        <v>5.5</v>
      </c>
      <c r="AA1322" s="44">
        <f t="shared" si="35"/>
        <v>15</v>
      </c>
    </row>
    <row r="1323" spans="1:27" x14ac:dyDescent="0.25">
      <c r="A1323" s="42">
        <f t="shared" si="34"/>
        <v>1407</v>
      </c>
      <c r="B1323" s="42" t="s">
        <v>28</v>
      </c>
      <c r="E1323" s="42" t="s">
        <v>776</v>
      </c>
      <c r="F1323" s="9">
        <v>2019</v>
      </c>
      <c r="G1323" s="42">
        <v>8</v>
      </c>
      <c r="H1323" s="42">
        <v>9</v>
      </c>
      <c r="I1323" s="42">
        <v>-0.82199900000000004</v>
      </c>
      <c r="J1323" s="42">
        <v>-90.059927000000002</v>
      </c>
      <c r="K1323" s="26" t="s">
        <v>777</v>
      </c>
      <c r="L1323" s="26">
        <v>982126055990447</v>
      </c>
      <c r="M1323" s="26" t="s">
        <v>777</v>
      </c>
      <c r="N1323" s="47">
        <v>0</v>
      </c>
      <c r="O1323" s="48">
        <v>28.8</v>
      </c>
      <c r="P1323" s="48">
        <v>29.2</v>
      </c>
      <c r="Q1323" s="48">
        <v>20.3</v>
      </c>
      <c r="R1323" s="48">
        <v>6</v>
      </c>
      <c r="S1323" s="48">
        <v>1.9</v>
      </c>
      <c r="T1323" s="45">
        <v>1</v>
      </c>
      <c r="U1323" s="28" t="e">
        <v>#N/A</v>
      </c>
      <c r="V1323" s="44">
        <f>VLOOKUP($L1323,'[1]Tortugas liberadas DPNG'!$B$1:$O$552,7,FALSE)</f>
        <v>2019</v>
      </c>
      <c r="W1323" s="44">
        <f>VLOOKUP($L1323,'[1]Tortugas liberadas DPNG'!$B$1:$O$552,11,FALSE)</f>
        <v>26.3</v>
      </c>
      <c r="X1323" s="44">
        <f>VLOOKUP($L1323,'[1]Tortugas liberadas DPNG'!$B$1:$O$552,14,FALSE)/1000</f>
        <v>1.4730000000000001</v>
      </c>
      <c r="Y1323" s="44">
        <f>VLOOKUP($L1323,'[1]Tortugas liberadas DPNG'!$B$1:$O$552,5,FALSE) -0.5</f>
        <v>5.5</v>
      </c>
      <c r="Z1323" s="44">
        <f>Y1323+(F1323-VLOOKUP($L1323,'[1]Tortugas liberadas DPNG'!$B$1:$O$552,7,FALSE))</f>
        <v>5.5</v>
      </c>
      <c r="AA1323" s="44">
        <f t="shared" si="35"/>
        <v>15</v>
      </c>
    </row>
    <row r="1324" spans="1:27" x14ac:dyDescent="0.25">
      <c r="A1324" s="42">
        <f t="shared" si="34"/>
        <v>1408</v>
      </c>
      <c r="B1324" s="42" t="s">
        <v>28</v>
      </c>
      <c r="E1324" s="42" t="s">
        <v>778</v>
      </c>
      <c r="F1324" s="9">
        <v>2019</v>
      </c>
      <c r="G1324" s="42">
        <v>8</v>
      </c>
      <c r="H1324" s="42">
        <v>9</v>
      </c>
      <c r="I1324" s="42">
        <v>-0.82200200000000001</v>
      </c>
      <c r="J1324" s="42">
        <v>-90.059921000000003</v>
      </c>
      <c r="K1324" s="26" t="s">
        <v>779</v>
      </c>
      <c r="L1324" s="26">
        <v>982126055990414</v>
      </c>
      <c r="M1324" s="26" t="s">
        <v>779</v>
      </c>
      <c r="N1324" s="47">
        <v>0</v>
      </c>
      <c r="O1324" s="48">
        <v>33.5</v>
      </c>
      <c r="P1324" s="48">
        <v>35.1</v>
      </c>
      <c r="Q1324" s="48">
        <v>25.2</v>
      </c>
      <c r="R1324" s="48">
        <v>7.1</v>
      </c>
      <c r="S1324" s="48">
        <v>3.1</v>
      </c>
      <c r="T1324" s="45">
        <v>1</v>
      </c>
      <c r="U1324" s="28" t="e">
        <v>#N/A</v>
      </c>
      <c r="V1324" s="44">
        <f>VLOOKUP($L1324,'[1]Tortugas liberadas DPNG'!$B$1:$O$552,7,FALSE)</f>
        <v>2019</v>
      </c>
      <c r="W1324" s="44">
        <f>VLOOKUP($L1324,'[1]Tortugas liberadas DPNG'!$B$1:$O$552,11,FALSE)</f>
        <v>31.2</v>
      </c>
      <c r="X1324" s="44">
        <f>VLOOKUP($L1324,'[1]Tortugas liberadas DPNG'!$B$1:$O$552,14,FALSE)/1000</f>
        <v>2.3879999999999999</v>
      </c>
      <c r="Y1324" s="44">
        <f>VLOOKUP($L1324,'[1]Tortugas liberadas DPNG'!$B$1:$O$552,5,FALSE) -0.5</f>
        <v>5.5</v>
      </c>
      <c r="Z1324" s="44">
        <f>Y1324+(F1324-VLOOKUP($L1324,'[1]Tortugas liberadas DPNG'!$B$1:$O$552,7,FALSE))</f>
        <v>5.5</v>
      </c>
      <c r="AA1324" s="44">
        <f t="shared" si="35"/>
        <v>15</v>
      </c>
    </row>
    <row r="1325" spans="1:27" x14ac:dyDescent="0.25">
      <c r="A1325" s="42">
        <f t="shared" si="34"/>
        <v>1409</v>
      </c>
      <c r="B1325" s="42" t="s">
        <v>28</v>
      </c>
      <c r="E1325" s="42" t="s">
        <v>780</v>
      </c>
      <c r="F1325" s="9">
        <v>2019</v>
      </c>
      <c r="G1325" s="42">
        <v>8</v>
      </c>
      <c r="H1325" s="42">
        <v>9</v>
      </c>
      <c r="I1325" s="42">
        <v>-0.820882</v>
      </c>
      <c r="J1325" s="42">
        <v>-90.059935999999993</v>
      </c>
      <c r="K1325" s="26" t="s">
        <v>781</v>
      </c>
      <c r="L1325" s="26">
        <v>982126055990430</v>
      </c>
      <c r="M1325" s="26" t="s">
        <v>781</v>
      </c>
      <c r="N1325" s="47">
        <v>0</v>
      </c>
      <c r="O1325" s="48">
        <v>32.6</v>
      </c>
      <c r="P1325" s="48">
        <v>24.5</v>
      </c>
      <c r="Q1325" s="48">
        <v>23.4</v>
      </c>
      <c r="R1325" s="48">
        <v>8.3000000000000007</v>
      </c>
      <c r="S1325" s="48">
        <v>3</v>
      </c>
      <c r="T1325" s="45">
        <v>1</v>
      </c>
      <c r="U1325" s="28" t="e">
        <v>#N/A</v>
      </c>
      <c r="V1325" s="44">
        <f>VLOOKUP($L1325,'[1]Tortugas liberadas DPNG'!$B$1:$O$552,7,FALSE)</f>
        <v>2019</v>
      </c>
      <c r="W1325" s="44">
        <f>VLOOKUP($L1325,'[1]Tortugas liberadas DPNG'!$B$1:$O$552,11,FALSE)</f>
        <v>30.1</v>
      </c>
      <c r="X1325" s="44">
        <f>VLOOKUP($L1325,'[1]Tortugas liberadas DPNG'!$B$1:$O$552,14,FALSE)/1000</f>
        <v>2.5369999999999999</v>
      </c>
      <c r="Y1325" s="44">
        <f>VLOOKUP($L1325,'[1]Tortugas liberadas DPNG'!$B$1:$O$552,5,FALSE) -0.5</f>
        <v>6.5</v>
      </c>
      <c r="Z1325" s="44">
        <f>Y1325+(F1325-VLOOKUP($L1325,'[1]Tortugas liberadas DPNG'!$B$1:$O$552,7,FALSE))</f>
        <v>6.5</v>
      </c>
      <c r="AA1325" s="44">
        <f t="shared" si="35"/>
        <v>15</v>
      </c>
    </row>
    <row r="1326" spans="1:27" x14ac:dyDescent="0.25">
      <c r="A1326" s="42">
        <f t="shared" si="34"/>
        <v>1410</v>
      </c>
      <c r="B1326" s="42" t="s">
        <v>28</v>
      </c>
      <c r="E1326" s="42" t="s">
        <v>782</v>
      </c>
      <c r="F1326" s="9">
        <v>2019</v>
      </c>
      <c r="G1326" s="42">
        <v>8</v>
      </c>
      <c r="H1326" s="42">
        <v>9</v>
      </c>
      <c r="I1326" s="42">
        <v>-0.820886</v>
      </c>
      <c r="J1326" s="42">
        <v>-90.059922</v>
      </c>
      <c r="K1326" s="26" t="s">
        <v>783</v>
      </c>
      <c r="L1326" s="26">
        <v>982126055990548</v>
      </c>
      <c r="M1326" s="26" t="s">
        <v>783</v>
      </c>
      <c r="N1326" s="47">
        <v>0</v>
      </c>
      <c r="O1326" s="48">
        <v>29</v>
      </c>
      <c r="P1326" s="48">
        <v>31.3</v>
      </c>
      <c r="Q1326" s="48">
        <v>21</v>
      </c>
      <c r="R1326" s="48">
        <v>7.1</v>
      </c>
      <c r="S1326" s="48">
        <v>2.2999999999999998</v>
      </c>
      <c r="T1326" s="45">
        <v>1</v>
      </c>
      <c r="U1326" s="28" t="e">
        <v>#N/A</v>
      </c>
      <c r="V1326" s="44">
        <f>VLOOKUP($L1326,'[1]Tortugas liberadas DPNG'!$B$1:$O$552,7,FALSE)</f>
        <v>2019</v>
      </c>
      <c r="W1326" s="44">
        <f>VLOOKUP($L1326,'[1]Tortugas liberadas DPNG'!$B$1:$O$552,11,FALSE)</f>
        <v>27.9</v>
      </c>
      <c r="X1326" s="44">
        <f>VLOOKUP($L1326,'[1]Tortugas liberadas DPNG'!$B$1:$O$552,14,FALSE)/1000</f>
        <v>1.966</v>
      </c>
      <c r="Y1326" s="44">
        <f>VLOOKUP($L1326,'[1]Tortugas liberadas DPNG'!$B$1:$O$552,5,FALSE) -0.5</f>
        <v>5.5</v>
      </c>
      <c r="Z1326" s="44">
        <f>Y1326+(F1326-VLOOKUP($L1326,'[1]Tortugas liberadas DPNG'!$B$1:$O$552,7,FALSE))</f>
        <v>5.5</v>
      </c>
      <c r="AA1326" s="44">
        <f t="shared" si="35"/>
        <v>15</v>
      </c>
    </row>
    <row r="1327" spans="1:27" x14ac:dyDescent="0.25">
      <c r="A1327" s="42">
        <f t="shared" si="34"/>
        <v>1411</v>
      </c>
      <c r="B1327" s="42" t="s">
        <v>28</v>
      </c>
      <c r="E1327" s="42" t="s">
        <v>784</v>
      </c>
      <c r="F1327" s="9">
        <v>2019</v>
      </c>
      <c r="G1327" s="42">
        <v>8</v>
      </c>
      <c r="H1327" s="42">
        <v>9</v>
      </c>
      <c r="I1327" s="42">
        <v>-0.821044</v>
      </c>
      <c r="J1327" s="42">
        <v>-90.060495000000003</v>
      </c>
      <c r="K1327" s="26" t="s">
        <v>785</v>
      </c>
      <c r="L1327" s="26">
        <v>982126055990429</v>
      </c>
      <c r="M1327" s="26" t="s">
        <v>785</v>
      </c>
      <c r="N1327" s="47">
        <v>0</v>
      </c>
      <c r="O1327" s="48">
        <v>34.4</v>
      </c>
      <c r="P1327" s="48">
        <v>35.1</v>
      </c>
      <c r="Q1327" s="48">
        <v>23.8</v>
      </c>
      <c r="R1327" s="48">
        <v>8.1999999999999993</v>
      </c>
      <c r="S1327" s="48">
        <v>3.9</v>
      </c>
      <c r="T1327" s="45">
        <v>1</v>
      </c>
      <c r="U1327" s="28" t="e">
        <v>#N/A</v>
      </c>
      <c r="V1327" s="44">
        <f>VLOOKUP($L1327,'[1]Tortugas liberadas DPNG'!$B$1:$O$552,7,FALSE)</f>
        <v>2019</v>
      </c>
      <c r="W1327" s="44">
        <f>VLOOKUP($L1327,'[1]Tortugas liberadas DPNG'!$B$1:$O$552,11,FALSE)</f>
        <v>31.1</v>
      </c>
      <c r="X1327" s="44">
        <f>VLOOKUP($L1327,'[1]Tortugas liberadas DPNG'!$B$1:$O$552,14,FALSE)/1000</f>
        <v>2.87</v>
      </c>
      <c r="Y1327" s="44">
        <f>VLOOKUP($L1327,'[1]Tortugas liberadas DPNG'!$B$1:$O$552,5,FALSE) -0.5</f>
        <v>6.5</v>
      </c>
      <c r="Z1327" s="44">
        <f>Y1327+(F1327-VLOOKUP($L1327,'[1]Tortugas liberadas DPNG'!$B$1:$O$552,7,FALSE))</f>
        <v>6.5</v>
      </c>
      <c r="AA1327" s="44">
        <f t="shared" si="35"/>
        <v>15</v>
      </c>
    </row>
    <row r="1328" spans="1:27" x14ac:dyDescent="0.25">
      <c r="A1328" s="42">
        <f t="shared" si="34"/>
        <v>1412</v>
      </c>
      <c r="B1328" s="42" t="s">
        <v>28</v>
      </c>
      <c r="E1328" s="42" t="s">
        <v>786</v>
      </c>
      <c r="F1328" s="9">
        <v>2019</v>
      </c>
      <c r="G1328" s="42">
        <v>8</v>
      </c>
      <c r="H1328" s="42">
        <v>9</v>
      </c>
      <c r="I1328" s="42">
        <v>-0.82104900000000003</v>
      </c>
      <c r="J1328" s="42">
        <v>-90.060490999999999</v>
      </c>
      <c r="K1328" s="26">
        <v>52070348</v>
      </c>
      <c r="L1328" s="26">
        <v>52070348</v>
      </c>
      <c r="M1328" s="26">
        <v>52070348</v>
      </c>
      <c r="N1328" s="47">
        <v>2409</v>
      </c>
      <c r="O1328" s="48">
        <v>30.4</v>
      </c>
      <c r="P1328" s="48">
        <v>31.7</v>
      </c>
      <c r="Q1328" s="48">
        <v>21.9</v>
      </c>
      <c r="R1328" s="48">
        <v>7.4</v>
      </c>
      <c r="S1328" s="48">
        <v>2.4</v>
      </c>
      <c r="T1328" s="45">
        <v>1</v>
      </c>
      <c r="U1328" s="28" t="e">
        <v>#N/A</v>
      </c>
      <c r="V1328" s="44">
        <f>VLOOKUP($L1328,'[1]Tortugas liberadas DPNG'!$B$1:$O$552,7,FALSE)</f>
        <v>2017</v>
      </c>
      <c r="W1328" s="44">
        <f>VLOOKUP($L1328,'[1]Tortugas liberadas DPNG'!$B$1:$O$552,11,FALSE)</f>
        <v>23.6</v>
      </c>
      <c r="X1328" s="44">
        <f>VLOOKUP($L1328,'[1]Tortugas liberadas DPNG'!$B$1:$O$552,14,FALSE)/1000</f>
        <v>1.504</v>
      </c>
      <c r="Y1328" s="44">
        <f>VLOOKUP($L1328,'[1]Tortugas liberadas DPNG'!$B$1:$O$552,5,FALSE) -0.5</f>
        <v>5.5</v>
      </c>
      <c r="Z1328" s="44">
        <f>Y1328+(F1328-VLOOKUP($L1328,'[1]Tortugas liberadas DPNG'!$B$1:$O$552,7,FALSE))</f>
        <v>7.5</v>
      </c>
      <c r="AA1328" s="44">
        <f t="shared" si="35"/>
        <v>8</v>
      </c>
    </row>
    <row r="1329" spans="1:27" x14ac:dyDescent="0.25">
      <c r="A1329" s="42">
        <f t="shared" si="34"/>
        <v>1413</v>
      </c>
      <c r="B1329" s="42" t="s">
        <v>28</v>
      </c>
      <c r="E1329" s="42" t="s">
        <v>787</v>
      </c>
      <c r="F1329" s="9">
        <v>2019</v>
      </c>
      <c r="G1329" s="42">
        <v>8</v>
      </c>
      <c r="H1329" s="42">
        <v>9</v>
      </c>
      <c r="I1329" s="42">
        <v>-0.82257000000000002</v>
      </c>
      <c r="J1329" s="42">
        <v>-90.060212000000007</v>
      </c>
      <c r="K1329" s="26">
        <v>52601323</v>
      </c>
      <c r="L1329" s="26">
        <v>52601323</v>
      </c>
      <c r="M1329" s="26">
        <v>52601323</v>
      </c>
      <c r="N1329" s="47">
        <v>0</v>
      </c>
      <c r="O1329" s="48">
        <v>42.1</v>
      </c>
      <c r="P1329" s="48">
        <v>43.9</v>
      </c>
      <c r="Q1329" s="48">
        <v>32.5</v>
      </c>
      <c r="R1329" s="48">
        <v>10.3</v>
      </c>
      <c r="S1329" s="48">
        <v>7.2</v>
      </c>
      <c r="T1329" s="45">
        <v>1</v>
      </c>
      <c r="U1329" s="28" t="e">
        <v>#N/A</v>
      </c>
      <c r="V1329" s="44" t="e">
        <f>VLOOKUP($L1329,'[1]Tortugas liberadas DPNG'!$B$1:$O$552,7,FALSE)</f>
        <v>#N/A</v>
      </c>
      <c r="W1329" s="44" t="e">
        <f>VLOOKUP($L1329,'[1]Tortugas liberadas DPNG'!$B$1:$O$552,11,FALSE)</f>
        <v>#N/A</v>
      </c>
      <c r="X1329" s="44" t="e">
        <f>VLOOKUP($L1329,'[1]Tortugas liberadas DPNG'!$B$1:$O$552,14,FALSE)/1000</f>
        <v>#N/A</v>
      </c>
      <c r="Y1329" s="44" t="e">
        <f>VLOOKUP($L1329,'[1]Tortugas liberadas DPNG'!$B$1:$O$552,5,FALSE) -0.5</f>
        <v>#N/A</v>
      </c>
      <c r="Z1329" s="44" t="e">
        <f>Y1329+(F1329-VLOOKUP($L1329,'[1]Tortugas liberadas DPNG'!$B$1:$O$552,7,FALSE))</f>
        <v>#N/A</v>
      </c>
      <c r="AA1329" s="44">
        <f t="shared" si="35"/>
        <v>8</v>
      </c>
    </row>
    <row r="1330" spans="1:27" x14ac:dyDescent="0.25">
      <c r="A1330" s="42">
        <f t="shared" si="34"/>
        <v>1414</v>
      </c>
      <c r="B1330" s="42" t="s">
        <v>28</v>
      </c>
      <c r="E1330" s="42" t="s">
        <v>788</v>
      </c>
      <c r="F1330" s="9">
        <v>2019</v>
      </c>
      <c r="G1330" s="42">
        <v>8</v>
      </c>
      <c r="H1330" s="42">
        <v>9</v>
      </c>
      <c r="I1330" s="42">
        <v>-0.82255400000000001</v>
      </c>
      <c r="J1330" s="42">
        <v>-90.060194999999993</v>
      </c>
      <c r="K1330" s="26" t="s">
        <v>789</v>
      </c>
      <c r="L1330" s="26">
        <v>982126055990402</v>
      </c>
      <c r="M1330" s="26" t="s">
        <v>789</v>
      </c>
      <c r="N1330" s="47">
        <v>0</v>
      </c>
      <c r="O1330" s="48">
        <v>30.9</v>
      </c>
      <c r="P1330" s="48">
        <v>32.9</v>
      </c>
      <c r="Q1330" s="48">
        <v>22.6</v>
      </c>
      <c r="R1330" s="48">
        <v>8.1999999999999993</v>
      </c>
      <c r="S1330" s="48">
        <v>3.1</v>
      </c>
      <c r="T1330" s="45">
        <v>1</v>
      </c>
      <c r="U1330" s="28" t="e">
        <v>#N/A</v>
      </c>
      <c r="V1330" s="44">
        <f>VLOOKUP($L1330,'[1]Tortugas liberadas DPNG'!$B$1:$O$552,7,FALSE)</f>
        <v>2019</v>
      </c>
      <c r="W1330" s="44">
        <f>VLOOKUP($L1330,'[1]Tortugas liberadas DPNG'!$B$1:$O$552,11,FALSE)</f>
        <v>28.5</v>
      </c>
      <c r="X1330" s="44">
        <f>VLOOKUP($L1330,'[1]Tortugas liberadas DPNG'!$B$1:$O$552,14,FALSE)/1000</f>
        <v>2.129</v>
      </c>
      <c r="Y1330" s="44">
        <f>VLOOKUP($L1330,'[1]Tortugas liberadas DPNG'!$B$1:$O$552,5,FALSE) -0.5</f>
        <v>8.5</v>
      </c>
      <c r="Z1330" s="44">
        <f>Y1330+(F1330-VLOOKUP($L1330,'[1]Tortugas liberadas DPNG'!$B$1:$O$552,7,FALSE))</f>
        <v>8.5</v>
      </c>
      <c r="AA1330" s="44">
        <f t="shared" si="35"/>
        <v>15</v>
      </c>
    </row>
    <row r="1331" spans="1:27" x14ac:dyDescent="0.25">
      <c r="A1331" s="42">
        <f t="shared" si="34"/>
        <v>1415</v>
      </c>
      <c r="B1331" s="42" t="s">
        <v>28</v>
      </c>
      <c r="E1331" s="42" t="s">
        <v>790</v>
      </c>
      <c r="F1331" s="9">
        <v>2019</v>
      </c>
      <c r="G1331" s="42">
        <v>8</v>
      </c>
      <c r="H1331" s="42">
        <v>9</v>
      </c>
      <c r="I1331" s="42">
        <v>-0.82257800000000003</v>
      </c>
      <c r="J1331" s="42">
        <v>-90.060202000000004</v>
      </c>
      <c r="K1331" s="26" t="s">
        <v>791</v>
      </c>
      <c r="L1331" s="26">
        <v>982126055990498</v>
      </c>
      <c r="M1331" s="26" t="s">
        <v>791</v>
      </c>
      <c r="N1331" s="47">
        <v>0</v>
      </c>
      <c r="O1331" s="48">
        <v>27.6</v>
      </c>
      <c r="P1331" s="48">
        <v>29.4</v>
      </c>
      <c r="Q1331" s="48">
        <v>19</v>
      </c>
      <c r="R1331" s="48">
        <v>6.4</v>
      </c>
      <c r="S1331" s="48">
        <v>1.6</v>
      </c>
      <c r="T1331" s="45">
        <v>1</v>
      </c>
      <c r="U1331" s="28" t="e">
        <v>#N/A</v>
      </c>
      <c r="V1331" s="44">
        <f>VLOOKUP($L1331,'[1]Tortugas liberadas DPNG'!$B$1:$O$552,7,FALSE)</f>
        <v>2019</v>
      </c>
      <c r="W1331" s="44">
        <f>VLOOKUP($L1331,'[1]Tortugas liberadas DPNG'!$B$1:$O$552,11,FALSE)</f>
        <v>25.5</v>
      </c>
      <c r="X1331" s="44">
        <f>VLOOKUP($L1331,'[1]Tortugas liberadas DPNG'!$B$1:$O$552,14,FALSE)/1000</f>
        <v>1.216</v>
      </c>
      <c r="Y1331" s="44">
        <f>VLOOKUP($L1331,'[1]Tortugas liberadas DPNG'!$B$1:$O$552,5,FALSE) -0.5</f>
        <v>5.5</v>
      </c>
      <c r="Z1331" s="44">
        <f>Y1331+(F1331-VLOOKUP($L1331,'[1]Tortugas liberadas DPNG'!$B$1:$O$552,7,FALSE))</f>
        <v>5.5</v>
      </c>
      <c r="AA1331" s="44">
        <f t="shared" si="35"/>
        <v>15</v>
      </c>
    </row>
    <row r="1332" spans="1:27" x14ac:dyDescent="0.25">
      <c r="A1332" s="42">
        <f t="shared" si="34"/>
        <v>1416</v>
      </c>
      <c r="B1332" s="42" t="s">
        <v>28</v>
      </c>
      <c r="E1332" s="42" t="s">
        <v>792</v>
      </c>
      <c r="F1332" s="9">
        <v>2019</v>
      </c>
      <c r="G1332" s="42">
        <v>8</v>
      </c>
      <c r="H1332" s="42">
        <v>9</v>
      </c>
      <c r="I1332" s="42">
        <v>-0.821654</v>
      </c>
      <c r="J1332" s="42">
        <v>-90.060675000000003</v>
      </c>
      <c r="K1332" s="26">
        <v>52376069</v>
      </c>
      <c r="L1332" s="26">
        <v>52376069</v>
      </c>
      <c r="M1332" s="26">
        <v>52376069</v>
      </c>
      <c r="N1332" s="47">
        <v>2350</v>
      </c>
      <c r="O1332" s="48">
        <v>36</v>
      </c>
      <c r="P1332" s="48">
        <v>37.9</v>
      </c>
      <c r="Q1332" s="48">
        <v>25.4</v>
      </c>
      <c r="R1332" s="48">
        <v>8.6999999999999993</v>
      </c>
      <c r="S1332" s="48">
        <v>4.0999999999999996</v>
      </c>
      <c r="T1332" s="45">
        <v>1</v>
      </c>
      <c r="U1332" s="28" t="e">
        <v>#N/A</v>
      </c>
      <c r="V1332" s="44">
        <f>VLOOKUP($L1332,'[1]Tortugas liberadas DPNG'!$B$1:$O$552,7,FALSE)</f>
        <v>2017</v>
      </c>
      <c r="W1332" s="44">
        <f>VLOOKUP($L1332,'[1]Tortugas liberadas DPNG'!$B$1:$O$552,11,FALSE)</f>
        <v>28.2</v>
      </c>
      <c r="X1332" s="44">
        <f>VLOOKUP($L1332,'[1]Tortugas liberadas DPNG'!$B$1:$O$552,14,FALSE)/1000</f>
        <v>2.1</v>
      </c>
      <c r="Y1332" s="44">
        <f>VLOOKUP($L1332,'[1]Tortugas liberadas DPNG'!$B$1:$O$552,5,FALSE) -0.5</f>
        <v>6.5</v>
      </c>
      <c r="Z1332" s="44">
        <f>Y1332+(F1332-VLOOKUP($L1332,'[1]Tortugas liberadas DPNG'!$B$1:$O$552,7,FALSE))</f>
        <v>8.5</v>
      </c>
      <c r="AA1332" s="44">
        <f t="shared" si="35"/>
        <v>8</v>
      </c>
    </row>
    <row r="1333" spans="1:27" x14ac:dyDescent="0.25">
      <c r="A1333" s="42">
        <f t="shared" si="34"/>
        <v>1417</v>
      </c>
      <c r="B1333" s="42" t="s">
        <v>28</v>
      </c>
      <c r="E1333" s="42" t="s">
        <v>793</v>
      </c>
      <c r="F1333" s="9">
        <v>2019</v>
      </c>
      <c r="G1333" s="42">
        <v>8</v>
      </c>
      <c r="H1333" s="42">
        <v>9</v>
      </c>
      <c r="I1333" s="42">
        <v>-0.82165100000000002</v>
      </c>
      <c r="J1333" s="42">
        <v>-90.060691000000006</v>
      </c>
      <c r="K1333" s="26" t="s">
        <v>794</v>
      </c>
      <c r="L1333" s="26">
        <v>982126055990512</v>
      </c>
      <c r="M1333" s="26" t="s">
        <v>794</v>
      </c>
      <c r="N1333" s="47">
        <v>0</v>
      </c>
      <c r="O1333" s="48">
        <v>26.6</v>
      </c>
      <c r="P1333" s="48">
        <v>29</v>
      </c>
      <c r="Q1333" s="48">
        <v>19</v>
      </c>
      <c r="R1333" s="48">
        <v>6.2</v>
      </c>
      <c r="S1333" s="48">
        <v>1.6</v>
      </c>
      <c r="T1333" s="45">
        <v>1</v>
      </c>
      <c r="U1333" s="28" t="e">
        <v>#N/A</v>
      </c>
      <c r="V1333" s="44">
        <f>VLOOKUP($L1333,'[1]Tortugas liberadas DPNG'!$B$1:$O$552,7,FALSE)</f>
        <v>2019</v>
      </c>
      <c r="W1333" s="44">
        <f>VLOOKUP($L1333,'[1]Tortugas liberadas DPNG'!$B$1:$O$552,11,FALSE)</f>
        <v>25.6</v>
      </c>
      <c r="X1333" s="44">
        <f>VLOOKUP($L1333,'[1]Tortugas liberadas DPNG'!$B$1:$O$552,14,FALSE)/1000</f>
        <v>1.3340000000000001</v>
      </c>
      <c r="Y1333" s="44">
        <f>VLOOKUP($L1333,'[1]Tortugas liberadas DPNG'!$B$1:$O$552,5,FALSE) -0.5</f>
        <v>5.5</v>
      </c>
      <c r="Z1333" s="44">
        <f>Y1333+(F1333-VLOOKUP($L1333,'[1]Tortugas liberadas DPNG'!$B$1:$O$552,7,FALSE))</f>
        <v>5.5</v>
      </c>
      <c r="AA1333" s="44">
        <f t="shared" si="35"/>
        <v>15</v>
      </c>
    </row>
    <row r="1334" spans="1:27" x14ac:dyDescent="0.25">
      <c r="A1334" s="42">
        <f t="shared" si="34"/>
        <v>1418</v>
      </c>
      <c r="B1334" s="42" t="s">
        <v>28</v>
      </c>
      <c r="E1334" s="42" t="s">
        <v>795</v>
      </c>
      <c r="F1334" s="9">
        <v>2019</v>
      </c>
      <c r="G1334" s="42">
        <v>8</v>
      </c>
      <c r="H1334" s="42">
        <v>9</v>
      </c>
      <c r="I1334" s="42">
        <v>-0.82077800000000001</v>
      </c>
      <c r="J1334" s="42">
        <v>-90.061015999999995</v>
      </c>
      <c r="K1334" s="26">
        <v>52554637</v>
      </c>
      <c r="L1334" s="26">
        <v>52554637</v>
      </c>
      <c r="M1334" s="26">
        <v>52554637</v>
      </c>
      <c r="N1334" s="47">
        <v>2959</v>
      </c>
      <c r="O1334" s="48">
        <v>34.5</v>
      </c>
      <c r="P1334" s="48">
        <v>36.200000000000003</v>
      </c>
      <c r="Q1334" s="48">
        <v>24.9</v>
      </c>
      <c r="R1334" s="48">
        <v>8.8000000000000007</v>
      </c>
      <c r="S1334" s="48">
        <v>4.4000000000000004</v>
      </c>
      <c r="T1334" s="45">
        <v>1</v>
      </c>
      <c r="U1334" s="28" t="e">
        <v>#N/A</v>
      </c>
      <c r="V1334" s="44">
        <f>VLOOKUP($L1334,'[1]Tortugas liberadas DPNG'!$B$1:$O$552,7,FALSE)</f>
        <v>2017</v>
      </c>
      <c r="W1334" s="44">
        <f>VLOOKUP($L1334,'[1]Tortugas liberadas DPNG'!$B$1:$O$552,11,FALSE)</f>
        <v>26.2</v>
      </c>
      <c r="X1334" s="44">
        <f>VLOOKUP($L1334,'[1]Tortugas liberadas DPNG'!$B$1:$O$552,14,FALSE)/1000</f>
        <v>1.6950000000000001</v>
      </c>
      <c r="Y1334" s="44">
        <f>VLOOKUP($L1334,'[1]Tortugas liberadas DPNG'!$B$1:$O$552,5,FALSE) -0.5</f>
        <v>5.5</v>
      </c>
      <c r="Z1334" s="44">
        <f>Y1334+(F1334-VLOOKUP($L1334,'[1]Tortugas liberadas DPNG'!$B$1:$O$552,7,FALSE))</f>
        <v>7.5</v>
      </c>
      <c r="AA1334" s="44">
        <f t="shared" si="35"/>
        <v>8</v>
      </c>
    </row>
    <row r="1335" spans="1:27" x14ac:dyDescent="0.25">
      <c r="A1335" s="42">
        <f t="shared" si="34"/>
        <v>1419</v>
      </c>
      <c r="B1335" s="42" t="s">
        <v>28</v>
      </c>
      <c r="E1335" s="42" t="s">
        <v>796</v>
      </c>
      <c r="F1335" s="9">
        <v>2019</v>
      </c>
      <c r="G1335" s="42">
        <v>8</v>
      </c>
      <c r="H1335" s="42">
        <v>9</v>
      </c>
      <c r="I1335" s="42">
        <v>-0.82078399999999996</v>
      </c>
      <c r="J1335" s="42">
        <v>-90.061019000000002</v>
      </c>
      <c r="K1335" s="26">
        <v>48368259</v>
      </c>
      <c r="L1335" s="26">
        <v>48368259</v>
      </c>
      <c r="M1335" s="26">
        <v>48368259</v>
      </c>
      <c r="N1335" s="47" t="s">
        <v>797</v>
      </c>
      <c r="O1335" s="48">
        <v>39.299999999999997</v>
      </c>
      <c r="P1335" s="48">
        <v>42</v>
      </c>
      <c r="Q1335" s="48">
        <v>28.9</v>
      </c>
      <c r="R1335" s="48">
        <v>9</v>
      </c>
      <c r="S1335" s="48">
        <v>6.1</v>
      </c>
      <c r="T1335" s="45">
        <v>1</v>
      </c>
      <c r="U1335" s="28" t="e">
        <v>#N/A</v>
      </c>
      <c r="V1335" s="44">
        <f>VLOOKUP($L1335,'[1]Tortugas liberadas DPNG'!$B$1:$O$552,7,FALSE)</f>
        <v>2015</v>
      </c>
      <c r="W1335" s="44">
        <f>VLOOKUP($L1335,'[1]Tortugas liberadas DPNG'!$B$1:$O$552,11,FALSE)</f>
        <v>23.6</v>
      </c>
      <c r="X1335" s="44">
        <f>VLOOKUP($L1335,'[1]Tortugas liberadas DPNG'!$B$1:$O$552,14,FALSE)/1000</f>
        <v>1.1000000000000001</v>
      </c>
      <c r="Y1335" s="44">
        <f>VLOOKUP($L1335,'[1]Tortugas liberadas DPNG'!$B$1:$O$552,5,FALSE) -0.5</f>
        <v>4.5</v>
      </c>
      <c r="Z1335" s="44">
        <f>Y1335+(F1335-VLOOKUP($L1335,'[1]Tortugas liberadas DPNG'!$B$1:$O$552,7,FALSE))</f>
        <v>8.5</v>
      </c>
      <c r="AA1335" s="44">
        <f t="shared" si="35"/>
        <v>8</v>
      </c>
    </row>
    <row r="1336" spans="1:27" x14ac:dyDescent="0.25">
      <c r="A1336" s="42">
        <f t="shared" si="34"/>
        <v>1420</v>
      </c>
      <c r="B1336" s="42" t="s">
        <v>28</v>
      </c>
      <c r="E1336" s="42" t="s">
        <v>798</v>
      </c>
      <c r="F1336" s="9">
        <v>2019</v>
      </c>
      <c r="G1336" s="42">
        <v>8</v>
      </c>
      <c r="H1336" s="42">
        <v>9</v>
      </c>
      <c r="I1336" s="42">
        <v>-0.82075900000000002</v>
      </c>
      <c r="J1336" s="42">
        <v>-90.061014999999998</v>
      </c>
      <c r="K1336" s="26">
        <v>52770551</v>
      </c>
      <c r="L1336" s="26">
        <v>52770551</v>
      </c>
      <c r="M1336" s="26">
        <v>52770551</v>
      </c>
      <c r="N1336" s="47">
        <v>2372</v>
      </c>
      <c r="O1336" s="48">
        <v>35.9</v>
      </c>
      <c r="P1336" s="48">
        <v>37.700000000000003</v>
      </c>
      <c r="Q1336" s="48">
        <v>26.4</v>
      </c>
      <c r="R1336" s="48">
        <v>8.6</v>
      </c>
      <c r="S1336" s="48">
        <v>4</v>
      </c>
      <c r="T1336" s="45">
        <v>1</v>
      </c>
      <c r="U1336" s="28" t="e">
        <v>#N/A</v>
      </c>
      <c r="V1336" s="44">
        <f>VLOOKUP($L1336,'[1]Tortugas liberadas DPNG'!$B$1:$O$552,7,FALSE)</f>
        <v>2017</v>
      </c>
      <c r="W1336" s="44">
        <f>VLOOKUP($L1336,'[1]Tortugas liberadas DPNG'!$B$1:$O$552,11,FALSE)</f>
        <v>26.5</v>
      </c>
      <c r="X1336" s="44">
        <f>VLOOKUP($L1336,'[1]Tortugas liberadas DPNG'!$B$1:$O$552,14,FALSE)/1000</f>
        <v>1.8</v>
      </c>
      <c r="Y1336" s="44">
        <f>VLOOKUP($L1336,'[1]Tortugas liberadas DPNG'!$B$1:$O$552,5,FALSE) -0.5</f>
        <v>6.5</v>
      </c>
      <c r="Z1336" s="44">
        <f>Y1336+(F1336-VLOOKUP($L1336,'[1]Tortugas liberadas DPNG'!$B$1:$O$552,7,FALSE))</f>
        <v>8.5</v>
      </c>
      <c r="AA1336" s="44">
        <f t="shared" si="35"/>
        <v>8</v>
      </c>
    </row>
    <row r="1337" spans="1:27" x14ac:dyDescent="0.25">
      <c r="A1337" s="42">
        <f t="shared" si="34"/>
        <v>1421</v>
      </c>
      <c r="B1337" s="42" t="s">
        <v>28</v>
      </c>
      <c r="E1337" s="42" t="s">
        <v>799</v>
      </c>
      <c r="F1337" s="9">
        <v>2019</v>
      </c>
      <c r="G1337" s="42">
        <v>8</v>
      </c>
      <c r="H1337" s="42">
        <v>9</v>
      </c>
      <c r="I1337" s="42">
        <v>-0.82046399999999997</v>
      </c>
      <c r="J1337" s="42">
        <v>-90.061097000000004</v>
      </c>
      <c r="K1337" s="26">
        <v>48375861</v>
      </c>
      <c r="L1337" s="26">
        <v>48375861</v>
      </c>
      <c r="M1337" s="26">
        <v>48375861</v>
      </c>
      <c r="N1337" s="47">
        <v>2287</v>
      </c>
      <c r="O1337" s="48">
        <v>41.8</v>
      </c>
      <c r="P1337" s="48">
        <v>43.1</v>
      </c>
      <c r="Q1337" s="48">
        <v>32.4</v>
      </c>
      <c r="R1337" s="48">
        <v>10.7</v>
      </c>
      <c r="S1337" s="48">
        <v>7.4</v>
      </c>
      <c r="T1337" s="45">
        <v>1</v>
      </c>
      <c r="U1337" s="28" t="e">
        <v>#N/A</v>
      </c>
      <c r="V1337" s="44">
        <f>VLOOKUP($L1337,'[1]Tortugas liberadas DPNG'!$B$1:$O$552,7,FALSE)</f>
        <v>2015</v>
      </c>
      <c r="W1337" s="44">
        <f>VLOOKUP($L1337,'[1]Tortugas liberadas DPNG'!$B$1:$O$552,11,FALSE)</f>
        <v>25.1</v>
      </c>
      <c r="X1337" s="44">
        <f>VLOOKUP($L1337,'[1]Tortugas liberadas DPNG'!$B$1:$O$552,14,FALSE)/1000</f>
        <v>1.4</v>
      </c>
      <c r="Y1337" s="44">
        <f>VLOOKUP($L1337,'[1]Tortugas liberadas DPNG'!$B$1:$O$552,5,FALSE) -0.5</f>
        <v>4.5</v>
      </c>
      <c r="Z1337" s="44">
        <f>Y1337+(F1337-VLOOKUP($L1337,'[1]Tortugas liberadas DPNG'!$B$1:$O$552,7,FALSE))</f>
        <v>8.5</v>
      </c>
      <c r="AA1337" s="44">
        <f t="shared" si="35"/>
        <v>8</v>
      </c>
    </row>
    <row r="1338" spans="1:27" x14ac:dyDescent="0.25">
      <c r="A1338" s="42">
        <f t="shared" si="34"/>
        <v>1422</v>
      </c>
      <c r="B1338" s="42" t="s">
        <v>28</v>
      </c>
      <c r="E1338" s="42" t="s">
        <v>800</v>
      </c>
      <c r="F1338" s="9">
        <v>2019</v>
      </c>
      <c r="G1338" s="42">
        <v>8</v>
      </c>
      <c r="H1338" s="42">
        <v>9</v>
      </c>
      <c r="I1338" s="42">
        <v>-0.82047700000000001</v>
      </c>
      <c r="J1338" s="42">
        <v>-90.061111999999994</v>
      </c>
      <c r="K1338" s="26">
        <v>48280344</v>
      </c>
      <c r="L1338" s="26">
        <v>48280344</v>
      </c>
      <c r="M1338" s="26">
        <v>48280344</v>
      </c>
      <c r="N1338" s="47" t="s">
        <v>801</v>
      </c>
      <c r="O1338" s="48">
        <v>39.6</v>
      </c>
      <c r="P1338" s="48">
        <v>41.5</v>
      </c>
      <c r="Q1338" s="48">
        <v>29.4</v>
      </c>
      <c r="R1338" s="48">
        <v>10.3</v>
      </c>
      <c r="S1338" s="48">
        <v>5.6</v>
      </c>
      <c r="T1338" s="45">
        <v>1</v>
      </c>
      <c r="U1338" s="28" t="e">
        <v>#N/A</v>
      </c>
      <c r="V1338" s="44">
        <f>VLOOKUP($L1338,'[1]Tortugas liberadas DPNG'!$B$1:$O$552,7,FALSE)</f>
        <v>2015</v>
      </c>
      <c r="W1338" s="44">
        <f>VLOOKUP($L1338,'[1]Tortugas liberadas DPNG'!$B$1:$O$552,11,FALSE)</f>
        <v>25.1</v>
      </c>
      <c r="X1338" s="44">
        <f>VLOOKUP($L1338,'[1]Tortugas liberadas DPNG'!$B$1:$O$552,14,FALSE)/1000</f>
        <v>1.4</v>
      </c>
      <c r="Y1338" s="44">
        <f>VLOOKUP($L1338,'[1]Tortugas liberadas DPNG'!$B$1:$O$552,5,FALSE) -0.5</f>
        <v>4.5</v>
      </c>
      <c r="Z1338" s="44">
        <f>Y1338+(F1338-VLOOKUP($L1338,'[1]Tortugas liberadas DPNG'!$B$1:$O$552,7,FALSE))</f>
        <v>8.5</v>
      </c>
      <c r="AA1338" s="44">
        <f t="shared" si="35"/>
        <v>8</v>
      </c>
    </row>
    <row r="1339" spans="1:27" x14ac:dyDescent="0.25">
      <c r="A1339" s="42">
        <f t="shared" si="34"/>
        <v>1423</v>
      </c>
      <c r="B1339" s="42" t="s">
        <v>28</v>
      </c>
      <c r="E1339" s="42" t="s">
        <v>802</v>
      </c>
      <c r="F1339" s="9">
        <v>2019</v>
      </c>
      <c r="G1339" s="42">
        <v>8</v>
      </c>
      <c r="H1339" s="42">
        <v>9</v>
      </c>
      <c r="I1339" s="42">
        <v>-0.82070500000000002</v>
      </c>
      <c r="J1339" s="42">
        <v>-90.061538999999996</v>
      </c>
      <c r="K1339" s="26">
        <v>48284339</v>
      </c>
      <c r="L1339" s="26">
        <v>48284339</v>
      </c>
      <c r="M1339" s="26">
        <v>48284339</v>
      </c>
      <c r="N1339" s="47">
        <v>2156</v>
      </c>
      <c r="O1339" s="48">
        <v>45.5</v>
      </c>
      <c r="P1339" s="48">
        <v>48.6</v>
      </c>
      <c r="Q1339" s="48">
        <v>34.799999999999997</v>
      </c>
      <c r="R1339" s="48">
        <v>12.2</v>
      </c>
      <c r="S1339" s="48">
        <v>10.4</v>
      </c>
      <c r="T1339" s="45">
        <v>1</v>
      </c>
      <c r="U1339" s="28" t="e">
        <v>#N/A</v>
      </c>
      <c r="V1339" s="44">
        <f>VLOOKUP($L1339,'[1]Tortugas liberadas DPNG'!$B$1:$O$552,7,FALSE)</f>
        <v>2015</v>
      </c>
      <c r="W1339" s="44">
        <f>VLOOKUP($L1339,'[1]Tortugas liberadas DPNG'!$B$1:$O$552,11,FALSE)</f>
        <v>29.8</v>
      </c>
      <c r="X1339" s="44">
        <f>VLOOKUP($L1339,'[1]Tortugas liberadas DPNG'!$B$1:$O$552,14,FALSE)/1000</f>
        <v>2.2999999999999998</v>
      </c>
      <c r="Y1339" s="44">
        <f>VLOOKUP($L1339,'[1]Tortugas liberadas DPNG'!$B$1:$O$552,5,FALSE) -0.5</f>
        <v>7.5</v>
      </c>
      <c r="Z1339" s="44">
        <f>Y1339+(F1339-VLOOKUP($L1339,'[1]Tortugas liberadas DPNG'!$B$1:$O$552,7,FALSE))</f>
        <v>11.5</v>
      </c>
      <c r="AA1339" s="44">
        <f t="shared" si="35"/>
        <v>8</v>
      </c>
    </row>
    <row r="1340" spans="1:27" x14ac:dyDescent="0.25">
      <c r="A1340" s="42">
        <f t="shared" si="34"/>
        <v>1424</v>
      </c>
      <c r="B1340" s="42" t="s">
        <v>28</v>
      </c>
      <c r="E1340" s="42" t="s">
        <v>803</v>
      </c>
      <c r="F1340" s="9">
        <v>2019</v>
      </c>
      <c r="G1340" s="42">
        <v>8</v>
      </c>
      <c r="H1340" s="42">
        <v>9</v>
      </c>
      <c r="I1340" s="42">
        <v>-0.82071099999999997</v>
      </c>
      <c r="J1340" s="42">
        <v>-90.061533999999995</v>
      </c>
      <c r="K1340" s="26">
        <v>91585526</v>
      </c>
      <c r="L1340" s="26">
        <v>48072890</v>
      </c>
      <c r="M1340" s="26" t="s">
        <v>108</v>
      </c>
      <c r="N1340" s="47">
        <v>2139</v>
      </c>
      <c r="O1340" s="48">
        <v>35.9</v>
      </c>
      <c r="P1340" s="48">
        <v>36.700000000000003</v>
      </c>
      <c r="Q1340" s="48">
        <v>27.5</v>
      </c>
      <c r="R1340" s="48">
        <v>9.6999999999999993</v>
      </c>
      <c r="S1340" s="48">
        <v>4.5</v>
      </c>
      <c r="T1340" s="45">
        <v>1</v>
      </c>
      <c r="U1340" s="28" t="e">
        <v>#N/A</v>
      </c>
      <c r="V1340" s="44">
        <f>VLOOKUP($L1340,'[1]Tortugas liberadas DPNG'!$B$1:$O$552,7,FALSE)</f>
        <v>2015</v>
      </c>
      <c r="W1340" s="44">
        <f>VLOOKUP($L1340,'[1]Tortugas liberadas DPNG'!$B$1:$O$552,11,FALSE)</f>
        <v>22.5</v>
      </c>
      <c r="X1340" s="44">
        <f>VLOOKUP($L1340,'[1]Tortugas liberadas DPNG'!$B$1:$O$552,14,FALSE)/1000</f>
        <v>1</v>
      </c>
      <c r="Y1340" s="44">
        <f>VLOOKUP($L1340,'[1]Tortugas liberadas DPNG'!$B$1:$O$552,5,FALSE) -0.5</f>
        <v>7.5</v>
      </c>
      <c r="Z1340" s="44">
        <f>Y1340+(F1340-VLOOKUP($L1340,'[1]Tortugas liberadas DPNG'!$B$1:$O$552,7,FALSE))</f>
        <v>11.5</v>
      </c>
      <c r="AA1340" s="44">
        <f t="shared" si="35"/>
        <v>17</v>
      </c>
    </row>
    <row r="1341" spans="1:27" x14ac:dyDescent="0.25">
      <c r="A1341" s="42">
        <f t="shared" si="34"/>
        <v>1425</v>
      </c>
      <c r="B1341" s="42" t="s">
        <v>28</v>
      </c>
      <c r="E1341" s="42" t="s">
        <v>804</v>
      </c>
      <c r="F1341" s="9">
        <v>2019</v>
      </c>
      <c r="G1341" s="42">
        <v>8</v>
      </c>
      <c r="H1341" s="42">
        <v>9</v>
      </c>
      <c r="I1341" s="42">
        <v>-0.82031100000000001</v>
      </c>
      <c r="J1341" s="42">
        <v>-90.061505999999994</v>
      </c>
      <c r="K1341" s="26">
        <v>51610817</v>
      </c>
      <c r="L1341" s="26">
        <v>51610817</v>
      </c>
      <c r="M1341" s="26">
        <v>51610817</v>
      </c>
      <c r="N1341" s="47">
        <v>2404</v>
      </c>
      <c r="O1341" s="48">
        <v>34.1</v>
      </c>
      <c r="P1341" s="48">
        <v>34.799999999999997</v>
      </c>
      <c r="Q1341" s="48">
        <v>24.7</v>
      </c>
      <c r="R1341" s="48">
        <v>7.6</v>
      </c>
      <c r="S1341" s="48">
        <v>3.8</v>
      </c>
      <c r="T1341" s="45">
        <v>1</v>
      </c>
      <c r="U1341" s="28" t="e">
        <v>#N/A</v>
      </c>
      <c r="V1341" s="44">
        <f>VLOOKUP($L1341,'[1]Tortugas liberadas DPNG'!$B$1:$O$552,7,FALSE)</f>
        <v>2017</v>
      </c>
      <c r="W1341" s="44">
        <f>VLOOKUP($L1341,'[1]Tortugas liberadas DPNG'!$B$1:$O$552,11,FALSE)</f>
        <v>25</v>
      </c>
      <c r="X1341" s="44">
        <f>VLOOKUP($L1341,'[1]Tortugas liberadas DPNG'!$B$1:$O$552,14,FALSE)/1000</f>
        <v>1.3</v>
      </c>
      <c r="Y1341" s="44">
        <f>VLOOKUP($L1341,'[1]Tortugas liberadas DPNG'!$B$1:$O$552,5,FALSE) -0.5</f>
        <v>4.5</v>
      </c>
      <c r="Z1341" s="44">
        <f>Y1341+(F1341-VLOOKUP($L1341,'[1]Tortugas liberadas DPNG'!$B$1:$O$552,7,FALSE))</f>
        <v>6.5</v>
      </c>
      <c r="AA1341" s="44">
        <f t="shared" si="35"/>
        <v>8</v>
      </c>
    </row>
    <row r="1342" spans="1:27" x14ac:dyDescent="0.25">
      <c r="A1342" s="42">
        <f t="shared" si="34"/>
        <v>1426</v>
      </c>
      <c r="B1342" s="42" t="s">
        <v>28</v>
      </c>
      <c r="E1342" s="42" t="s">
        <v>805</v>
      </c>
      <c r="F1342" s="9">
        <v>2019</v>
      </c>
      <c r="G1342" s="42">
        <v>8</v>
      </c>
      <c r="H1342" s="42">
        <v>9</v>
      </c>
      <c r="I1342" s="42">
        <v>-0.82031600000000005</v>
      </c>
      <c r="J1342" s="42">
        <v>-90.061492999999999</v>
      </c>
      <c r="K1342" s="26">
        <v>51570790</v>
      </c>
      <c r="L1342" s="26">
        <v>51570790</v>
      </c>
      <c r="M1342" s="26">
        <v>51570790</v>
      </c>
      <c r="N1342" s="47">
        <v>2450</v>
      </c>
      <c r="O1342" s="48">
        <v>30.9</v>
      </c>
      <c r="P1342" s="48">
        <v>32</v>
      </c>
      <c r="Q1342" s="48">
        <v>21.8</v>
      </c>
      <c r="R1342" s="48">
        <v>7.2</v>
      </c>
      <c r="S1342" s="48">
        <v>2.4</v>
      </c>
      <c r="T1342" s="45">
        <v>1</v>
      </c>
      <c r="U1342" s="28" t="e">
        <v>#N/A</v>
      </c>
      <c r="V1342" s="44">
        <f>VLOOKUP($L1342,'[1]Tortugas liberadas DPNG'!$B$1:$O$552,7,FALSE)</f>
        <v>2017</v>
      </c>
      <c r="W1342" s="44">
        <f>VLOOKUP($L1342,'[1]Tortugas liberadas DPNG'!$B$1:$O$552,11,FALSE)</f>
        <v>23.7</v>
      </c>
      <c r="X1342" s="44">
        <f>VLOOKUP($L1342,'[1]Tortugas liberadas DPNG'!$B$1:$O$552,14,FALSE)/1000</f>
        <v>0.99099999999999999</v>
      </c>
      <c r="Y1342" s="44">
        <f>VLOOKUP($L1342,'[1]Tortugas liberadas DPNG'!$B$1:$O$552,5,FALSE) -0.5</f>
        <v>5.5</v>
      </c>
      <c r="Z1342" s="44">
        <f>Y1342+(F1342-VLOOKUP($L1342,'[1]Tortugas liberadas DPNG'!$B$1:$O$552,7,FALSE))</f>
        <v>7.5</v>
      </c>
      <c r="AA1342" s="44">
        <f t="shared" si="35"/>
        <v>8</v>
      </c>
    </row>
    <row r="1343" spans="1:27" x14ac:dyDescent="0.25">
      <c r="A1343" s="42">
        <f t="shared" si="34"/>
        <v>1427</v>
      </c>
      <c r="B1343" s="42" t="s">
        <v>28</v>
      </c>
      <c r="E1343" s="42" t="s">
        <v>806</v>
      </c>
      <c r="F1343" s="9">
        <v>2019</v>
      </c>
      <c r="G1343" s="42">
        <v>8</v>
      </c>
      <c r="H1343" s="42">
        <v>10</v>
      </c>
      <c r="I1343" s="42">
        <v>-0.82087699999999997</v>
      </c>
      <c r="J1343" s="42">
        <v>-90.060059999999993</v>
      </c>
      <c r="K1343" s="26" t="s">
        <v>807</v>
      </c>
      <c r="L1343" s="26">
        <v>982126055990515</v>
      </c>
      <c r="M1343" s="26" t="s">
        <v>807</v>
      </c>
      <c r="N1343" s="47">
        <v>0</v>
      </c>
      <c r="O1343" s="48">
        <v>27.4</v>
      </c>
      <c r="P1343" s="48">
        <v>20.2</v>
      </c>
      <c r="Q1343" s="48">
        <v>19.3</v>
      </c>
      <c r="R1343" s="48">
        <v>5.3</v>
      </c>
      <c r="S1343" s="48">
        <v>2</v>
      </c>
      <c r="T1343" s="45">
        <v>1</v>
      </c>
      <c r="U1343" s="28" t="e">
        <v>#N/A</v>
      </c>
      <c r="V1343" s="44">
        <f>VLOOKUP($L1343,'[1]Tortugas liberadas DPNG'!$B$1:$O$552,7,FALSE)</f>
        <v>2019</v>
      </c>
      <c r="W1343" s="44">
        <f>VLOOKUP($L1343,'[1]Tortugas liberadas DPNG'!$B$1:$O$552,11,FALSE)</f>
        <v>26.7</v>
      </c>
      <c r="X1343" s="44">
        <f>VLOOKUP($L1343,'[1]Tortugas liberadas DPNG'!$B$1:$O$552,14,FALSE)/1000</f>
        <v>1.4730000000000001</v>
      </c>
      <c r="Y1343" s="44">
        <f>VLOOKUP($L1343,'[1]Tortugas liberadas DPNG'!$B$1:$O$552,5,FALSE) -0.5</f>
        <v>5.5</v>
      </c>
      <c r="Z1343" s="44">
        <f>Y1343+(F1343-VLOOKUP($L1343,'[1]Tortugas liberadas DPNG'!$B$1:$O$552,7,FALSE))</f>
        <v>5.5</v>
      </c>
      <c r="AA1343" s="44">
        <f t="shared" si="35"/>
        <v>15</v>
      </c>
    </row>
    <row r="1344" spans="1:27" x14ac:dyDescent="0.25">
      <c r="A1344" s="42">
        <f t="shared" si="34"/>
        <v>1428</v>
      </c>
      <c r="B1344" s="42" t="s">
        <v>28</v>
      </c>
      <c r="E1344" s="42" t="s">
        <v>808</v>
      </c>
      <c r="F1344" s="9">
        <v>2019</v>
      </c>
      <c r="G1344" s="42">
        <v>8</v>
      </c>
      <c r="H1344" s="42">
        <v>10</v>
      </c>
      <c r="I1344" s="42">
        <v>-0.820245</v>
      </c>
      <c r="J1344" s="42">
        <v>-90.060596000000004</v>
      </c>
      <c r="K1344" s="26" t="s">
        <v>809</v>
      </c>
      <c r="L1344" s="26">
        <v>982126055990464</v>
      </c>
      <c r="M1344" s="26" t="s">
        <v>809</v>
      </c>
      <c r="N1344" s="47">
        <v>0</v>
      </c>
      <c r="O1344" s="48">
        <v>29.2</v>
      </c>
      <c r="P1344" s="48">
        <v>30.2</v>
      </c>
      <c r="Q1344" s="48">
        <v>19.899999999999999</v>
      </c>
      <c r="R1344" s="48">
        <v>6.1</v>
      </c>
      <c r="S1344" s="48">
        <v>2.5</v>
      </c>
      <c r="T1344" s="45">
        <v>1</v>
      </c>
      <c r="U1344" s="28" t="e">
        <v>#N/A</v>
      </c>
      <c r="V1344" s="44">
        <f>VLOOKUP($L1344,'[1]Tortugas liberadas DPNG'!$B$1:$O$552,7,FALSE)</f>
        <v>2019</v>
      </c>
      <c r="W1344" s="44">
        <f>VLOOKUP($L1344,'[1]Tortugas liberadas DPNG'!$B$1:$O$552,11,FALSE)</f>
        <v>27.5</v>
      </c>
      <c r="X1344" s="44">
        <f>VLOOKUP($L1344,'[1]Tortugas liberadas DPNG'!$B$1:$O$552,14,FALSE)/1000</f>
        <v>1.8640000000000001</v>
      </c>
      <c r="Y1344" s="44">
        <f>VLOOKUP($L1344,'[1]Tortugas liberadas DPNG'!$B$1:$O$552,5,FALSE) -0.5</f>
        <v>6.5</v>
      </c>
      <c r="Z1344" s="44">
        <f>Y1344+(F1344-VLOOKUP($L1344,'[1]Tortugas liberadas DPNG'!$B$1:$O$552,7,FALSE))</f>
        <v>6.5</v>
      </c>
      <c r="AA1344" s="44">
        <f t="shared" si="35"/>
        <v>15</v>
      </c>
    </row>
    <row r="1345" spans="1:27" x14ac:dyDescent="0.25">
      <c r="A1345" s="42">
        <f t="shared" si="34"/>
        <v>1429</v>
      </c>
      <c r="B1345" s="42" t="s">
        <v>28</v>
      </c>
      <c r="E1345" s="42" t="s">
        <v>810</v>
      </c>
      <c r="F1345" s="9">
        <v>2019</v>
      </c>
      <c r="G1345" s="42">
        <v>8</v>
      </c>
      <c r="H1345" s="42">
        <v>10</v>
      </c>
      <c r="I1345" s="42">
        <v>-0.82042700000000002</v>
      </c>
      <c r="J1345" s="42">
        <v>-90.061001000000005</v>
      </c>
      <c r="K1345" s="26">
        <v>91353834</v>
      </c>
      <c r="L1345" s="26">
        <v>91353834</v>
      </c>
      <c r="M1345" s="26">
        <v>91353834</v>
      </c>
      <c r="N1345" s="47">
        <v>2424</v>
      </c>
      <c r="O1345" s="48">
        <v>32.4</v>
      </c>
      <c r="P1345" s="48">
        <v>33.700000000000003</v>
      </c>
      <c r="Q1345" s="48">
        <v>22.3</v>
      </c>
      <c r="R1345" s="48">
        <v>7.5</v>
      </c>
      <c r="S1345" s="48">
        <v>3.3</v>
      </c>
      <c r="T1345" s="45">
        <v>1</v>
      </c>
      <c r="U1345" s="28" t="e">
        <v>#N/A</v>
      </c>
      <c r="V1345" s="44">
        <f>VLOOKUP($L1345,'[1]Tortugas liberadas DPNG'!$B$1:$O$552,7,FALSE)</f>
        <v>2017</v>
      </c>
      <c r="W1345" s="44">
        <f>VLOOKUP($L1345,'[1]Tortugas liberadas DPNG'!$B$1:$O$552,11,FALSE)</f>
        <v>26</v>
      </c>
      <c r="X1345" s="44">
        <f>VLOOKUP($L1345,'[1]Tortugas liberadas DPNG'!$B$1:$O$552,14,FALSE)/1000</f>
        <v>1.587</v>
      </c>
      <c r="Y1345" s="44">
        <f>VLOOKUP($L1345,'[1]Tortugas liberadas DPNG'!$B$1:$O$552,5,FALSE) -0.5</f>
        <v>5.5</v>
      </c>
      <c r="Z1345" s="44">
        <f>Y1345+(F1345-VLOOKUP($L1345,'[1]Tortugas liberadas DPNG'!$B$1:$O$552,7,FALSE))</f>
        <v>7.5</v>
      </c>
      <c r="AA1345" s="44">
        <f t="shared" si="35"/>
        <v>8</v>
      </c>
    </row>
    <row r="1346" spans="1:27" x14ac:dyDescent="0.25">
      <c r="A1346" s="42">
        <f t="shared" si="34"/>
        <v>1430</v>
      </c>
      <c r="B1346" s="42" t="s">
        <v>28</v>
      </c>
      <c r="E1346" s="42" t="s">
        <v>811</v>
      </c>
      <c r="F1346" s="9">
        <v>2019</v>
      </c>
      <c r="G1346" s="42">
        <v>8</v>
      </c>
      <c r="H1346" s="42">
        <v>10</v>
      </c>
      <c r="I1346" s="42">
        <v>-0.82042400000000004</v>
      </c>
      <c r="J1346" s="42">
        <v>-90.061009999999996</v>
      </c>
      <c r="K1346" s="26" t="s">
        <v>812</v>
      </c>
      <c r="L1346" s="26">
        <v>982126055990381</v>
      </c>
      <c r="M1346" s="26" t="s">
        <v>812</v>
      </c>
      <c r="N1346" s="47">
        <v>0</v>
      </c>
      <c r="O1346" s="48">
        <v>30.1</v>
      </c>
      <c r="P1346" s="48">
        <v>32.700000000000003</v>
      </c>
      <c r="Q1346" s="48">
        <v>21.5</v>
      </c>
      <c r="R1346" s="48">
        <v>6.2</v>
      </c>
      <c r="S1346" s="48">
        <v>2.8</v>
      </c>
      <c r="T1346" s="45">
        <v>1</v>
      </c>
      <c r="U1346" s="28" t="e">
        <v>#N/A</v>
      </c>
      <c r="V1346" s="44">
        <f>VLOOKUP($L1346,'[1]Tortugas liberadas DPNG'!$B$1:$O$552,7,FALSE)</f>
        <v>2019</v>
      </c>
      <c r="W1346" s="44">
        <f>VLOOKUP($L1346,'[1]Tortugas liberadas DPNG'!$B$1:$O$552,11,FALSE)</f>
        <v>28.1</v>
      </c>
      <c r="X1346" s="44">
        <f>VLOOKUP($L1346,'[1]Tortugas liberadas DPNG'!$B$1:$O$552,14,FALSE)/1000</f>
        <v>2.0819999999999999</v>
      </c>
      <c r="Y1346" s="44">
        <f>VLOOKUP($L1346,'[1]Tortugas liberadas DPNG'!$B$1:$O$552,5,FALSE) -0.5</f>
        <v>7.5</v>
      </c>
      <c r="Z1346" s="44">
        <f>Y1346+(F1346-VLOOKUP($L1346,'[1]Tortugas liberadas DPNG'!$B$1:$O$552,7,FALSE))</f>
        <v>7.5</v>
      </c>
      <c r="AA1346" s="44">
        <f t="shared" si="35"/>
        <v>15</v>
      </c>
    </row>
    <row r="1347" spans="1:27" x14ac:dyDescent="0.25">
      <c r="A1347" s="42">
        <f t="shared" si="34"/>
        <v>1431</v>
      </c>
      <c r="B1347" s="42" t="s">
        <v>28</v>
      </c>
      <c r="E1347" s="42" t="s">
        <v>813</v>
      </c>
      <c r="F1347" s="9">
        <v>2019</v>
      </c>
      <c r="G1347" s="42">
        <v>8</v>
      </c>
      <c r="H1347" s="42">
        <v>10</v>
      </c>
      <c r="I1347" s="42">
        <v>-0.82042499999999996</v>
      </c>
      <c r="J1347" s="42">
        <v>-90.061013000000003</v>
      </c>
      <c r="K1347" s="26" t="s">
        <v>814</v>
      </c>
      <c r="L1347" s="26">
        <v>982126055990541</v>
      </c>
      <c r="M1347" s="26" t="s">
        <v>814</v>
      </c>
      <c r="N1347" s="47">
        <v>0</v>
      </c>
      <c r="O1347" s="48">
        <v>30.6</v>
      </c>
      <c r="P1347" s="48">
        <v>31.3</v>
      </c>
      <c r="Q1347" s="48">
        <v>21.5</v>
      </c>
      <c r="R1347" s="48">
        <v>5.7</v>
      </c>
      <c r="S1347" s="48">
        <v>3.8</v>
      </c>
      <c r="T1347" s="45">
        <v>1</v>
      </c>
      <c r="U1347" s="28" t="e">
        <v>#N/A</v>
      </c>
      <c r="V1347" s="44">
        <f>VLOOKUP($L1347,'[1]Tortugas liberadas DPNG'!$B$1:$O$552,7,FALSE)</f>
        <v>2019</v>
      </c>
      <c r="W1347" s="44">
        <f>VLOOKUP($L1347,'[1]Tortugas liberadas DPNG'!$B$1:$O$552,11,FALSE)</f>
        <v>29.3</v>
      </c>
      <c r="X1347" s="44">
        <f>VLOOKUP($L1347,'[1]Tortugas liberadas DPNG'!$B$1:$O$552,14,FALSE)/1000</f>
        <v>2.0329999999999999</v>
      </c>
      <c r="Y1347" s="44">
        <f>VLOOKUP($L1347,'[1]Tortugas liberadas DPNG'!$B$1:$O$552,5,FALSE) -0.5</f>
        <v>5.5</v>
      </c>
      <c r="Z1347" s="44">
        <f>Y1347+(F1347-VLOOKUP($L1347,'[1]Tortugas liberadas DPNG'!$B$1:$O$552,7,FALSE))</f>
        <v>5.5</v>
      </c>
      <c r="AA1347" s="44">
        <f t="shared" si="35"/>
        <v>15</v>
      </c>
    </row>
    <row r="1348" spans="1:27" x14ac:dyDescent="0.25">
      <c r="A1348" s="42">
        <f t="shared" si="34"/>
        <v>1432</v>
      </c>
      <c r="B1348" s="42" t="s">
        <v>28</v>
      </c>
      <c r="E1348" s="42" t="s">
        <v>815</v>
      </c>
      <c r="F1348" s="9">
        <v>2019</v>
      </c>
      <c r="G1348" s="42">
        <v>8</v>
      </c>
      <c r="H1348" s="42">
        <v>10</v>
      </c>
      <c r="I1348" s="42">
        <v>-0.82040599999999997</v>
      </c>
      <c r="J1348" s="42">
        <v>-90.060957999999999</v>
      </c>
      <c r="K1348" s="26" t="s">
        <v>816</v>
      </c>
      <c r="L1348" s="26">
        <v>982126055990470</v>
      </c>
      <c r="M1348" s="26" t="s">
        <v>816</v>
      </c>
      <c r="N1348" s="47">
        <v>0</v>
      </c>
      <c r="O1348" s="48">
        <v>23.6</v>
      </c>
      <c r="P1348" s="48">
        <v>26.1</v>
      </c>
      <c r="Q1348" s="48">
        <v>16.3</v>
      </c>
      <c r="R1348" s="48">
        <v>5.0999999999999996</v>
      </c>
      <c r="S1348" s="48">
        <v>1.3</v>
      </c>
      <c r="T1348" s="45">
        <v>1</v>
      </c>
      <c r="U1348" s="28" t="e">
        <v>#N/A</v>
      </c>
      <c r="V1348" s="44">
        <f>VLOOKUP($L1348,'[1]Tortugas liberadas DPNG'!$B$1:$O$552,7,FALSE)</f>
        <v>2019</v>
      </c>
      <c r="W1348" s="44">
        <f>VLOOKUP($L1348,'[1]Tortugas liberadas DPNG'!$B$1:$O$552,11,FALSE)</f>
        <v>23.4</v>
      </c>
      <c r="X1348" s="44">
        <f>VLOOKUP($L1348,'[1]Tortugas liberadas DPNG'!$B$1:$O$552,14,FALSE)/1000</f>
        <v>1.089</v>
      </c>
      <c r="Y1348" s="44">
        <f>VLOOKUP($L1348,'[1]Tortugas liberadas DPNG'!$B$1:$O$552,5,FALSE) -0.5</f>
        <v>8.5</v>
      </c>
      <c r="Z1348" s="44">
        <f>Y1348+(F1348-VLOOKUP($L1348,'[1]Tortugas liberadas DPNG'!$B$1:$O$552,7,FALSE))</f>
        <v>8.5</v>
      </c>
      <c r="AA1348" s="44">
        <f t="shared" si="35"/>
        <v>15</v>
      </c>
    </row>
    <row r="1349" spans="1:27" x14ac:dyDescent="0.25">
      <c r="A1349" s="42">
        <f t="shared" si="34"/>
        <v>1433</v>
      </c>
      <c r="B1349" s="42" t="s">
        <v>28</v>
      </c>
      <c r="E1349" s="42" t="s">
        <v>817</v>
      </c>
      <c r="F1349" s="9">
        <v>2019</v>
      </c>
      <c r="G1349" s="42">
        <v>8</v>
      </c>
      <c r="H1349" s="42">
        <v>10</v>
      </c>
      <c r="I1349" s="42">
        <v>-0.820469</v>
      </c>
      <c r="J1349" s="42">
        <v>-90.061948999999998</v>
      </c>
      <c r="K1349" s="26">
        <v>52518025</v>
      </c>
      <c r="L1349" s="26">
        <v>52518025</v>
      </c>
      <c r="M1349" s="26">
        <v>52518025</v>
      </c>
      <c r="N1349" s="47">
        <v>2377</v>
      </c>
      <c r="O1349" s="48">
        <v>28.6</v>
      </c>
      <c r="P1349" s="48">
        <v>29.5</v>
      </c>
      <c r="Q1349" s="48">
        <v>24.1</v>
      </c>
      <c r="R1349" s="48">
        <v>5.8</v>
      </c>
      <c r="S1349" s="48">
        <v>2.2000000000000002</v>
      </c>
      <c r="T1349" s="45">
        <v>1</v>
      </c>
      <c r="U1349" s="28" t="e">
        <v>#N/A</v>
      </c>
      <c r="V1349" s="44">
        <f>VLOOKUP($L1349,'[1]Tortugas liberadas DPNG'!$B$1:$O$552,7,FALSE)</f>
        <v>2017</v>
      </c>
      <c r="W1349" s="44">
        <f>VLOOKUP($L1349,'[1]Tortugas liberadas DPNG'!$B$1:$O$552,11,FALSE)</f>
        <v>23.4</v>
      </c>
      <c r="X1349" s="44">
        <f>VLOOKUP($L1349,'[1]Tortugas liberadas DPNG'!$B$1:$O$552,14,FALSE)/1000</f>
        <v>1.0269999999999999</v>
      </c>
      <c r="Y1349" s="44">
        <f>VLOOKUP($L1349,'[1]Tortugas liberadas DPNG'!$B$1:$O$552,5,FALSE) -0.5</f>
        <v>5.5</v>
      </c>
      <c r="Z1349" s="44">
        <f>Y1349+(F1349-VLOOKUP($L1349,'[1]Tortugas liberadas DPNG'!$B$1:$O$552,7,FALSE))</f>
        <v>7.5</v>
      </c>
      <c r="AA1349" s="44">
        <f t="shared" si="35"/>
        <v>8</v>
      </c>
    </row>
    <row r="1350" spans="1:27" x14ac:dyDescent="0.25">
      <c r="A1350" s="42">
        <f t="shared" si="34"/>
        <v>1434</v>
      </c>
      <c r="B1350" s="42" t="s">
        <v>28</v>
      </c>
      <c r="E1350" s="42" t="s">
        <v>818</v>
      </c>
      <c r="F1350" s="9">
        <v>2019</v>
      </c>
      <c r="G1350" s="42">
        <v>8</v>
      </c>
      <c r="H1350" s="42">
        <v>10</v>
      </c>
      <c r="I1350" s="42">
        <v>-0.82044700000000004</v>
      </c>
      <c r="J1350" s="42">
        <v>-90.061931999999999</v>
      </c>
      <c r="K1350" s="26" t="s">
        <v>819</v>
      </c>
      <c r="L1350" s="26">
        <v>982126055990520</v>
      </c>
      <c r="M1350" s="26" t="s">
        <v>819</v>
      </c>
      <c r="N1350" s="47">
        <v>0</v>
      </c>
      <c r="O1350" s="48">
        <v>29.3</v>
      </c>
      <c r="P1350" s="48">
        <v>30.9</v>
      </c>
      <c r="Q1350" s="48">
        <v>20.399999999999999</v>
      </c>
      <c r="R1350" s="48">
        <v>6.1</v>
      </c>
      <c r="S1350" s="48">
        <v>2.2000000000000002</v>
      </c>
      <c r="T1350" s="45">
        <v>1</v>
      </c>
      <c r="U1350" s="28" t="e">
        <v>#N/A</v>
      </c>
      <c r="V1350" s="44">
        <f>VLOOKUP($L1350,'[1]Tortugas liberadas DPNG'!$B$1:$O$552,7,FALSE)</f>
        <v>2019</v>
      </c>
      <c r="W1350" s="44">
        <f>VLOOKUP($L1350,'[1]Tortugas liberadas DPNG'!$B$1:$O$552,11,FALSE)</f>
        <v>27.6</v>
      </c>
      <c r="X1350" s="44">
        <f>VLOOKUP($L1350,'[1]Tortugas liberadas DPNG'!$B$1:$O$552,14,FALSE)/1000</f>
        <v>1.7689999999999999</v>
      </c>
      <c r="Y1350" s="44">
        <f>VLOOKUP($L1350,'[1]Tortugas liberadas DPNG'!$B$1:$O$552,5,FALSE) -0.5</f>
        <v>5.5</v>
      </c>
      <c r="Z1350" s="44">
        <f>Y1350+(F1350-VLOOKUP($L1350,'[1]Tortugas liberadas DPNG'!$B$1:$O$552,7,FALSE))</f>
        <v>5.5</v>
      </c>
      <c r="AA1350" s="44">
        <f t="shared" si="35"/>
        <v>15</v>
      </c>
    </row>
    <row r="1351" spans="1:27" x14ac:dyDescent="0.25">
      <c r="A1351" s="42">
        <f t="shared" si="34"/>
        <v>1435</v>
      </c>
      <c r="B1351" s="42" t="s">
        <v>28</v>
      </c>
      <c r="E1351" s="42" t="s">
        <v>820</v>
      </c>
      <c r="F1351" s="9">
        <v>2019</v>
      </c>
      <c r="G1351" s="42">
        <v>8</v>
      </c>
      <c r="H1351" s="42">
        <v>10</v>
      </c>
      <c r="I1351" s="42">
        <v>-0.82045299999999999</v>
      </c>
      <c r="J1351" s="42">
        <v>-90.061940000000007</v>
      </c>
      <c r="K1351" s="26">
        <v>52018778</v>
      </c>
      <c r="L1351" s="26">
        <v>52018778</v>
      </c>
      <c r="M1351" s="26">
        <v>52018778</v>
      </c>
      <c r="N1351" s="47">
        <v>2378</v>
      </c>
      <c r="O1351" s="48">
        <v>31.7</v>
      </c>
      <c r="P1351" s="48">
        <v>33.1</v>
      </c>
      <c r="Q1351" s="48">
        <v>22.6</v>
      </c>
      <c r="R1351" s="48">
        <v>6.6</v>
      </c>
      <c r="S1351" s="48">
        <v>3.2</v>
      </c>
      <c r="T1351" s="45">
        <v>1</v>
      </c>
      <c r="U1351" s="28" t="e">
        <v>#N/A</v>
      </c>
      <c r="V1351" s="44">
        <f>VLOOKUP($L1351,'[1]Tortugas liberadas DPNG'!$B$1:$O$552,7,FALSE)</f>
        <v>2017</v>
      </c>
      <c r="W1351" s="44">
        <f>VLOOKUP($L1351,'[1]Tortugas liberadas DPNG'!$B$1:$O$552,11,FALSE)</f>
        <v>24</v>
      </c>
      <c r="X1351" s="44">
        <f>VLOOKUP($L1351,'[1]Tortugas liberadas DPNG'!$B$1:$O$552,14,FALSE)/1000</f>
        <v>1.1619999999999999</v>
      </c>
      <c r="Y1351" s="44">
        <f>VLOOKUP($L1351,'[1]Tortugas liberadas DPNG'!$B$1:$O$552,5,FALSE) -0.5</f>
        <v>5.5</v>
      </c>
      <c r="Z1351" s="44">
        <f>Y1351+(F1351-VLOOKUP($L1351,'[1]Tortugas liberadas DPNG'!$B$1:$O$552,7,FALSE))</f>
        <v>7.5</v>
      </c>
      <c r="AA1351" s="44">
        <f t="shared" si="35"/>
        <v>8</v>
      </c>
    </row>
    <row r="1352" spans="1:27" x14ac:dyDescent="0.25">
      <c r="A1352" s="42">
        <f t="shared" si="34"/>
        <v>1436</v>
      </c>
      <c r="B1352" s="42" t="s">
        <v>28</v>
      </c>
      <c r="E1352" s="42" t="s">
        <v>821</v>
      </c>
      <c r="F1352" s="9">
        <v>2019</v>
      </c>
      <c r="G1352" s="42">
        <v>8</v>
      </c>
      <c r="H1352" s="42">
        <v>10</v>
      </c>
      <c r="I1352" s="42">
        <v>-0.82114500000000001</v>
      </c>
      <c r="J1352" s="42">
        <v>-90.061733000000004</v>
      </c>
      <c r="K1352" s="26">
        <v>52302040</v>
      </c>
      <c r="L1352" s="26">
        <v>52302040</v>
      </c>
      <c r="M1352" s="26">
        <v>52302040</v>
      </c>
      <c r="N1352" s="47">
        <v>2428</v>
      </c>
      <c r="O1352" s="48">
        <v>32.1</v>
      </c>
      <c r="P1352" s="48">
        <v>33.5</v>
      </c>
      <c r="Q1352" s="48">
        <v>22.9</v>
      </c>
      <c r="R1352" s="48">
        <v>6.5</v>
      </c>
      <c r="S1352" s="48">
        <v>3.1</v>
      </c>
      <c r="T1352" s="45">
        <v>1</v>
      </c>
      <c r="U1352" s="28" t="e">
        <v>#N/A</v>
      </c>
      <c r="V1352" s="44">
        <f>VLOOKUP($L1352,'[1]Tortugas liberadas DPNG'!$B$1:$O$552,7,FALSE)</f>
        <v>2017</v>
      </c>
      <c r="W1352" s="44">
        <f>VLOOKUP($L1352,'[1]Tortugas liberadas DPNG'!$B$1:$O$552,11,FALSE)</f>
        <v>24.4</v>
      </c>
      <c r="X1352" s="44">
        <f>VLOOKUP($L1352,'[1]Tortugas liberadas DPNG'!$B$1:$O$552,14,FALSE)/1000</f>
        <v>1.0509999999999999</v>
      </c>
      <c r="Y1352" s="44">
        <f>VLOOKUP($L1352,'[1]Tortugas liberadas DPNG'!$B$1:$O$552,5,FALSE) -0.5</f>
        <v>5.5</v>
      </c>
      <c r="Z1352" s="44">
        <f>Y1352+(F1352-VLOOKUP($L1352,'[1]Tortugas liberadas DPNG'!$B$1:$O$552,7,FALSE))</f>
        <v>7.5</v>
      </c>
      <c r="AA1352" s="44">
        <f t="shared" si="35"/>
        <v>8</v>
      </c>
    </row>
    <row r="1353" spans="1:27" x14ac:dyDescent="0.25">
      <c r="A1353" s="42">
        <f t="shared" si="34"/>
        <v>1437</v>
      </c>
      <c r="B1353" s="42" t="s">
        <v>28</v>
      </c>
      <c r="E1353" s="42" t="s">
        <v>822</v>
      </c>
      <c r="F1353" s="9">
        <v>2019</v>
      </c>
      <c r="G1353" s="42">
        <v>8</v>
      </c>
      <c r="H1353" s="42">
        <v>10</v>
      </c>
      <c r="I1353" s="42">
        <v>-0.82139799999999996</v>
      </c>
      <c r="J1353" s="42">
        <v>-90.062192999999994</v>
      </c>
      <c r="K1353" s="26">
        <v>48025623</v>
      </c>
      <c r="L1353" s="26">
        <v>48025623</v>
      </c>
      <c r="M1353" s="26">
        <v>48025623</v>
      </c>
      <c r="N1353" s="47">
        <v>2296</v>
      </c>
      <c r="O1353" s="48">
        <v>38.700000000000003</v>
      </c>
      <c r="P1353" s="48">
        <v>40.1</v>
      </c>
      <c r="Q1353" s="48">
        <v>28.5</v>
      </c>
      <c r="R1353" s="48">
        <v>9.1</v>
      </c>
      <c r="S1353" s="48">
        <v>5.4</v>
      </c>
      <c r="T1353" s="45">
        <v>1</v>
      </c>
      <c r="U1353" s="28" t="e">
        <v>#N/A</v>
      </c>
      <c r="V1353" s="44">
        <f>VLOOKUP($L1353,'[1]Tortugas liberadas DPNG'!$B$1:$O$552,7,FALSE)</f>
        <v>2015</v>
      </c>
      <c r="W1353" s="44">
        <f>VLOOKUP($L1353,'[1]Tortugas liberadas DPNG'!$B$1:$O$552,11,FALSE)</f>
        <v>32.6</v>
      </c>
      <c r="X1353" s="44">
        <f>VLOOKUP($L1353,'[1]Tortugas liberadas DPNG'!$B$1:$O$552,14,FALSE)/1000</f>
        <v>1</v>
      </c>
      <c r="Y1353" s="44">
        <f>VLOOKUP($L1353,'[1]Tortugas liberadas DPNG'!$B$1:$O$552,5,FALSE) -0.5</f>
        <v>5.5</v>
      </c>
      <c r="Z1353" s="44">
        <f>Y1353+(F1353-VLOOKUP($L1353,'[1]Tortugas liberadas DPNG'!$B$1:$O$552,7,FALSE))</f>
        <v>9.5</v>
      </c>
      <c r="AA1353" s="44">
        <f t="shared" si="35"/>
        <v>8</v>
      </c>
    </row>
    <row r="1354" spans="1:27" x14ac:dyDescent="0.25">
      <c r="A1354" s="42">
        <f t="shared" si="34"/>
        <v>1438</v>
      </c>
      <c r="B1354" s="42" t="s">
        <v>28</v>
      </c>
      <c r="E1354" s="42" t="s">
        <v>823</v>
      </c>
      <c r="F1354" s="9">
        <v>2019</v>
      </c>
      <c r="G1354" s="42">
        <v>8</v>
      </c>
      <c r="H1354" s="42">
        <v>10</v>
      </c>
      <c r="I1354" s="42">
        <v>-0.82126200000000005</v>
      </c>
      <c r="J1354" s="42">
        <v>-90.062550999999999</v>
      </c>
      <c r="K1354" s="26">
        <v>51789317</v>
      </c>
      <c r="L1354" s="26">
        <v>51789317</v>
      </c>
      <c r="M1354" s="26">
        <v>51789317</v>
      </c>
      <c r="N1354" s="47">
        <v>2363</v>
      </c>
      <c r="O1354" s="48">
        <v>33.200000000000003</v>
      </c>
      <c r="P1354" s="48">
        <v>33</v>
      </c>
      <c r="Q1354" s="48">
        <v>23.1</v>
      </c>
      <c r="R1354" s="48">
        <v>6.4</v>
      </c>
      <c r="S1354" s="48">
        <v>3.3</v>
      </c>
      <c r="T1354" s="45">
        <v>1</v>
      </c>
      <c r="U1354" s="28" t="e">
        <v>#N/A</v>
      </c>
      <c r="V1354" s="44">
        <f>VLOOKUP($L1354,'[1]Tortugas liberadas DPNG'!$B$1:$O$552,7,FALSE)</f>
        <v>2017</v>
      </c>
      <c r="W1354" s="44">
        <f>VLOOKUP($L1354,'[1]Tortugas liberadas DPNG'!$B$1:$O$552,11,FALSE)</f>
        <v>25.7</v>
      </c>
      <c r="X1354" s="44">
        <f>VLOOKUP($L1354,'[1]Tortugas liberadas DPNG'!$B$1:$O$552,14,FALSE)/1000</f>
        <v>1.4</v>
      </c>
      <c r="Y1354" s="44">
        <f>VLOOKUP($L1354,'[1]Tortugas liberadas DPNG'!$B$1:$O$552,5,FALSE) -0.5</f>
        <v>6.5</v>
      </c>
      <c r="Z1354" s="44">
        <f>Y1354+(F1354-VLOOKUP($L1354,'[1]Tortugas liberadas DPNG'!$B$1:$O$552,7,FALSE))</f>
        <v>8.5</v>
      </c>
      <c r="AA1354" s="44">
        <f t="shared" si="35"/>
        <v>8</v>
      </c>
    </row>
    <row r="1355" spans="1:27" x14ac:dyDescent="0.25">
      <c r="A1355" s="42">
        <f t="shared" si="34"/>
        <v>1439</v>
      </c>
      <c r="B1355" s="42" t="s">
        <v>28</v>
      </c>
      <c r="E1355" s="42" t="s">
        <v>824</v>
      </c>
      <c r="F1355" s="9">
        <v>2019</v>
      </c>
      <c r="G1355" s="42">
        <v>8</v>
      </c>
      <c r="H1355" s="42">
        <v>10</v>
      </c>
      <c r="I1355" s="42">
        <v>-0.82122099999999998</v>
      </c>
      <c r="J1355" s="42">
        <v>-90.062561000000002</v>
      </c>
      <c r="K1355" s="26" t="s">
        <v>825</v>
      </c>
      <c r="L1355" s="26">
        <v>982126055990419</v>
      </c>
      <c r="M1355" s="26" t="s">
        <v>825</v>
      </c>
      <c r="N1355" s="47">
        <v>0</v>
      </c>
      <c r="O1355" s="48">
        <v>32.700000000000003</v>
      </c>
      <c r="P1355" s="48">
        <v>33.1</v>
      </c>
      <c r="Q1355" s="48">
        <v>22.2</v>
      </c>
      <c r="R1355" s="48">
        <v>6.3</v>
      </c>
      <c r="S1355" s="48">
        <v>2.6</v>
      </c>
      <c r="T1355" s="45">
        <v>1</v>
      </c>
      <c r="U1355" s="28" t="e">
        <v>#N/A</v>
      </c>
      <c r="V1355" s="44">
        <f>VLOOKUP($L1355,'[1]Tortugas liberadas DPNG'!$B$1:$O$552,7,FALSE)</f>
        <v>2019</v>
      </c>
      <c r="W1355" s="44">
        <f>VLOOKUP($L1355,'[1]Tortugas liberadas DPNG'!$B$1:$O$552,11,FALSE)</f>
        <v>29.5</v>
      </c>
      <c r="X1355" s="44">
        <f>VLOOKUP($L1355,'[1]Tortugas liberadas DPNG'!$B$1:$O$552,14,FALSE)/1000</f>
        <v>2.218</v>
      </c>
      <c r="Y1355" s="44">
        <f>VLOOKUP($L1355,'[1]Tortugas liberadas DPNG'!$B$1:$O$552,5,FALSE) -0.5</f>
        <v>8.5</v>
      </c>
      <c r="Z1355" s="44">
        <f>Y1355+(F1355-VLOOKUP($L1355,'[1]Tortugas liberadas DPNG'!$B$1:$O$552,7,FALSE))</f>
        <v>8.5</v>
      </c>
      <c r="AA1355" s="44">
        <f t="shared" si="35"/>
        <v>15</v>
      </c>
    </row>
    <row r="1356" spans="1:27" x14ac:dyDescent="0.25">
      <c r="A1356" s="42">
        <f t="shared" si="34"/>
        <v>1440</v>
      </c>
      <c r="B1356" s="42" t="s">
        <v>28</v>
      </c>
      <c r="E1356" s="42" t="s">
        <v>826</v>
      </c>
      <c r="F1356" s="9">
        <v>2019</v>
      </c>
      <c r="G1356" s="42">
        <v>8</v>
      </c>
      <c r="H1356" s="42">
        <v>10</v>
      </c>
      <c r="I1356" s="42">
        <v>-0.82249099999999997</v>
      </c>
      <c r="J1356" s="42">
        <v>-90.062306000000007</v>
      </c>
      <c r="K1356" s="26">
        <v>48345853</v>
      </c>
      <c r="L1356" s="26">
        <v>48345853</v>
      </c>
      <c r="M1356" s="26">
        <v>48345853</v>
      </c>
      <c r="N1356" s="47" t="s">
        <v>827</v>
      </c>
      <c r="O1356" s="48">
        <v>46</v>
      </c>
      <c r="P1356" s="48">
        <v>48.2</v>
      </c>
      <c r="Q1356" s="48">
        <v>33.700000000000003</v>
      </c>
      <c r="R1356" s="48">
        <v>11.1</v>
      </c>
      <c r="S1356" s="48">
        <v>10.3</v>
      </c>
      <c r="T1356" s="45">
        <v>1</v>
      </c>
      <c r="U1356" s="28" t="e">
        <v>#N/A</v>
      </c>
      <c r="V1356" s="44">
        <f>VLOOKUP($L1356,'[1]Tortugas liberadas DPNG'!$B$1:$O$552,7,FALSE)</f>
        <v>2015</v>
      </c>
      <c r="W1356" s="44">
        <f>VLOOKUP($L1356,'[1]Tortugas liberadas DPNG'!$B$1:$O$552,11,FALSE)</f>
        <v>27.3</v>
      </c>
      <c r="X1356" s="44">
        <f>VLOOKUP($L1356,'[1]Tortugas liberadas DPNG'!$B$1:$O$552,14,FALSE)/1000</f>
        <v>2</v>
      </c>
      <c r="Y1356" s="44">
        <f>VLOOKUP($L1356,'[1]Tortugas liberadas DPNG'!$B$1:$O$552,5,FALSE) -0.5</f>
        <v>5.5</v>
      </c>
      <c r="Z1356" s="44">
        <f>Y1356+(F1356-VLOOKUP($L1356,'[1]Tortugas liberadas DPNG'!$B$1:$O$552,7,FALSE))</f>
        <v>9.5</v>
      </c>
      <c r="AA1356" s="44">
        <f t="shared" si="35"/>
        <v>8</v>
      </c>
    </row>
    <row r="1357" spans="1:27" x14ac:dyDescent="0.25">
      <c r="A1357" s="42">
        <f t="shared" si="34"/>
        <v>1441</v>
      </c>
      <c r="B1357" s="42" t="s">
        <v>28</v>
      </c>
      <c r="E1357" s="42" t="s">
        <v>828</v>
      </c>
      <c r="F1357" s="9">
        <v>2019</v>
      </c>
      <c r="G1357" s="42">
        <v>8</v>
      </c>
      <c r="H1357" s="42">
        <v>10</v>
      </c>
      <c r="I1357" s="42">
        <v>-0.82248299999999996</v>
      </c>
      <c r="J1357" s="42">
        <v>-90.062301000000005</v>
      </c>
      <c r="K1357" s="26" t="s">
        <v>829</v>
      </c>
      <c r="L1357" s="26">
        <v>982126055990497</v>
      </c>
      <c r="M1357" s="26" t="s">
        <v>829</v>
      </c>
      <c r="N1357" s="47">
        <v>0</v>
      </c>
      <c r="O1357" s="48">
        <v>32.6</v>
      </c>
      <c r="P1357" s="48">
        <v>31.1</v>
      </c>
      <c r="Q1357" s="48">
        <v>23.4</v>
      </c>
      <c r="R1357" s="48">
        <v>7.2</v>
      </c>
      <c r="S1357" s="48">
        <v>3.4</v>
      </c>
      <c r="T1357" s="45">
        <v>1</v>
      </c>
      <c r="U1357" s="28" t="e">
        <v>#N/A</v>
      </c>
      <c r="V1357" s="44">
        <f>VLOOKUP($L1357,'[1]Tortugas liberadas DPNG'!$B$1:$O$552,7,FALSE)</f>
        <v>2019</v>
      </c>
      <c r="W1357" s="44">
        <f>VLOOKUP($L1357,'[1]Tortugas liberadas DPNG'!$B$1:$O$552,11,FALSE)</f>
        <v>30.1</v>
      </c>
      <c r="X1357" s="44">
        <f>VLOOKUP($L1357,'[1]Tortugas liberadas DPNG'!$B$1:$O$552,14,FALSE)/1000</f>
        <v>2.5019999999999998</v>
      </c>
      <c r="Y1357" s="44">
        <f>VLOOKUP($L1357,'[1]Tortugas liberadas DPNG'!$B$1:$O$552,5,FALSE) -0.5</f>
        <v>6.5</v>
      </c>
      <c r="Z1357" s="44">
        <f>Y1357+(F1357-VLOOKUP($L1357,'[1]Tortugas liberadas DPNG'!$B$1:$O$552,7,FALSE))</f>
        <v>6.5</v>
      </c>
      <c r="AA1357" s="44">
        <f t="shared" si="35"/>
        <v>15</v>
      </c>
    </row>
    <row r="1358" spans="1:27" x14ac:dyDescent="0.25">
      <c r="A1358" s="42">
        <f t="shared" si="34"/>
        <v>1442</v>
      </c>
      <c r="B1358" s="42" t="s">
        <v>28</v>
      </c>
      <c r="E1358" s="42" t="s">
        <v>830</v>
      </c>
      <c r="F1358" s="9">
        <v>2019</v>
      </c>
      <c r="G1358" s="42">
        <v>8</v>
      </c>
      <c r="H1358" s="42">
        <v>10</v>
      </c>
      <c r="I1358" s="42">
        <v>-0.82249099999999997</v>
      </c>
      <c r="J1358" s="42">
        <v>-90.062303</v>
      </c>
      <c r="K1358" s="26">
        <v>52579345</v>
      </c>
      <c r="L1358" s="26">
        <v>52579345</v>
      </c>
      <c r="M1358" s="26">
        <v>52579345</v>
      </c>
      <c r="N1358" s="47">
        <v>2479</v>
      </c>
      <c r="O1358" s="48">
        <v>23.4</v>
      </c>
      <c r="P1358" s="48">
        <v>26.2</v>
      </c>
      <c r="Q1358" s="48">
        <v>23.8</v>
      </c>
      <c r="R1358" s="48">
        <v>7.4</v>
      </c>
      <c r="S1358" s="48">
        <v>3.7</v>
      </c>
      <c r="T1358" s="45">
        <v>1</v>
      </c>
      <c r="U1358" s="28" t="e">
        <v>#N/A</v>
      </c>
      <c r="V1358" s="44">
        <f>VLOOKUP($L1358,'[1]Tortugas liberadas DPNG'!$B$1:$O$552,7,FALSE)</f>
        <v>2017</v>
      </c>
      <c r="W1358" s="44">
        <f>VLOOKUP($L1358,'[1]Tortugas liberadas DPNG'!$B$1:$O$552,11,FALSE)</f>
        <v>25.3</v>
      </c>
      <c r="X1358" s="44">
        <f>VLOOKUP($L1358,'[1]Tortugas liberadas DPNG'!$B$1:$O$552,14,FALSE)/1000</f>
        <v>1.5</v>
      </c>
      <c r="Y1358" s="44">
        <f>VLOOKUP($L1358,'[1]Tortugas liberadas DPNG'!$B$1:$O$552,5,FALSE) -0.5</f>
        <v>4.5</v>
      </c>
      <c r="Z1358" s="44">
        <f>Y1358+(F1358-VLOOKUP($L1358,'[1]Tortugas liberadas DPNG'!$B$1:$O$552,7,FALSE))</f>
        <v>6.5</v>
      </c>
      <c r="AA1358" s="44">
        <f t="shared" si="35"/>
        <v>8</v>
      </c>
    </row>
    <row r="1359" spans="1:27" x14ac:dyDescent="0.25">
      <c r="A1359" s="42">
        <f t="shared" si="34"/>
        <v>1443</v>
      </c>
      <c r="B1359" s="42" t="s">
        <v>28</v>
      </c>
      <c r="E1359" s="42" t="s">
        <v>831</v>
      </c>
      <c r="F1359" s="9">
        <v>2019</v>
      </c>
      <c r="G1359" s="42">
        <v>8</v>
      </c>
      <c r="H1359" s="42">
        <v>10</v>
      </c>
      <c r="I1359" s="42">
        <v>-0.82210300000000003</v>
      </c>
      <c r="J1359" s="42">
        <v>-90.063826000000006</v>
      </c>
      <c r="K1359" s="26">
        <v>51624297</v>
      </c>
      <c r="L1359" s="26">
        <v>51624297</v>
      </c>
      <c r="M1359" s="26">
        <v>51624297</v>
      </c>
      <c r="N1359" s="47">
        <v>2838</v>
      </c>
      <c r="O1359" s="48">
        <v>33.9</v>
      </c>
      <c r="P1359" s="48">
        <v>35.6</v>
      </c>
      <c r="Q1359" s="48">
        <v>23.6</v>
      </c>
      <c r="R1359" s="48">
        <v>8.1999999999999993</v>
      </c>
      <c r="S1359" s="48">
        <v>4</v>
      </c>
      <c r="T1359" s="45">
        <v>1</v>
      </c>
      <c r="U1359" s="28" t="e">
        <v>#N/A</v>
      </c>
      <c r="V1359" s="44">
        <f>VLOOKUP($L1359,'[1]Tortugas liberadas DPNG'!$B$1:$O$552,7,FALSE)</f>
        <v>2017</v>
      </c>
      <c r="W1359" s="44">
        <f>VLOOKUP($L1359,'[1]Tortugas liberadas DPNG'!$B$1:$O$552,11,FALSE)</f>
        <v>27.1</v>
      </c>
      <c r="X1359" s="44">
        <f>VLOOKUP($L1359,'[1]Tortugas liberadas DPNG'!$B$1:$O$552,14,FALSE)/1000</f>
        <v>1.7</v>
      </c>
      <c r="Y1359" s="44">
        <f>VLOOKUP($L1359,'[1]Tortugas liberadas DPNG'!$B$1:$O$552,5,FALSE) -0.5</f>
        <v>6.5</v>
      </c>
      <c r="Z1359" s="44">
        <f>Y1359+(F1359-VLOOKUP($L1359,'[1]Tortugas liberadas DPNG'!$B$1:$O$552,7,FALSE))</f>
        <v>8.5</v>
      </c>
      <c r="AA1359" s="44">
        <f t="shared" si="35"/>
        <v>8</v>
      </c>
    </row>
    <row r="1360" spans="1:27" x14ac:dyDescent="0.25">
      <c r="A1360" s="42">
        <f t="shared" si="34"/>
        <v>1444</v>
      </c>
      <c r="B1360" s="42" t="s">
        <v>28</v>
      </c>
      <c r="E1360" s="42" t="s">
        <v>832</v>
      </c>
      <c r="F1360" s="9">
        <v>2019</v>
      </c>
      <c r="G1360" s="42">
        <v>8</v>
      </c>
      <c r="H1360" s="42">
        <v>10</v>
      </c>
      <c r="I1360" s="42">
        <v>-0.82121599999999995</v>
      </c>
      <c r="J1360" s="42">
        <v>-90.064164000000005</v>
      </c>
      <c r="K1360" s="26" t="s">
        <v>833</v>
      </c>
      <c r="L1360" s="26">
        <v>982126055990562</v>
      </c>
      <c r="M1360" s="26" t="s">
        <v>833</v>
      </c>
      <c r="N1360" s="47">
        <v>0</v>
      </c>
      <c r="O1360" s="48">
        <v>26.8</v>
      </c>
      <c r="P1360" s="48">
        <v>27.5</v>
      </c>
      <c r="Q1360" s="48">
        <v>18.8</v>
      </c>
      <c r="R1360" s="48">
        <v>4.9000000000000004</v>
      </c>
      <c r="S1360" s="48">
        <v>1.7</v>
      </c>
      <c r="T1360" s="45">
        <v>1</v>
      </c>
      <c r="U1360" s="28" t="e">
        <v>#N/A</v>
      </c>
      <c r="V1360" s="44">
        <f>VLOOKUP($L1360,'[1]Tortugas liberadas DPNG'!$B$1:$O$552,7,FALSE)</f>
        <v>2019</v>
      </c>
      <c r="W1360" s="44">
        <f>VLOOKUP($L1360,'[1]Tortugas liberadas DPNG'!$B$1:$O$552,11,FALSE)</f>
        <v>24.8</v>
      </c>
      <c r="X1360" s="44">
        <f>VLOOKUP($L1360,'[1]Tortugas liberadas DPNG'!$B$1:$O$552,14,FALSE)/1000</f>
        <v>1.2370000000000001</v>
      </c>
      <c r="Y1360" s="44">
        <f>VLOOKUP($L1360,'[1]Tortugas liberadas DPNG'!$B$1:$O$552,5,FALSE) -0.5</f>
        <v>5.5</v>
      </c>
      <c r="Z1360" s="44">
        <f>Y1360+(F1360-VLOOKUP($L1360,'[1]Tortugas liberadas DPNG'!$B$1:$O$552,7,FALSE))</f>
        <v>5.5</v>
      </c>
      <c r="AA1360" s="44">
        <f t="shared" si="35"/>
        <v>15</v>
      </c>
    </row>
    <row r="1361" spans="1:27" x14ac:dyDescent="0.25">
      <c r="A1361" s="42">
        <f t="shared" si="34"/>
        <v>1445</v>
      </c>
      <c r="B1361" s="42" t="s">
        <v>28</v>
      </c>
      <c r="E1361" s="42" t="s">
        <v>834</v>
      </c>
      <c r="F1361" s="9">
        <v>2019</v>
      </c>
      <c r="G1361" s="42">
        <v>8</v>
      </c>
      <c r="H1361" s="42">
        <v>10</v>
      </c>
      <c r="I1361" s="42">
        <v>-0.82303000000000004</v>
      </c>
      <c r="J1361" s="42">
        <v>-90.064977999999996</v>
      </c>
      <c r="K1361" s="26">
        <v>51770117</v>
      </c>
      <c r="L1361" s="26">
        <v>51770117</v>
      </c>
      <c r="M1361" s="26">
        <v>51770117</v>
      </c>
      <c r="N1361" s="47">
        <v>2379</v>
      </c>
      <c r="O1361" s="48">
        <v>34.1</v>
      </c>
      <c r="P1361" s="48">
        <v>36.299999999999997</v>
      </c>
      <c r="Q1361" s="48">
        <v>23.9</v>
      </c>
      <c r="R1361" s="48">
        <v>8.6</v>
      </c>
      <c r="S1361" s="48">
        <v>4.2</v>
      </c>
      <c r="T1361" s="45">
        <v>1</v>
      </c>
      <c r="U1361" s="28" t="e">
        <v>#N/A</v>
      </c>
      <c r="V1361" s="44">
        <f>VLOOKUP($L1361,'[1]Tortugas liberadas DPNG'!$B$1:$O$552,7,FALSE)</f>
        <v>2017</v>
      </c>
      <c r="W1361" s="44">
        <f>VLOOKUP($L1361,'[1]Tortugas liberadas DPNG'!$B$1:$O$552,11,FALSE)</f>
        <v>25.1</v>
      </c>
      <c r="X1361" s="44">
        <f>VLOOKUP($L1361,'[1]Tortugas liberadas DPNG'!$B$1:$O$552,14,FALSE)/1000</f>
        <v>1.534</v>
      </c>
      <c r="Y1361" s="44">
        <f>VLOOKUP($L1361,'[1]Tortugas liberadas DPNG'!$B$1:$O$552,5,FALSE) -0.5</f>
        <v>5.5</v>
      </c>
      <c r="Z1361" s="44">
        <f>Y1361+(F1361-VLOOKUP($L1361,'[1]Tortugas liberadas DPNG'!$B$1:$O$552,7,FALSE))</f>
        <v>7.5</v>
      </c>
      <c r="AA1361" s="44">
        <f t="shared" si="35"/>
        <v>8</v>
      </c>
    </row>
    <row r="1362" spans="1:27" x14ac:dyDescent="0.25">
      <c r="A1362" s="42">
        <f t="shared" si="34"/>
        <v>1446</v>
      </c>
      <c r="B1362" s="42" t="s">
        <v>28</v>
      </c>
      <c r="E1362" s="42" t="s">
        <v>835</v>
      </c>
      <c r="F1362" s="9">
        <v>2019</v>
      </c>
      <c r="G1362" s="42">
        <v>8</v>
      </c>
      <c r="H1362" s="42">
        <v>10</v>
      </c>
      <c r="I1362" s="42">
        <v>-0.82226299999999997</v>
      </c>
      <c r="J1362" s="42">
        <v>-90.068038000000001</v>
      </c>
      <c r="K1362" s="26">
        <v>52307639</v>
      </c>
      <c r="L1362" s="26">
        <v>52307639</v>
      </c>
      <c r="M1362" s="26">
        <v>52307639</v>
      </c>
      <c r="N1362" s="47">
        <v>2342</v>
      </c>
      <c r="O1362" s="48">
        <v>36.9</v>
      </c>
      <c r="P1362" s="48">
        <v>39.1</v>
      </c>
      <c r="Q1362" s="48">
        <v>27.6</v>
      </c>
      <c r="R1362" s="48">
        <v>8.1999999999999993</v>
      </c>
      <c r="S1362" s="48">
        <v>5.5</v>
      </c>
      <c r="T1362" s="45">
        <v>1</v>
      </c>
      <c r="U1362" s="28" t="e">
        <v>#N/A</v>
      </c>
      <c r="V1362" s="44">
        <f>VLOOKUP($L1362,'[1]Tortugas liberadas DPNG'!$B$1:$O$552,7,FALSE)</f>
        <v>2017</v>
      </c>
      <c r="W1362" s="44">
        <f>VLOOKUP($L1362,'[1]Tortugas liberadas DPNG'!$B$1:$O$552,11,FALSE)</f>
        <v>27.2</v>
      </c>
      <c r="X1362" s="44">
        <f>VLOOKUP($L1362,'[1]Tortugas liberadas DPNG'!$B$1:$O$552,14,FALSE)/1000</f>
        <v>2</v>
      </c>
      <c r="Y1362" s="44">
        <f>VLOOKUP($L1362,'[1]Tortugas liberadas DPNG'!$B$1:$O$552,5,FALSE) -0.5</f>
        <v>6.5</v>
      </c>
      <c r="Z1362" s="44">
        <f>Y1362+(F1362-VLOOKUP($L1362,'[1]Tortugas liberadas DPNG'!$B$1:$O$552,7,FALSE))</f>
        <v>8.5</v>
      </c>
      <c r="AA1362" s="44">
        <f t="shared" si="35"/>
        <v>8</v>
      </c>
    </row>
    <row r="1363" spans="1:27" x14ac:dyDescent="0.25">
      <c r="A1363" s="42">
        <f t="shared" si="34"/>
        <v>1447</v>
      </c>
      <c r="B1363" s="42" t="s">
        <v>28</v>
      </c>
      <c r="E1363" s="42" t="s">
        <v>836</v>
      </c>
      <c r="F1363" s="9">
        <v>2019</v>
      </c>
      <c r="G1363" s="42">
        <v>8</v>
      </c>
      <c r="H1363" s="42">
        <v>10</v>
      </c>
      <c r="I1363" s="42">
        <v>-0.82094</v>
      </c>
      <c r="J1363" s="42">
        <v>-90.066014999999993</v>
      </c>
      <c r="K1363" s="26">
        <v>48357363</v>
      </c>
      <c r="L1363" s="26">
        <v>48357363</v>
      </c>
      <c r="M1363" s="26">
        <v>48357363</v>
      </c>
      <c r="N1363" s="47">
        <v>2226</v>
      </c>
      <c r="O1363" s="48">
        <v>40.299999999999997</v>
      </c>
      <c r="P1363" s="48">
        <v>43.1</v>
      </c>
      <c r="Q1363" s="48">
        <v>30.7</v>
      </c>
      <c r="R1363" s="48">
        <v>9.3000000000000007</v>
      </c>
      <c r="S1363" s="48">
        <v>7.4</v>
      </c>
      <c r="T1363" s="45">
        <v>1</v>
      </c>
      <c r="U1363" s="28" t="e">
        <v>#N/A</v>
      </c>
      <c r="V1363" s="44">
        <f>VLOOKUP($L1363,'[1]Tortugas liberadas DPNG'!$B$1:$O$552,7,FALSE)</f>
        <v>2015</v>
      </c>
      <c r="W1363" s="44">
        <f>VLOOKUP($L1363,'[1]Tortugas liberadas DPNG'!$B$1:$O$552,11,FALSE)</f>
        <v>23.6</v>
      </c>
      <c r="X1363" s="44">
        <f>VLOOKUP($L1363,'[1]Tortugas liberadas DPNG'!$B$1:$O$552,14,FALSE)/1000</f>
        <v>1.3</v>
      </c>
      <c r="Y1363" s="44">
        <f>VLOOKUP($L1363,'[1]Tortugas liberadas DPNG'!$B$1:$O$552,5,FALSE) -0.5</f>
        <v>5.5</v>
      </c>
      <c r="Z1363" s="44">
        <f>Y1363+(F1363-VLOOKUP($L1363,'[1]Tortugas liberadas DPNG'!$B$1:$O$552,7,FALSE))</f>
        <v>9.5</v>
      </c>
      <c r="AA1363" s="44">
        <f t="shared" si="35"/>
        <v>8</v>
      </c>
    </row>
    <row r="1364" spans="1:27" x14ac:dyDescent="0.25">
      <c r="A1364" s="42">
        <f t="shared" si="34"/>
        <v>1448</v>
      </c>
      <c r="B1364" s="42" t="s">
        <v>28</v>
      </c>
      <c r="E1364" s="42" t="s">
        <v>837</v>
      </c>
      <c r="F1364" s="9">
        <v>2019</v>
      </c>
      <c r="G1364" s="42">
        <v>8</v>
      </c>
      <c r="H1364" s="42">
        <v>10</v>
      </c>
      <c r="I1364" s="42">
        <v>-0.82028999999999996</v>
      </c>
      <c r="J1364" s="42">
        <v>-90.062203999999994</v>
      </c>
      <c r="K1364" s="26" t="s">
        <v>838</v>
      </c>
      <c r="L1364" s="26">
        <v>982126055990569</v>
      </c>
      <c r="M1364" s="26" t="s">
        <v>838</v>
      </c>
      <c r="N1364" s="47">
        <v>0</v>
      </c>
      <c r="O1364" s="48">
        <v>27.6</v>
      </c>
      <c r="P1364" s="48">
        <v>29.8</v>
      </c>
      <c r="Q1364" s="48">
        <v>21.1</v>
      </c>
      <c r="R1364" s="48">
        <v>5.4</v>
      </c>
      <c r="S1364" s="48">
        <v>2.2999999999999998</v>
      </c>
      <c r="T1364" s="45">
        <v>1</v>
      </c>
      <c r="U1364" s="28" t="e">
        <v>#N/A</v>
      </c>
      <c r="V1364" s="44">
        <f>VLOOKUP($L1364,'[1]Tortugas liberadas DPNG'!$B$1:$O$552,7,FALSE)</f>
        <v>2019</v>
      </c>
      <c r="W1364" s="44">
        <f>VLOOKUP($L1364,'[1]Tortugas liberadas DPNG'!$B$1:$O$552,11,FALSE)</f>
        <v>26.3</v>
      </c>
      <c r="X1364" s="44">
        <f>VLOOKUP($L1364,'[1]Tortugas liberadas DPNG'!$B$1:$O$552,14,FALSE)/1000</f>
        <v>1.7390000000000001</v>
      </c>
      <c r="Y1364" s="44">
        <f>VLOOKUP($L1364,'[1]Tortugas liberadas DPNG'!$B$1:$O$552,5,FALSE) -0.5</f>
        <v>6.5</v>
      </c>
      <c r="Z1364" s="44">
        <f>Y1364+(F1364-VLOOKUP($L1364,'[1]Tortugas liberadas DPNG'!$B$1:$O$552,7,FALSE))</f>
        <v>6.5</v>
      </c>
      <c r="AA1364" s="44">
        <f t="shared" si="35"/>
        <v>15</v>
      </c>
    </row>
    <row r="1365" spans="1:27" x14ac:dyDescent="0.25">
      <c r="A1365" s="42">
        <f t="shared" si="34"/>
        <v>1449</v>
      </c>
      <c r="B1365" s="42" t="s">
        <v>28</v>
      </c>
      <c r="E1365" s="42" t="s">
        <v>839</v>
      </c>
      <c r="F1365" s="9">
        <v>2019</v>
      </c>
      <c r="G1365" s="42">
        <v>8</v>
      </c>
      <c r="H1365" s="42">
        <v>10</v>
      </c>
      <c r="I1365" s="42">
        <v>-0.82015000000000005</v>
      </c>
      <c r="J1365" s="42">
        <v>-90.061954</v>
      </c>
      <c r="K1365" s="26">
        <v>52025275</v>
      </c>
      <c r="L1365" s="26">
        <v>52025275</v>
      </c>
      <c r="M1365" s="26">
        <v>52025275</v>
      </c>
      <c r="N1365" s="47">
        <v>2317</v>
      </c>
      <c r="O1365" s="48">
        <v>33.299999999999997</v>
      </c>
      <c r="P1365" s="48">
        <v>35</v>
      </c>
      <c r="Q1365" s="48">
        <v>24.3</v>
      </c>
      <c r="R1365" s="48">
        <v>7.5</v>
      </c>
      <c r="S1365" s="48">
        <v>4</v>
      </c>
      <c r="T1365" s="45">
        <v>1</v>
      </c>
      <c r="U1365" s="28" t="e">
        <v>#N/A</v>
      </c>
      <c r="V1365" s="44">
        <f>VLOOKUP($L1365,'[1]Tortugas liberadas DPNG'!$B$1:$O$552,7,FALSE)</f>
        <v>2017</v>
      </c>
      <c r="W1365" s="44">
        <f>VLOOKUP($L1365,'[1]Tortugas liberadas DPNG'!$B$1:$O$552,11,FALSE)</f>
        <v>23.8</v>
      </c>
      <c r="X1365" s="44">
        <f>VLOOKUP($L1365,'[1]Tortugas liberadas DPNG'!$B$1:$O$552,14,FALSE)/1000</f>
        <v>1.1000000000000001</v>
      </c>
      <c r="Y1365" s="44">
        <f>VLOOKUP($L1365,'[1]Tortugas liberadas DPNG'!$B$1:$O$552,5,FALSE) -0.5</f>
        <v>7.5</v>
      </c>
      <c r="Z1365" s="44">
        <f>Y1365+(F1365-VLOOKUP($L1365,'[1]Tortugas liberadas DPNG'!$B$1:$O$552,7,FALSE))</f>
        <v>9.5</v>
      </c>
      <c r="AA1365" s="44">
        <f t="shared" si="35"/>
        <v>8</v>
      </c>
    </row>
    <row r="1366" spans="1:27" x14ac:dyDescent="0.25">
      <c r="A1366" s="42">
        <f t="shared" si="34"/>
        <v>1450</v>
      </c>
      <c r="B1366" s="42" t="s">
        <v>28</v>
      </c>
      <c r="E1366" s="42" t="s">
        <v>840</v>
      </c>
      <c r="F1366" s="9">
        <v>2019</v>
      </c>
      <c r="G1366" s="42">
        <v>8</v>
      </c>
      <c r="H1366" s="42">
        <v>10</v>
      </c>
      <c r="I1366" s="42">
        <v>-0.81994599999999995</v>
      </c>
      <c r="J1366" s="42">
        <v>-90.061104999999998</v>
      </c>
      <c r="K1366" s="26">
        <v>52515285</v>
      </c>
      <c r="L1366" s="26">
        <v>52515285</v>
      </c>
      <c r="M1366" s="26">
        <v>52515285</v>
      </c>
      <c r="N1366" s="47">
        <v>2485</v>
      </c>
      <c r="O1366" s="48">
        <v>35.9</v>
      </c>
      <c r="P1366" s="48">
        <v>36.4</v>
      </c>
      <c r="Q1366" s="48">
        <v>25.8</v>
      </c>
      <c r="R1366" s="48">
        <v>8.4</v>
      </c>
      <c r="S1366" s="48">
        <v>4.3</v>
      </c>
      <c r="T1366" s="45">
        <v>1</v>
      </c>
      <c r="U1366" s="28" t="e">
        <v>#N/A</v>
      </c>
      <c r="V1366" s="44">
        <f>VLOOKUP($L1366,'[1]Tortugas liberadas DPNG'!$B$1:$O$552,7,FALSE)</f>
        <v>2017</v>
      </c>
      <c r="W1366" s="44">
        <f>VLOOKUP($L1366,'[1]Tortugas liberadas DPNG'!$B$1:$O$552,11,FALSE)</f>
        <v>26.9</v>
      </c>
      <c r="X1366" s="44">
        <f>VLOOKUP($L1366,'[1]Tortugas liberadas DPNG'!$B$1:$O$552,14,FALSE)/1000</f>
        <v>1.5</v>
      </c>
      <c r="Y1366" s="44">
        <f>VLOOKUP($L1366,'[1]Tortugas liberadas DPNG'!$B$1:$O$552,5,FALSE) -0.5</f>
        <v>4.5</v>
      </c>
      <c r="Z1366" s="44">
        <f>Y1366+(F1366-VLOOKUP($L1366,'[1]Tortugas liberadas DPNG'!$B$1:$O$552,7,FALSE))</f>
        <v>6.5</v>
      </c>
      <c r="AA1366" s="44">
        <f t="shared" si="35"/>
        <v>8</v>
      </c>
    </row>
    <row r="1367" spans="1:27" x14ac:dyDescent="0.25">
      <c r="A1367" s="42">
        <f t="shared" si="34"/>
        <v>1451</v>
      </c>
      <c r="B1367" s="42" t="s">
        <v>28</v>
      </c>
      <c r="E1367" s="42" t="s">
        <v>841</v>
      </c>
      <c r="F1367" s="9">
        <v>2019</v>
      </c>
      <c r="G1367" s="42">
        <v>8</v>
      </c>
      <c r="H1367" s="42">
        <v>10</v>
      </c>
      <c r="I1367" s="42">
        <v>-0.81994699999999998</v>
      </c>
      <c r="J1367" s="42">
        <v>-90.061115999999998</v>
      </c>
      <c r="K1367" s="26">
        <v>52048090</v>
      </c>
      <c r="L1367" s="26">
        <v>52048090</v>
      </c>
      <c r="M1367" s="26">
        <v>52048090</v>
      </c>
      <c r="N1367" s="47">
        <v>2431</v>
      </c>
      <c r="O1367" s="48">
        <v>32.799999999999997</v>
      </c>
      <c r="P1367" s="48">
        <v>34.9</v>
      </c>
      <c r="Q1367" s="48">
        <v>22.4</v>
      </c>
      <c r="R1367" s="48">
        <v>6.9</v>
      </c>
      <c r="S1367" s="48">
        <v>4.0999999999999996</v>
      </c>
      <c r="T1367" s="45">
        <v>1</v>
      </c>
      <c r="U1367" s="28" t="e">
        <v>#N/A</v>
      </c>
      <c r="V1367" s="44">
        <f>VLOOKUP($L1367,'[1]Tortugas liberadas DPNG'!$B$1:$O$552,7,FALSE)</f>
        <v>2017</v>
      </c>
      <c r="W1367" s="44">
        <f>VLOOKUP($L1367,'[1]Tortugas liberadas DPNG'!$B$1:$O$552,11,FALSE)</f>
        <v>25.7</v>
      </c>
      <c r="X1367" s="44">
        <f>VLOOKUP($L1367,'[1]Tortugas liberadas DPNG'!$B$1:$O$552,14,FALSE)/1000</f>
        <v>1.4870000000000001</v>
      </c>
      <c r="Y1367" s="44">
        <f>VLOOKUP($L1367,'[1]Tortugas liberadas DPNG'!$B$1:$O$552,5,FALSE) -0.5</f>
        <v>5.5</v>
      </c>
      <c r="Z1367" s="44">
        <f>Y1367+(F1367-VLOOKUP($L1367,'[1]Tortugas liberadas DPNG'!$B$1:$O$552,7,FALSE))</f>
        <v>7.5</v>
      </c>
      <c r="AA1367" s="44">
        <f t="shared" si="35"/>
        <v>8</v>
      </c>
    </row>
    <row r="1368" spans="1:27" x14ac:dyDescent="0.25">
      <c r="A1368" s="42">
        <f t="shared" si="34"/>
        <v>1452</v>
      </c>
      <c r="B1368" s="42" t="s">
        <v>28</v>
      </c>
      <c r="E1368" s="42" t="s">
        <v>842</v>
      </c>
      <c r="F1368" s="9">
        <v>2019</v>
      </c>
      <c r="G1368" s="42">
        <v>8</v>
      </c>
      <c r="H1368" s="42">
        <v>10</v>
      </c>
      <c r="I1368" s="42">
        <v>-0.81998800000000005</v>
      </c>
      <c r="J1368" s="42">
        <v>-90.060591000000002</v>
      </c>
      <c r="K1368" s="26">
        <v>52292613</v>
      </c>
      <c r="L1368" s="26">
        <v>52292613</v>
      </c>
      <c r="M1368" s="26">
        <v>52292613</v>
      </c>
      <c r="N1368" s="47" t="s">
        <v>843</v>
      </c>
      <c r="O1368" s="48">
        <v>34.1</v>
      </c>
      <c r="P1368" s="48">
        <v>36.299999999999997</v>
      </c>
      <c r="Q1368" s="48">
        <v>25.2</v>
      </c>
      <c r="R1368" s="48">
        <v>7.7</v>
      </c>
      <c r="S1368" s="48">
        <v>3.9</v>
      </c>
      <c r="T1368" s="45">
        <v>1</v>
      </c>
      <c r="U1368" s="28" t="e">
        <v>#N/A</v>
      </c>
      <c r="V1368" s="44">
        <f>VLOOKUP($L1368,'[1]Tortugas liberadas DPNG'!$B$1:$O$552,7,FALSE)</f>
        <v>2017</v>
      </c>
      <c r="W1368" s="44">
        <f>VLOOKUP($L1368,'[1]Tortugas liberadas DPNG'!$B$1:$O$552,11,FALSE)</f>
        <v>26.1</v>
      </c>
      <c r="X1368" s="44">
        <f>VLOOKUP($L1368,'[1]Tortugas liberadas DPNG'!$B$1:$O$552,14,FALSE)/1000</f>
        <v>1.6</v>
      </c>
      <c r="Y1368" s="44">
        <f>VLOOKUP($L1368,'[1]Tortugas liberadas DPNG'!$B$1:$O$552,5,FALSE) -0.5</f>
        <v>4.5</v>
      </c>
      <c r="Z1368" s="44">
        <f>Y1368+(F1368-VLOOKUP($L1368,'[1]Tortugas liberadas DPNG'!$B$1:$O$552,7,FALSE))</f>
        <v>6.5</v>
      </c>
      <c r="AA1368" s="44">
        <f t="shared" si="35"/>
        <v>8</v>
      </c>
    </row>
    <row r="1369" spans="1:27" x14ac:dyDescent="0.25">
      <c r="A1369" s="42">
        <f t="shared" si="34"/>
        <v>1453</v>
      </c>
      <c r="B1369" s="42" t="s">
        <v>28</v>
      </c>
      <c r="E1369" s="42" t="s">
        <v>844</v>
      </c>
      <c r="F1369" s="9">
        <v>2019</v>
      </c>
      <c r="G1369" s="42">
        <v>8</v>
      </c>
      <c r="H1369" s="42">
        <v>10</v>
      </c>
      <c r="I1369" s="42">
        <v>-0.81998400000000005</v>
      </c>
      <c r="J1369" s="42">
        <v>-90.060609999999997</v>
      </c>
      <c r="K1369" s="26">
        <v>48311521</v>
      </c>
      <c r="L1369" s="26">
        <v>48311521</v>
      </c>
      <c r="M1369" s="26">
        <v>48311521</v>
      </c>
      <c r="N1369" s="47" t="s">
        <v>191</v>
      </c>
      <c r="O1369" s="48">
        <v>42.4</v>
      </c>
      <c r="P1369" s="48">
        <v>44.6</v>
      </c>
      <c r="Q1369" s="48">
        <v>31.5</v>
      </c>
      <c r="R1369" s="48">
        <v>10.4</v>
      </c>
      <c r="S1369" s="48">
        <v>8.1</v>
      </c>
      <c r="T1369" s="45">
        <v>1</v>
      </c>
      <c r="U1369" s="28" t="e">
        <v>#N/A</v>
      </c>
      <c r="V1369" s="44">
        <f>VLOOKUP($L1369,'[1]Tortugas liberadas DPNG'!$B$1:$O$552,7,FALSE)</f>
        <v>2015</v>
      </c>
      <c r="W1369" s="44">
        <f>VLOOKUP($L1369,'[1]Tortugas liberadas DPNG'!$B$1:$O$552,11,FALSE)</f>
        <v>27</v>
      </c>
      <c r="X1369" s="44">
        <f>VLOOKUP($L1369,'[1]Tortugas liberadas DPNG'!$B$1:$O$552,14,FALSE)/1000</f>
        <v>1.7</v>
      </c>
      <c r="Y1369" s="44">
        <f>VLOOKUP($L1369,'[1]Tortugas liberadas DPNG'!$B$1:$O$552,5,FALSE) -0.5</f>
        <v>6.5</v>
      </c>
      <c r="Z1369" s="44">
        <f>Y1369+(F1369-VLOOKUP($L1369,'[1]Tortugas liberadas DPNG'!$B$1:$O$552,7,FALSE))</f>
        <v>10.5</v>
      </c>
      <c r="AA1369" s="44">
        <f t="shared" si="35"/>
        <v>8</v>
      </c>
    </row>
    <row r="1370" spans="1:27" x14ac:dyDescent="0.25">
      <c r="A1370" s="42">
        <f t="shared" si="34"/>
        <v>1454</v>
      </c>
      <c r="B1370" s="42" t="s">
        <v>28</v>
      </c>
      <c r="E1370" s="42" t="s">
        <v>845</v>
      </c>
      <c r="F1370" s="9">
        <v>2019</v>
      </c>
      <c r="G1370" s="42">
        <v>8</v>
      </c>
      <c r="H1370" s="42">
        <v>10</v>
      </c>
      <c r="I1370" s="42">
        <v>-0.81997600000000004</v>
      </c>
      <c r="J1370" s="42">
        <v>-90.060592999999997</v>
      </c>
      <c r="K1370" s="26">
        <v>51838052</v>
      </c>
      <c r="L1370" s="26">
        <v>51838052</v>
      </c>
      <c r="M1370" s="26">
        <v>51838052</v>
      </c>
      <c r="N1370" s="47" t="s">
        <v>846</v>
      </c>
      <c r="O1370" s="48">
        <v>33.6</v>
      </c>
      <c r="P1370" s="48">
        <v>35.299999999999997</v>
      </c>
      <c r="Q1370" s="48">
        <v>25.2</v>
      </c>
      <c r="R1370" s="48">
        <v>7.8</v>
      </c>
      <c r="S1370" s="48">
        <v>4.2</v>
      </c>
      <c r="T1370" s="45">
        <v>1</v>
      </c>
      <c r="U1370" s="28" t="e">
        <v>#N/A</v>
      </c>
      <c r="V1370" s="44">
        <f>VLOOKUP($L1370,'[1]Tortugas liberadas DPNG'!$B$1:$O$552,7,FALSE)</f>
        <v>2017</v>
      </c>
      <c r="W1370" s="44">
        <f>VLOOKUP($L1370,'[1]Tortugas liberadas DPNG'!$B$1:$O$552,11,FALSE)</f>
        <v>26.5</v>
      </c>
      <c r="X1370" s="44">
        <f>VLOOKUP($L1370,'[1]Tortugas liberadas DPNG'!$B$1:$O$552,14,FALSE)/1000</f>
        <v>1.742</v>
      </c>
      <c r="Y1370" s="44">
        <f>VLOOKUP($L1370,'[1]Tortugas liberadas DPNG'!$B$1:$O$552,5,FALSE) -0.5</f>
        <v>5.5</v>
      </c>
      <c r="Z1370" s="44">
        <f>Y1370+(F1370-VLOOKUP($L1370,'[1]Tortugas liberadas DPNG'!$B$1:$O$552,7,FALSE))</f>
        <v>7.5</v>
      </c>
      <c r="AA1370" s="44">
        <f t="shared" si="35"/>
        <v>8</v>
      </c>
    </row>
    <row r="1371" spans="1:27" x14ac:dyDescent="0.25">
      <c r="A1371" s="42">
        <f t="shared" si="34"/>
        <v>1455</v>
      </c>
      <c r="B1371" s="42" t="s">
        <v>28</v>
      </c>
      <c r="E1371" s="42" t="s">
        <v>847</v>
      </c>
      <c r="F1371" s="9">
        <v>2019</v>
      </c>
      <c r="G1371" s="42">
        <v>8</v>
      </c>
      <c r="H1371" s="42">
        <v>10</v>
      </c>
      <c r="I1371" s="42">
        <v>-0.81999</v>
      </c>
      <c r="J1371" s="42">
        <v>-90.060593999999995</v>
      </c>
      <c r="K1371" s="26">
        <v>52373060</v>
      </c>
      <c r="L1371" s="26">
        <v>52373060</v>
      </c>
      <c r="M1371" s="26">
        <v>52373060</v>
      </c>
      <c r="N1371" s="47">
        <v>2326</v>
      </c>
      <c r="O1371" s="48">
        <v>32.9</v>
      </c>
      <c r="P1371" s="48">
        <v>35.200000000000003</v>
      </c>
      <c r="Q1371" s="48">
        <v>23.5</v>
      </c>
      <c r="R1371" s="48">
        <v>6.9</v>
      </c>
      <c r="S1371" s="48">
        <v>3.9</v>
      </c>
      <c r="T1371" s="45">
        <v>1</v>
      </c>
      <c r="U1371" s="28" t="e">
        <v>#N/A</v>
      </c>
      <c r="V1371" s="44">
        <f>VLOOKUP($L1371,'[1]Tortugas liberadas DPNG'!$B$1:$O$552,7,FALSE)</f>
        <v>2017</v>
      </c>
      <c r="W1371" s="44">
        <f>VLOOKUP($L1371,'[1]Tortugas liberadas DPNG'!$B$1:$O$552,11,FALSE)</f>
        <v>25</v>
      </c>
      <c r="X1371" s="44">
        <f>VLOOKUP($L1371,'[1]Tortugas liberadas DPNG'!$B$1:$O$552,14,FALSE)/1000</f>
        <v>1.2</v>
      </c>
      <c r="Y1371" s="44">
        <f>VLOOKUP($L1371,'[1]Tortugas liberadas DPNG'!$B$1:$O$552,5,FALSE) -0.5</f>
        <v>7.5</v>
      </c>
      <c r="Z1371" s="44">
        <f>Y1371+(F1371-VLOOKUP($L1371,'[1]Tortugas liberadas DPNG'!$B$1:$O$552,7,FALSE))</f>
        <v>9.5</v>
      </c>
      <c r="AA1371" s="44">
        <f t="shared" si="35"/>
        <v>8</v>
      </c>
    </row>
    <row r="1372" spans="1:27" x14ac:dyDescent="0.25">
      <c r="A1372" s="42">
        <f t="shared" si="34"/>
        <v>1456</v>
      </c>
      <c r="B1372" s="42" t="s">
        <v>28</v>
      </c>
      <c r="E1372" s="42" t="s">
        <v>848</v>
      </c>
      <c r="F1372" s="9">
        <v>2019</v>
      </c>
      <c r="G1372" s="42">
        <v>8</v>
      </c>
      <c r="H1372" s="42">
        <v>10</v>
      </c>
      <c r="I1372" s="42">
        <v>-0.81974400000000003</v>
      </c>
      <c r="J1372" s="42">
        <v>-90.060115999999994</v>
      </c>
      <c r="K1372" s="26" t="s">
        <v>849</v>
      </c>
      <c r="L1372" s="26">
        <v>982126055990452</v>
      </c>
      <c r="M1372" s="26" t="s">
        <v>849</v>
      </c>
      <c r="N1372" s="47">
        <v>0</v>
      </c>
      <c r="O1372" s="48">
        <v>30.6</v>
      </c>
      <c r="P1372" s="48">
        <v>31</v>
      </c>
      <c r="Q1372" s="48">
        <v>21.1</v>
      </c>
      <c r="R1372" s="48">
        <v>5.8</v>
      </c>
      <c r="S1372" s="48">
        <v>2.4</v>
      </c>
      <c r="T1372" s="45">
        <v>1</v>
      </c>
      <c r="U1372" s="28" t="e">
        <v>#N/A</v>
      </c>
      <c r="V1372" s="44">
        <f>VLOOKUP($L1372,'[1]Tortugas liberadas DPNG'!$B$1:$O$552,7,FALSE)</f>
        <v>2019</v>
      </c>
      <c r="W1372" s="44">
        <f>VLOOKUP($L1372,'[1]Tortugas liberadas DPNG'!$B$1:$O$552,11,FALSE)</f>
        <v>28.2</v>
      </c>
      <c r="X1372" s="44">
        <f>VLOOKUP($L1372,'[1]Tortugas liberadas DPNG'!$B$1:$O$552,14,FALSE)/1000</f>
        <v>1.829</v>
      </c>
      <c r="Y1372" s="44">
        <f>VLOOKUP($L1372,'[1]Tortugas liberadas DPNG'!$B$1:$O$552,5,FALSE) -0.5</f>
        <v>6.5</v>
      </c>
      <c r="Z1372" s="44">
        <f>Y1372+(F1372-VLOOKUP($L1372,'[1]Tortugas liberadas DPNG'!$B$1:$O$552,7,FALSE))</f>
        <v>6.5</v>
      </c>
      <c r="AA1372" s="44">
        <f t="shared" si="35"/>
        <v>15</v>
      </c>
    </row>
    <row r="1373" spans="1:27" x14ac:dyDescent="0.25">
      <c r="A1373" s="42">
        <f t="shared" si="34"/>
        <v>1457</v>
      </c>
      <c r="B1373" s="42" t="s">
        <v>28</v>
      </c>
      <c r="E1373" s="42" t="s">
        <v>850</v>
      </c>
      <c r="F1373" s="9">
        <v>2019</v>
      </c>
      <c r="G1373" s="42">
        <v>8</v>
      </c>
      <c r="H1373" s="42">
        <v>10</v>
      </c>
      <c r="I1373" s="42">
        <v>-0.81976800000000005</v>
      </c>
      <c r="J1373" s="42">
        <v>-90.060123000000004</v>
      </c>
      <c r="K1373" s="26" t="s">
        <v>851</v>
      </c>
      <c r="L1373" s="26">
        <v>982126055990490</v>
      </c>
      <c r="M1373" s="26" t="s">
        <v>851</v>
      </c>
      <c r="N1373" s="47">
        <v>0</v>
      </c>
      <c r="O1373" s="48">
        <v>30.7</v>
      </c>
      <c r="P1373" s="48">
        <v>32.200000000000003</v>
      </c>
      <c r="Q1373" s="48">
        <v>21.7</v>
      </c>
      <c r="R1373" s="48">
        <v>6.4</v>
      </c>
      <c r="S1373" s="48">
        <v>2.7</v>
      </c>
      <c r="T1373" s="45">
        <v>1</v>
      </c>
      <c r="U1373" s="28" t="e">
        <v>#N/A</v>
      </c>
      <c r="V1373" s="44">
        <f>VLOOKUP($L1373,'[1]Tortugas liberadas DPNG'!$B$1:$O$552,7,FALSE)</f>
        <v>2019</v>
      </c>
      <c r="W1373" s="44">
        <f>VLOOKUP($L1373,'[1]Tortugas liberadas DPNG'!$B$1:$O$552,11,FALSE)</f>
        <v>26.2</v>
      </c>
      <c r="X1373" s="44">
        <f>VLOOKUP($L1373,'[1]Tortugas liberadas DPNG'!$B$1:$O$552,14,FALSE)/1000</f>
        <v>2.0529999999999999</v>
      </c>
      <c r="Y1373" s="44">
        <f>VLOOKUP($L1373,'[1]Tortugas liberadas DPNG'!$B$1:$O$552,5,FALSE) -0.5</f>
        <v>5.5</v>
      </c>
      <c r="Z1373" s="44">
        <f>Y1373+(F1373-VLOOKUP($L1373,'[1]Tortugas liberadas DPNG'!$B$1:$O$552,7,FALSE))</f>
        <v>5.5</v>
      </c>
      <c r="AA1373" s="44">
        <f t="shared" si="35"/>
        <v>15</v>
      </c>
    </row>
    <row r="1374" spans="1:27" x14ac:dyDescent="0.25">
      <c r="A1374" s="42">
        <f t="shared" si="34"/>
        <v>1458</v>
      </c>
      <c r="B1374" s="42" t="s">
        <v>28</v>
      </c>
      <c r="E1374" s="42" t="s">
        <v>852</v>
      </c>
      <c r="F1374" s="9">
        <v>2019</v>
      </c>
      <c r="G1374" s="42">
        <v>8</v>
      </c>
      <c r="H1374" s="42">
        <v>10</v>
      </c>
      <c r="I1374" s="42">
        <v>-0.81984900000000005</v>
      </c>
      <c r="J1374" s="42">
        <v>-90.059763000000004</v>
      </c>
      <c r="K1374" s="26">
        <v>48369046</v>
      </c>
      <c r="L1374" s="26">
        <v>48369046</v>
      </c>
      <c r="M1374" s="26">
        <v>48369046</v>
      </c>
      <c r="N1374" s="47" t="s">
        <v>853</v>
      </c>
      <c r="O1374" s="48">
        <v>43.5</v>
      </c>
      <c r="P1374" s="48">
        <v>46.2</v>
      </c>
      <c r="Q1374" s="48">
        <v>32.9</v>
      </c>
      <c r="R1374" s="48">
        <v>11.1</v>
      </c>
      <c r="S1374" s="48">
        <v>8.8000000000000007</v>
      </c>
      <c r="T1374" s="45">
        <v>1</v>
      </c>
      <c r="U1374" s="28" t="e">
        <v>#N/A</v>
      </c>
      <c r="V1374" s="44">
        <f>VLOOKUP($L1374,'[1]Tortugas liberadas DPNG'!$B$1:$O$552,7,FALSE)</f>
        <v>2015</v>
      </c>
      <c r="W1374" s="44">
        <f>VLOOKUP($L1374,'[1]Tortugas liberadas DPNG'!$B$1:$O$552,11,FALSE)</f>
        <v>25.2</v>
      </c>
      <c r="X1374" s="44">
        <f>VLOOKUP($L1374,'[1]Tortugas liberadas DPNG'!$B$1:$O$552,14,FALSE)/1000</f>
        <v>1.5</v>
      </c>
      <c r="Y1374" s="44">
        <f>VLOOKUP($L1374,'[1]Tortugas liberadas DPNG'!$B$1:$O$552,5,FALSE) -0.5</f>
        <v>5.5</v>
      </c>
      <c r="Z1374" s="44">
        <f>Y1374+(F1374-VLOOKUP($L1374,'[1]Tortugas liberadas DPNG'!$B$1:$O$552,7,FALSE))</f>
        <v>9.5</v>
      </c>
      <c r="AA1374" s="44">
        <f t="shared" si="35"/>
        <v>8</v>
      </c>
    </row>
    <row r="1375" spans="1:27" x14ac:dyDescent="0.25">
      <c r="A1375" s="42">
        <f t="shared" si="34"/>
        <v>1459</v>
      </c>
      <c r="B1375" s="42" t="s">
        <v>28</v>
      </c>
      <c r="E1375" s="42" t="s">
        <v>854</v>
      </c>
      <c r="F1375" s="9">
        <v>2019</v>
      </c>
      <c r="G1375" s="42">
        <v>8</v>
      </c>
      <c r="H1375" s="42">
        <v>10</v>
      </c>
      <c r="I1375" s="42">
        <v>-0.81989999999999996</v>
      </c>
      <c r="J1375" s="42">
        <v>-90.059766999999994</v>
      </c>
      <c r="K1375" s="26">
        <v>52308879</v>
      </c>
      <c r="L1375" s="26">
        <v>52308879</v>
      </c>
      <c r="M1375" s="26">
        <v>52308879</v>
      </c>
      <c r="N1375" s="47">
        <v>2462</v>
      </c>
      <c r="O1375" s="48">
        <v>32.799999999999997</v>
      </c>
      <c r="P1375" s="48">
        <v>34.1</v>
      </c>
      <c r="Q1375" s="48">
        <v>23.8</v>
      </c>
      <c r="R1375" s="48">
        <v>7.2</v>
      </c>
      <c r="S1375" s="48">
        <v>3.7</v>
      </c>
      <c r="T1375" s="45">
        <v>1</v>
      </c>
      <c r="U1375" s="28" t="e">
        <v>#N/A</v>
      </c>
      <c r="V1375" s="44">
        <f>VLOOKUP($L1375,'[1]Tortugas liberadas DPNG'!$B$1:$O$552,7,FALSE)</f>
        <v>2017</v>
      </c>
      <c r="W1375" s="44">
        <f>VLOOKUP($L1375,'[1]Tortugas liberadas DPNG'!$B$1:$O$552,11,FALSE)</f>
        <v>25.2</v>
      </c>
      <c r="X1375" s="44">
        <f>VLOOKUP($L1375,'[1]Tortugas liberadas DPNG'!$B$1:$O$552,14,FALSE)/1000</f>
        <v>1.2</v>
      </c>
      <c r="Y1375" s="44">
        <f>VLOOKUP($L1375,'[1]Tortugas liberadas DPNG'!$B$1:$O$552,5,FALSE) -0.5</f>
        <v>4.5</v>
      </c>
      <c r="Z1375" s="44">
        <f>Y1375+(F1375-VLOOKUP($L1375,'[1]Tortugas liberadas DPNG'!$B$1:$O$552,7,FALSE))</f>
        <v>6.5</v>
      </c>
      <c r="AA1375" s="44">
        <f t="shared" si="35"/>
        <v>8</v>
      </c>
    </row>
    <row r="1376" spans="1:27" x14ac:dyDescent="0.25">
      <c r="A1376" s="42">
        <f t="shared" ref="A1376:A1439" si="36">A1375+1</f>
        <v>1460</v>
      </c>
      <c r="B1376" s="42" t="s">
        <v>28</v>
      </c>
      <c r="E1376" s="42" t="s">
        <v>855</v>
      </c>
      <c r="F1376" s="9">
        <v>2019</v>
      </c>
      <c r="G1376" s="42">
        <v>8</v>
      </c>
      <c r="H1376" s="42">
        <v>10</v>
      </c>
      <c r="I1376" s="42">
        <v>-0.81976800000000005</v>
      </c>
      <c r="J1376" s="42">
        <v>-90.058618999999993</v>
      </c>
      <c r="K1376" s="26" t="s">
        <v>856</v>
      </c>
      <c r="L1376" s="26">
        <v>982126055990492</v>
      </c>
      <c r="M1376" s="26" t="s">
        <v>856</v>
      </c>
      <c r="N1376" s="47">
        <v>0</v>
      </c>
      <c r="O1376" s="48">
        <v>31.2</v>
      </c>
      <c r="P1376" s="48">
        <v>32.299999999999997</v>
      </c>
      <c r="Q1376" s="48">
        <v>22.7</v>
      </c>
      <c r="R1376" s="48">
        <v>6.5</v>
      </c>
      <c r="S1376" s="48">
        <v>3.2</v>
      </c>
      <c r="T1376" s="45">
        <v>1</v>
      </c>
      <c r="U1376" s="28" t="e">
        <v>#N/A</v>
      </c>
      <c r="V1376" s="44">
        <f>VLOOKUP($L1376,'[1]Tortugas liberadas DPNG'!$B$1:$O$552,7,FALSE)</f>
        <v>2019</v>
      </c>
      <c r="W1376" s="44">
        <f>VLOOKUP($L1376,'[1]Tortugas liberadas DPNG'!$B$1:$O$552,11,FALSE)</f>
        <v>30.4</v>
      </c>
      <c r="X1376" s="44">
        <f>VLOOKUP($L1376,'[1]Tortugas liberadas DPNG'!$B$1:$O$552,14,FALSE)/1000</f>
        <v>2.4</v>
      </c>
      <c r="Y1376" s="44">
        <f>VLOOKUP($L1376,'[1]Tortugas liberadas DPNG'!$B$1:$O$552,5,FALSE) -0.5</f>
        <v>5.5</v>
      </c>
      <c r="Z1376" s="44">
        <f>Y1376+(F1376-VLOOKUP($L1376,'[1]Tortugas liberadas DPNG'!$B$1:$O$552,7,FALSE))</f>
        <v>5.5</v>
      </c>
      <c r="AA1376" s="44">
        <f t="shared" si="35"/>
        <v>15</v>
      </c>
    </row>
    <row r="1377" spans="1:27" x14ac:dyDescent="0.25">
      <c r="A1377" s="42">
        <f t="shared" si="36"/>
        <v>1461</v>
      </c>
      <c r="B1377" s="42" t="s">
        <v>28</v>
      </c>
      <c r="E1377" s="42" t="s">
        <v>857</v>
      </c>
      <c r="F1377" s="9">
        <v>2019</v>
      </c>
      <c r="G1377" s="42">
        <v>8</v>
      </c>
      <c r="H1377" s="42">
        <v>10</v>
      </c>
      <c r="I1377" s="42">
        <v>-0.81976000000000004</v>
      </c>
      <c r="J1377" s="42">
        <v>-90.058646999999993</v>
      </c>
      <c r="K1377" s="26" t="s">
        <v>858</v>
      </c>
      <c r="L1377" s="26">
        <v>982126055990456</v>
      </c>
      <c r="M1377" s="26" t="s">
        <v>858</v>
      </c>
      <c r="N1377" s="47">
        <v>0</v>
      </c>
      <c r="O1377" s="48">
        <v>29.5</v>
      </c>
      <c r="P1377" s="48">
        <v>31.4</v>
      </c>
      <c r="Q1377" s="48">
        <v>21.4</v>
      </c>
      <c r="R1377" s="48">
        <v>6.3</v>
      </c>
      <c r="S1377" s="48">
        <v>2.5</v>
      </c>
      <c r="T1377" s="45">
        <v>1</v>
      </c>
      <c r="U1377" s="28" t="e">
        <v>#N/A</v>
      </c>
      <c r="V1377" s="44">
        <f>VLOOKUP($L1377,'[1]Tortugas liberadas DPNG'!$B$1:$O$552,7,FALSE)</f>
        <v>2019</v>
      </c>
      <c r="W1377" s="44">
        <f>VLOOKUP($L1377,'[1]Tortugas liberadas DPNG'!$B$1:$O$552,11,FALSE)</f>
        <v>27.5</v>
      </c>
      <c r="X1377" s="44">
        <f>VLOOKUP($L1377,'[1]Tortugas liberadas DPNG'!$B$1:$O$552,14,FALSE)/1000</f>
        <v>1.6539999999999999</v>
      </c>
      <c r="Y1377" s="44">
        <f>VLOOKUP($L1377,'[1]Tortugas liberadas DPNG'!$B$1:$O$552,5,FALSE) -0.5</f>
        <v>5.5</v>
      </c>
      <c r="Z1377" s="44">
        <f>Y1377+(F1377-VLOOKUP($L1377,'[1]Tortugas liberadas DPNG'!$B$1:$O$552,7,FALSE))</f>
        <v>5.5</v>
      </c>
      <c r="AA1377" s="44">
        <f t="shared" si="35"/>
        <v>15</v>
      </c>
    </row>
    <row r="1378" spans="1:27" x14ac:dyDescent="0.25">
      <c r="A1378" s="42">
        <f t="shared" si="36"/>
        <v>1462</v>
      </c>
      <c r="B1378" s="42" t="s">
        <v>28</v>
      </c>
      <c r="E1378" s="42" t="s">
        <v>859</v>
      </c>
      <c r="F1378" s="9">
        <v>2019</v>
      </c>
      <c r="G1378" s="42">
        <v>8</v>
      </c>
      <c r="H1378" s="42">
        <v>10</v>
      </c>
      <c r="I1378" s="42">
        <v>-0.81975799999999999</v>
      </c>
      <c r="J1378" s="42">
        <v>-90.058645999999996</v>
      </c>
      <c r="K1378" s="26">
        <v>51004799</v>
      </c>
      <c r="L1378" s="26">
        <v>51004799</v>
      </c>
      <c r="M1378" s="26">
        <v>51004799</v>
      </c>
      <c r="N1378" s="47">
        <v>2467</v>
      </c>
      <c r="O1378" s="48">
        <v>36.700000000000003</v>
      </c>
      <c r="P1378" s="48">
        <v>40.1</v>
      </c>
      <c r="Q1378" s="48">
        <v>27.2</v>
      </c>
      <c r="R1378" s="48">
        <v>8.3000000000000007</v>
      </c>
      <c r="S1378" s="48">
        <v>5.4</v>
      </c>
      <c r="T1378" s="45">
        <v>1</v>
      </c>
      <c r="U1378" s="28" t="e">
        <v>#N/A</v>
      </c>
      <c r="V1378" s="44">
        <f>VLOOKUP($L1378,'[1]Tortugas liberadas DPNG'!$B$1:$O$552,7,FALSE)</f>
        <v>2017</v>
      </c>
      <c r="W1378" s="44">
        <f>VLOOKUP($L1378,'[1]Tortugas liberadas DPNG'!$B$1:$O$552,11,FALSE)</f>
        <v>27.3</v>
      </c>
      <c r="X1378" s="44">
        <f>VLOOKUP($L1378,'[1]Tortugas liberadas DPNG'!$B$1:$O$552,14,FALSE)/1000</f>
        <v>1.9990000000000001</v>
      </c>
      <c r="Y1378" s="44">
        <f>VLOOKUP($L1378,'[1]Tortugas liberadas DPNG'!$B$1:$O$552,5,FALSE) -0.5</f>
        <v>4.5</v>
      </c>
      <c r="Z1378" s="44">
        <f>Y1378+(F1378-VLOOKUP($L1378,'[1]Tortugas liberadas DPNG'!$B$1:$O$552,7,FALSE))</f>
        <v>6.5</v>
      </c>
      <c r="AA1378" s="44">
        <f t="shared" ref="AA1378:AA1441" si="37">LEN(M1378)</f>
        <v>8</v>
      </c>
    </row>
    <row r="1379" spans="1:27" x14ac:dyDescent="0.25">
      <c r="A1379" s="42">
        <f t="shared" si="36"/>
        <v>1463</v>
      </c>
      <c r="B1379" s="42" t="s">
        <v>28</v>
      </c>
      <c r="E1379" s="42" t="s">
        <v>860</v>
      </c>
      <c r="F1379" s="9">
        <v>2019</v>
      </c>
      <c r="G1379" s="42">
        <v>8</v>
      </c>
      <c r="H1379" s="42">
        <v>10</v>
      </c>
      <c r="I1379" s="42">
        <v>-0.81994199999999995</v>
      </c>
      <c r="J1379" s="42">
        <v>-90.061980000000005</v>
      </c>
      <c r="K1379" s="26">
        <v>51064583</v>
      </c>
      <c r="L1379" s="26">
        <v>51064583</v>
      </c>
      <c r="M1379" s="26">
        <v>51064583</v>
      </c>
      <c r="N1379" s="47">
        <v>2232</v>
      </c>
      <c r="O1379" s="48">
        <v>32.6</v>
      </c>
      <c r="P1379" s="48">
        <v>34.4</v>
      </c>
      <c r="Q1379" s="48">
        <v>24.2</v>
      </c>
      <c r="R1379" s="48">
        <v>6.9</v>
      </c>
      <c r="S1379" s="48">
        <v>3.5</v>
      </c>
      <c r="T1379" s="45">
        <v>1</v>
      </c>
      <c r="U1379" s="28" t="e">
        <v>#N/A</v>
      </c>
      <c r="V1379" s="44" t="e">
        <f>VLOOKUP($L1379,'[1]Tortugas liberadas DPNG'!$B$1:$O$552,7,FALSE)</f>
        <v>#N/A</v>
      </c>
      <c r="W1379" s="44" t="e">
        <f>VLOOKUP($L1379,'[1]Tortugas liberadas DPNG'!$B$1:$O$552,11,FALSE)</f>
        <v>#N/A</v>
      </c>
      <c r="X1379" s="44" t="e">
        <f>VLOOKUP($L1379,'[1]Tortugas liberadas DPNG'!$B$1:$O$552,14,FALSE)/1000</f>
        <v>#N/A</v>
      </c>
      <c r="Y1379" s="44" t="e">
        <f>VLOOKUP($L1379,'[1]Tortugas liberadas DPNG'!$B$1:$O$552,5,FALSE) -0.5</f>
        <v>#N/A</v>
      </c>
      <c r="Z1379" s="44" t="e">
        <f>Y1379+(F1379-VLOOKUP($L1379,'[1]Tortugas liberadas DPNG'!$B$1:$O$552,7,FALSE))</f>
        <v>#N/A</v>
      </c>
      <c r="AA1379" s="44">
        <f t="shared" si="37"/>
        <v>8</v>
      </c>
    </row>
    <row r="1380" spans="1:27" x14ac:dyDescent="0.25">
      <c r="A1380" s="42">
        <f t="shared" si="36"/>
        <v>1464</v>
      </c>
      <c r="B1380" s="42" t="s">
        <v>28</v>
      </c>
      <c r="E1380" s="42" t="s">
        <v>861</v>
      </c>
      <c r="F1380" s="9">
        <v>2019</v>
      </c>
      <c r="G1380" s="42">
        <v>8</v>
      </c>
      <c r="H1380" s="42">
        <v>11</v>
      </c>
      <c r="I1380" s="42">
        <v>-0.82007300000000005</v>
      </c>
      <c r="J1380" s="42">
        <v>-90.056250000000006</v>
      </c>
      <c r="K1380" s="26">
        <v>51610841</v>
      </c>
      <c r="L1380" s="26">
        <v>51610841</v>
      </c>
      <c r="M1380" s="26">
        <v>51610841</v>
      </c>
      <c r="N1380" s="47">
        <v>2419</v>
      </c>
      <c r="O1380" s="48">
        <v>34.799999999999997</v>
      </c>
      <c r="P1380" s="48">
        <v>38.1</v>
      </c>
      <c r="Q1380" s="48">
        <v>25.4</v>
      </c>
      <c r="R1380" s="48">
        <v>8.3000000000000007</v>
      </c>
      <c r="S1380" s="48">
        <v>4.5999999999999996</v>
      </c>
      <c r="T1380" s="45">
        <v>1</v>
      </c>
      <c r="U1380" s="28" t="e">
        <v>#N/A</v>
      </c>
      <c r="V1380" s="44">
        <f>VLOOKUP($L1380,'[1]Tortugas liberadas DPNG'!$B$1:$O$552,7,FALSE)</f>
        <v>2017</v>
      </c>
      <c r="W1380" s="44">
        <f>VLOOKUP($L1380,'[1]Tortugas liberadas DPNG'!$B$1:$O$552,11,FALSE)</f>
        <v>26.4</v>
      </c>
      <c r="X1380" s="44">
        <f>VLOOKUP($L1380,'[1]Tortugas liberadas DPNG'!$B$1:$O$552,14,FALSE)/1000</f>
        <v>1.554</v>
      </c>
      <c r="Y1380" s="44">
        <f>VLOOKUP($L1380,'[1]Tortugas liberadas DPNG'!$B$1:$O$552,5,FALSE) -0.5</f>
        <v>5.5</v>
      </c>
      <c r="Z1380" s="44">
        <f>Y1380+(F1380-VLOOKUP($L1380,'[1]Tortugas liberadas DPNG'!$B$1:$O$552,7,FALSE))</f>
        <v>7.5</v>
      </c>
      <c r="AA1380" s="44">
        <f t="shared" si="37"/>
        <v>8</v>
      </c>
    </row>
    <row r="1381" spans="1:27" x14ac:dyDescent="0.25">
      <c r="A1381" s="42">
        <f t="shared" si="36"/>
        <v>1465</v>
      </c>
      <c r="B1381" s="42" t="s">
        <v>28</v>
      </c>
      <c r="E1381" s="42" t="s">
        <v>862</v>
      </c>
      <c r="F1381" s="9">
        <v>2019</v>
      </c>
      <c r="G1381" s="42">
        <v>8</v>
      </c>
      <c r="H1381" s="42">
        <v>11</v>
      </c>
      <c r="I1381" s="42">
        <v>-0.82202799999999998</v>
      </c>
      <c r="J1381" s="42">
        <v>-90.057250999999994</v>
      </c>
      <c r="K1381" s="26" t="s">
        <v>863</v>
      </c>
      <c r="L1381" s="26">
        <v>982126055990384</v>
      </c>
      <c r="M1381" s="26" t="s">
        <v>863</v>
      </c>
      <c r="N1381" s="47">
        <v>0</v>
      </c>
      <c r="O1381" s="48">
        <v>31.5</v>
      </c>
      <c r="P1381" s="48">
        <v>33</v>
      </c>
      <c r="Q1381" s="48">
        <v>22.2</v>
      </c>
      <c r="R1381" s="48">
        <v>6.4</v>
      </c>
      <c r="S1381" s="48">
        <v>3.2</v>
      </c>
      <c r="T1381" s="45">
        <v>1</v>
      </c>
      <c r="U1381" s="28" t="e">
        <v>#N/A</v>
      </c>
      <c r="V1381" s="44">
        <f>VLOOKUP($L1381,'[1]Tortugas liberadas DPNG'!$B$1:$O$552,7,FALSE)</f>
        <v>2019</v>
      </c>
      <c r="W1381" s="44">
        <f>VLOOKUP($L1381,'[1]Tortugas liberadas DPNG'!$B$1:$O$552,11,FALSE)</f>
        <v>29.3</v>
      </c>
      <c r="X1381" s="44">
        <f>VLOOKUP($L1381,'[1]Tortugas liberadas DPNG'!$B$1:$O$552,14,FALSE)/1000</f>
        <v>2.206</v>
      </c>
      <c r="Y1381" s="44">
        <f>VLOOKUP($L1381,'[1]Tortugas liberadas DPNG'!$B$1:$O$552,5,FALSE) -0.5</f>
        <v>8.5</v>
      </c>
      <c r="Z1381" s="44">
        <f>Y1381+(F1381-VLOOKUP($L1381,'[1]Tortugas liberadas DPNG'!$B$1:$O$552,7,FALSE))</f>
        <v>8.5</v>
      </c>
      <c r="AA1381" s="44">
        <f t="shared" si="37"/>
        <v>15</v>
      </c>
    </row>
    <row r="1382" spans="1:27" x14ac:dyDescent="0.25">
      <c r="A1382" s="42">
        <f t="shared" si="36"/>
        <v>1466</v>
      </c>
      <c r="B1382" s="42" t="s">
        <v>28</v>
      </c>
      <c r="E1382" s="42" t="s">
        <v>864</v>
      </c>
      <c r="F1382" s="9">
        <v>2019</v>
      </c>
      <c r="G1382" s="42">
        <v>8</v>
      </c>
      <c r="H1382" s="42">
        <v>11</v>
      </c>
      <c r="I1382" s="42">
        <v>-0.82156600000000002</v>
      </c>
      <c r="J1382" s="42">
        <v>-90.057879999999997</v>
      </c>
      <c r="K1382" s="26">
        <v>48368271</v>
      </c>
      <c r="L1382" s="26">
        <v>48368271</v>
      </c>
      <c r="M1382" s="26">
        <v>48368271</v>
      </c>
      <c r="N1382" s="47" t="s">
        <v>865</v>
      </c>
      <c r="O1382" s="48">
        <v>38.200000000000003</v>
      </c>
      <c r="P1382" s="48">
        <v>41.1</v>
      </c>
      <c r="Q1382" s="48">
        <v>29.2</v>
      </c>
      <c r="R1382" s="48">
        <v>9.1999999999999993</v>
      </c>
      <c r="S1382" s="48">
        <v>6.5</v>
      </c>
      <c r="T1382" s="45">
        <v>1</v>
      </c>
      <c r="U1382" s="28" t="e">
        <v>#N/A</v>
      </c>
      <c r="V1382" s="44">
        <f>VLOOKUP($L1382,'[1]Tortugas liberadas DPNG'!$B$1:$O$552,7,FALSE)</f>
        <v>2015</v>
      </c>
      <c r="W1382" s="44">
        <f>VLOOKUP($L1382,'[1]Tortugas liberadas DPNG'!$B$1:$O$552,11,FALSE)</f>
        <v>23.8</v>
      </c>
      <c r="X1382" s="44">
        <f>VLOOKUP($L1382,'[1]Tortugas liberadas DPNG'!$B$1:$O$552,14,FALSE)/1000</f>
        <v>1.3</v>
      </c>
      <c r="Y1382" s="44">
        <f>VLOOKUP($L1382,'[1]Tortugas liberadas DPNG'!$B$1:$O$552,5,FALSE) -0.5</f>
        <v>4.5</v>
      </c>
      <c r="Z1382" s="44">
        <f>Y1382+(F1382-VLOOKUP($L1382,'[1]Tortugas liberadas DPNG'!$B$1:$O$552,7,FALSE))</f>
        <v>8.5</v>
      </c>
      <c r="AA1382" s="44">
        <f t="shared" si="37"/>
        <v>8</v>
      </c>
    </row>
    <row r="1383" spans="1:27" x14ac:dyDescent="0.25">
      <c r="A1383" s="42">
        <f t="shared" si="36"/>
        <v>1467</v>
      </c>
      <c r="B1383" s="42" t="s">
        <v>28</v>
      </c>
      <c r="E1383" s="42" t="s">
        <v>866</v>
      </c>
      <c r="F1383" s="9">
        <v>2019</v>
      </c>
      <c r="G1383" s="42">
        <v>8</v>
      </c>
      <c r="H1383" s="42">
        <v>11</v>
      </c>
      <c r="I1383" s="42">
        <v>-0.82098800000000005</v>
      </c>
      <c r="J1383" s="42">
        <v>-90.058257999999995</v>
      </c>
      <c r="K1383" s="26">
        <v>52308577</v>
      </c>
      <c r="L1383" s="26">
        <v>52308577</v>
      </c>
      <c r="M1383" s="26">
        <v>52308577</v>
      </c>
      <c r="N1383" s="47">
        <v>2927</v>
      </c>
      <c r="O1383" s="48">
        <v>34.700000000000003</v>
      </c>
      <c r="P1383" s="48">
        <v>39.299999999999997</v>
      </c>
      <c r="Q1383" s="48">
        <v>27.7</v>
      </c>
      <c r="R1383" s="48">
        <v>8.9</v>
      </c>
      <c r="S1383" s="48">
        <v>5.6</v>
      </c>
      <c r="T1383" s="45">
        <v>1</v>
      </c>
      <c r="U1383" s="28" t="e">
        <v>#N/A</v>
      </c>
      <c r="V1383" s="44">
        <f>VLOOKUP($L1383,'[1]Tortugas liberadas DPNG'!$B$1:$O$552,7,FALSE)</f>
        <v>2017</v>
      </c>
      <c r="W1383" s="44">
        <f>VLOOKUP($L1383,'[1]Tortugas liberadas DPNG'!$B$1:$O$552,11,FALSE)</f>
        <v>26.7</v>
      </c>
      <c r="X1383" s="44">
        <f>VLOOKUP($L1383,'[1]Tortugas liberadas DPNG'!$B$1:$O$552,14,FALSE)/1000</f>
        <v>1.643</v>
      </c>
      <c r="Y1383" s="44">
        <f>VLOOKUP($L1383,'[1]Tortugas liberadas DPNG'!$B$1:$O$552,5,FALSE) -0.5</f>
        <v>5.5</v>
      </c>
      <c r="Z1383" s="44">
        <f>Y1383+(F1383-VLOOKUP($L1383,'[1]Tortugas liberadas DPNG'!$B$1:$O$552,7,FALSE))</f>
        <v>7.5</v>
      </c>
      <c r="AA1383" s="44">
        <f t="shared" si="37"/>
        <v>8</v>
      </c>
    </row>
    <row r="1384" spans="1:27" x14ac:dyDescent="0.25">
      <c r="A1384" s="42">
        <f t="shared" si="36"/>
        <v>1468</v>
      </c>
      <c r="B1384" s="42" t="s">
        <v>28</v>
      </c>
      <c r="E1384" s="42" t="s">
        <v>867</v>
      </c>
      <c r="F1384" s="9">
        <v>2019</v>
      </c>
      <c r="G1384" s="42">
        <v>8</v>
      </c>
      <c r="H1384" s="42">
        <v>11</v>
      </c>
      <c r="I1384" s="42">
        <v>-0.82098099999999996</v>
      </c>
      <c r="J1384" s="42">
        <v>-90.058222000000001</v>
      </c>
      <c r="K1384" s="26" t="s">
        <v>868</v>
      </c>
      <c r="L1384" s="26">
        <v>982126055990382</v>
      </c>
      <c r="M1384" s="26" t="s">
        <v>868</v>
      </c>
      <c r="N1384" s="47">
        <v>0</v>
      </c>
      <c r="O1384" s="48">
        <v>28.2</v>
      </c>
      <c r="P1384" s="48">
        <v>29.9</v>
      </c>
      <c r="Q1384" s="48">
        <v>20.2</v>
      </c>
      <c r="R1384" s="48">
        <v>5.6</v>
      </c>
      <c r="S1384" s="48">
        <v>2.2999999999999998</v>
      </c>
      <c r="T1384" s="45">
        <v>1</v>
      </c>
      <c r="U1384" s="28" t="e">
        <v>#N/A</v>
      </c>
      <c r="V1384" s="44">
        <f>VLOOKUP($L1384,'[1]Tortugas liberadas DPNG'!$B$1:$O$552,7,FALSE)</f>
        <v>2019</v>
      </c>
      <c r="W1384" s="44">
        <f>VLOOKUP($L1384,'[1]Tortugas liberadas DPNG'!$B$1:$O$552,11,FALSE)</f>
        <v>26.7</v>
      </c>
      <c r="X1384" s="44">
        <f>VLOOKUP($L1384,'[1]Tortugas liberadas DPNG'!$B$1:$O$552,14,FALSE)/1000</f>
        <v>1.4810000000000001</v>
      </c>
      <c r="Y1384" s="44">
        <f>VLOOKUP($L1384,'[1]Tortugas liberadas DPNG'!$B$1:$O$552,5,FALSE) -0.5</f>
        <v>5.5</v>
      </c>
      <c r="Z1384" s="44">
        <f>Y1384+(F1384-VLOOKUP($L1384,'[1]Tortugas liberadas DPNG'!$B$1:$O$552,7,FALSE))</f>
        <v>5.5</v>
      </c>
      <c r="AA1384" s="44">
        <f t="shared" si="37"/>
        <v>15</v>
      </c>
    </row>
    <row r="1385" spans="1:27" x14ac:dyDescent="0.25">
      <c r="A1385" s="42">
        <f t="shared" si="36"/>
        <v>1469</v>
      </c>
      <c r="B1385" s="42" t="s">
        <v>28</v>
      </c>
      <c r="E1385" s="42" t="s">
        <v>869</v>
      </c>
      <c r="F1385" s="9">
        <v>2019</v>
      </c>
      <c r="G1385" s="42">
        <v>8</v>
      </c>
      <c r="H1385" s="42">
        <v>11</v>
      </c>
      <c r="I1385" s="42">
        <v>-0.82022300000000004</v>
      </c>
      <c r="J1385" s="42">
        <v>-90.057873000000001</v>
      </c>
      <c r="K1385" s="26">
        <v>51612768</v>
      </c>
      <c r="L1385" s="26">
        <v>51612768</v>
      </c>
      <c r="M1385" s="26">
        <v>51612768</v>
      </c>
      <c r="N1385" s="47" t="s">
        <v>612</v>
      </c>
      <c r="O1385" s="48">
        <v>41.6</v>
      </c>
      <c r="P1385" s="48">
        <v>43.3</v>
      </c>
      <c r="Q1385" s="48">
        <v>30.9</v>
      </c>
      <c r="R1385" s="48">
        <v>10.4</v>
      </c>
      <c r="S1385" s="48">
        <v>7.3</v>
      </c>
      <c r="T1385" s="45">
        <v>1</v>
      </c>
      <c r="U1385" s="28" t="e">
        <v>#N/A</v>
      </c>
      <c r="V1385" s="44" t="e">
        <f>VLOOKUP($L1385,'[1]Tortugas liberadas DPNG'!$B$1:$O$552,7,FALSE)</f>
        <v>#N/A</v>
      </c>
      <c r="W1385" s="44" t="e">
        <f>VLOOKUP($L1385,'[1]Tortugas liberadas DPNG'!$B$1:$O$552,11,FALSE)</f>
        <v>#N/A</v>
      </c>
      <c r="X1385" s="44" t="e">
        <f>VLOOKUP($L1385,'[1]Tortugas liberadas DPNG'!$B$1:$O$552,14,FALSE)/1000</f>
        <v>#N/A</v>
      </c>
      <c r="Y1385" s="44" t="e">
        <f>VLOOKUP($L1385,'[1]Tortugas liberadas DPNG'!$B$1:$O$552,5,FALSE) -0.5</f>
        <v>#N/A</v>
      </c>
      <c r="Z1385" s="44" t="e">
        <f>Y1385+(F1385-VLOOKUP($L1385,'[1]Tortugas liberadas DPNG'!$B$1:$O$552,7,FALSE))</f>
        <v>#N/A</v>
      </c>
      <c r="AA1385" s="44">
        <f t="shared" si="37"/>
        <v>8</v>
      </c>
    </row>
    <row r="1386" spans="1:27" x14ac:dyDescent="0.25">
      <c r="A1386" s="42">
        <f t="shared" si="36"/>
        <v>1470</v>
      </c>
      <c r="B1386" s="42" t="s">
        <v>28</v>
      </c>
      <c r="E1386" s="42" t="s">
        <v>870</v>
      </c>
      <c r="F1386" s="9">
        <v>2019</v>
      </c>
      <c r="G1386" s="42">
        <v>8</v>
      </c>
      <c r="H1386" s="42">
        <v>11</v>
      </c>
      <c r="I1386" s="42">
        <v>-0.82103499999999996</v>
      </c>
      <c r="J1386" s="42">
        <v>-90.059133000000003</v>
      </c>
      <c r="K1386" s="26">
        <v>51587375</v>
      </c>
      <c r="L1386" s="26">
        <v>51587375</v>
      </c>
      <c r="M1386" s="26">
        <v>51587375</v>
      </c>
      <c r="N1386" s="47">
        <v>2353</v>
      </c>
      <c r="O1386" s="48">
        <v>35.6</v>
      </c>
      <c r="P1386" s="48">
        <v>37.700000000000003</v>
      </c>
      <c r="Q1386" s="48">
        <v>25.9</v>
      </c>
      <c r="R1386" s="48">
        <v>7.8</v>
      </c>
      <c r="S1386" s="48">
        <v>4.4000000000000004</v>
      </c>
      <c r="T1386" s="45">
        <v>1</v>
      </c>
      <c r="U1386" s="28" t="e">
        <v>#N/A</v>
      </c>
      <c r="V1386" s="44">
        <f>VLOOKUP($L1386,'[1]Tortugas liberadas DPNG'!$B$1:$O$552,7,FALSE)</f>
        <v>2017</v>
      </c>
      <c r="W1386" s="44">
        <f>VLOOKUP($L1386,'[1]Tortugas liberadas DPNG'!$B$1:$O$552,11,FALSE)</f>
        <v>26.9</v>
      </c>
      <c r="X1386" s="44">
        <f>VLOOKUP($L1386,'[1]Tortugas liberadas DPNG'!$B$1:$O$552,14,FALSE)/1000</f>
        <v>1.7</v>
      </c>
      <c r="Y1386" s="44">
        <f>VLOOKUP($L1386,'[1]Tortugas liberadas DPNG'!$B$1:$O$552,5,FALSE) -0.5</f>
        <v>6.5</v>
      </c>
      <c r="Z1386" s="44">
        <f>Y1386+(F1386-VLOOKUP($L1386,'[1]Tortugas liberadas DPNG'!$B$1:$O$552,7,FALSE))</f>
        <v>8.5</v>
      </c>
      <c r="AA1386" s="44">
        <f t="shared" si="37"/>
        <v>8</v>
      </c>
    </row>
    <row r="1387" spans="1:27" x14ac:dyDescent="0.25">
      <c r="A1387" s="42">
        <f t="shared" si="36"/>
        <v>1471</v>
      </c>
      <c r="B1387" s="42" t="s">
        <v>28</v>
      </c>
      <c r="E1387" s="42" t="s">
        <v>871</v>
      </c>
      <c r="F1387" s="9">
        <v>2019</v>
      </c>
      <c r="G1387" s="42">
        <v>8</v>
      </c>
      <c r="H1387" s="42">
        <v>11</v>
      </c>
      <c r="I1387" s="42">
        <v>-0.82157400000000003</v>
      </c>
      <c r="J1387" s="42">
        <v>-90.059212000000002</v>
      </c>
      <c r="K1387" s="26" t="s">
        <v>872</v>
      </c>
      <c r="L1387" s="26">
        <v>982126055990460</v>
      </c>
      <c r="M1387" s="26" t="s">
        <v>872</v>
      </c>
      <c r="N1387" s="47">
        <v>0</v>
      </c>
      <c r="O1387" s="48">
        <v>27.4</v>
      </c>
      <c r="P1387" s="48">
        <v>28.1</v>
      </c>
      <c r="Q1387" s="48">
        <v>18.7</v>
      </c>
      <c r="R1387" s="48">
        <v>5.8</v>
      </c>
      <c r="S1387" s="48">
        <v>2</v>
      </c>
      <c r="T1387" s="45">
        <v>1</v>
      </c>
      <c r="U1387" s="28" t="e">
        <v>#N/A</v>
      </c>
      <c r="V1387" s="44">
        <f>VLOOKUP($L1387,'[1]Tortugas liberadas DPNG'!$B$1:$O$552,7,FALSE)</f>
        <v>2019</v>
      </c>
      <c r="W1387" s="44">
        <f>VLOOKUP($L1387,'[1]Tortugas liberadas DPNG'!$B$1:$O$552,11,FALSE)</f>
        <v>26.5</v>
      </c>
      <c r="X1387" s="44">
        <f>VLOOKUP($L1387,'[1]Tortugas liberadas DPNG'!$B$1:$O$552,14,FALSE)/1000</f>
        <v>1.48</v>
      </c>
      <c r="Y1387" s="44">
        <f>VLOOKUP($L1387,'[1]Tortugas liberadas DPNG'!$B$1:$O$552,5,FALSE) -0.5</f>
        <v>5.5</v>
      </c>
      <c r="Z1387" s="44">
        <f>Y1387+(F1387-VLOOKUP($L1387,'[1]Tortugas liberadas DPNG'!$B$1:$O$552,7,FALSE))</f>
        <v>5.5</v>
      </c>
      <c r="AA1387" s="44">
        <f t="shared" si="37"/>
        <v>15</v>
      </c>
    </row>
    <row r="1388" spans="1:27" x14ac:dyDescent="0.25">
      <c r="A1388" s="42">
        <f t="shared" si="36"/>
        <v>1472</v>
      </c>
      <c r="B1388" s="42" t="s">
        <v>28</v>
      </c>
      <c r="E1388" s="42" t="s">
        <v>873</v>
      </c>
      <c r="F1388" s="9">
        <v>2019</v>
      </c>
      <c r="G1388" s="42">
        <v>8</v>
      </c>
      <c r="H1388" s="42">
        <v>11</v>
      </c>
      <c r="I1388" s="42">
        <v>-0.821577</v>
      </c>
      <c r="J1388" s="42">
        <v>-90.059216000000006</v>
      </c>
      <c r="K1388" s="26" t="s">
        <v>874</v>
      </c>
      <c r="L1388" s="26">
        <v>982126055990420</v>
      </c>
      <c r="M1388" s="26" t="s">
        <v>874</v>
      </c>
      <c r="N1388" s="47">
        <v>0</v>
      </c>
      <c r="O1388" s="48">
        <v>25.7</v>
      </c>
      <c r="P1388" s="48">
        <v>27.3</v>
      </c>
      <c r="Q1388" s="48">
        <v>18.2</v>
      </c>
      <c r="R1388" s="48">
        <v>4.9000000000000004</v>
      </c>
      <c r="S1388" s="48">
        <v>1.5</v>
      </c>
      <c r="T1388" s="45">
        <v>1</v>
      </c>
      <c r="U1388" s="28" t="e">
        <v>#N/A</v>
      </c>
      <c r="V1388" s="44">
        <f>VLOOKUP($L1388,'[1]Tortugas liberadas DPNG'!$B$1:$O$552,7,FALSE)</f>
        <v>2019</v>
      </c>
      <c r="W1388" s="44">
        <f>VLOOKUP($L1388,'[1]Tortugas liberadas DPNG'!$B$1:$O$552,11,FALSE)</f>
        <v>24.4</v>
      </c>
      <c r="X1388" s="44">
        <f>VLOOKUP($L1388,'[1]Tortugas liberadas DPNG'!$B$1:$O$552,14,FALSE)/1000</f>
        <v>1.1339999999999999</v>
      </c>
      <c r="Y1388" s="44">
        <f>VLOOKUP($L1388,'[1]Tortugas liberadas DPNG'!$B$1:$O$552,5,FALSE) -0.5</f>
        <v>5.5</v>
      </c>
      <c r="Z1388" s="44">
        <f>Y1388+(F1388-VLOOKUP($L1388,'[1]Tortugas liberadas DPNG'!$B$1:$O$552,7,FALSE))</f>
        <v>5.5</v>
      </c>
      <c r="AA1388" s="44">
        <f t="shared" si="37"/>
        <v>15</v>
      </c>
    </row>
    <row r="1389" spans="1:27" x14ac:dyDescent="0.25">
      <c r="A1389" s="42">
        <f t="shared" si="36"/>
        <v>1473</v>
      </c>
      <c r="B1389" s="42" t="s">
        <v>28</v>
      </c>
      <c r="E1389" s="42" t="s">
        <v>875</v>
      </c>
      <c r="F1389" s="9">
        <v>2019</v>
      </c>
      <c r="G1389" s="42">
        <v>8</v>
      </c>
      <c r="H1389" s="42">
        <v>11</v>
      </c>
      <c r="I1389" s="42">
        <v>-0.82156499999999999</v>
      </c>
      <c r="J1389" s="42">
        <v>-90.059211000000005</v>
      </c>
      <c r="K1389" s="26" t="s">
        <v>876</v>
      </c>
      <c r="L1389" s="26">
        <v>982126055990519</v>
      </c>
      <c r="M1389" s="26" t="s">
        <v>876</v>
      </c>
      <c r="N1389" s="47">
        <v>0</v>
      </c>
      <c r="O1389" s="48">
        <v>30.6</v>
      </c>
      <c r="P1389" s="48">
        <v>31.6</v>
      </c>
      <c r="Q1389" s="48">
        <v>22.1</v>
      </c>
      <c r="R1389" s="48">
        <v>6.1</v>
      </c>
      <c r="S1389" s="48">
        <v>2.4</v>
      </c>
      <c r="T1389" s="45">
        <v>1</v>
      </c>
      <c r="U1389" s="28" t="e">
        <v>#N/A</v>
      </c>
      <c r="V1389" s="44">
        <f>VLOOKUP($L1389,'[1]Tortugas liberadas DPNG'!$B$1:$O$552,7,FALSE)</f>
        <v>2019</v>
      </c>
      <c r="W1389" s="44">
        <f>VLOOKUP($L1389,'[1]Tortugas liberadas DPNG'!$B$1:$O$552,11,FALSE)</f>
        <v>28.3</v>
      </c>
      <c r="X1389" s="44">
        <f>VLOOKUP($L1389,'[1]Tortugas liberadas DPNG'!$B$1:$O$552,14,FALSE)/1000</f>
        <v>2.0550000000000002</v>
      </c>
      <c r="Y1389" s="44">
        <f>VLOOKUP($L1389,'[1]Tortugas liberadas DPNG'!$B$1:$O$552,5,FALSE) -0.5</f>
        <v>6.5</v>
      </c>
      <c r="Z1389" s="44">
        <f>Y1389+(F1389-VLOOKUP($L1389,'[1]Tortugas liberadas DPNG'!$B$1:$O$552,7,FALSE))</f>
        <v>6.5</v>
      </c>
      <c r="AA1389" s="44">
        <f t="shared" si="37"/>
        <v>15</v>
      </c>
    </row>
    <row r="1390" spans="1:27" x14ac:dyDescent="0.25">
      <c r="A1390" s="42">
        <f t="shared" si="36"/>
        <v>1474</v>
      </c>
      <c r="B1390" s="42" t="s">
        <v>28</v>
      </c>
      <c r="E1390" s="42" t="s">
        <v>877</v>
      </c>
      <c r="F1390" s="9">
        <v>2019</v>
      </c>
      <c r="G1390" s="42">
        <v>8</v>
      </c>
      <c r="H1390" s="42">
        <v>11</v>
      </c>
      <c r="I1390" s="42">
        <v>-0.82158299999999995</v>
      </c>
      <c r="J1390" s="42">
        <v>-90.059229000000002</v>
      </c>
      <c r="K1390" s="26" t="s">
        <v>878</v>
      </c>
      <c r="L1390" s="26">
        <v>982126055990524</v>
      </c>
      <c r="M1390" s="26" t="s">
        <v>878</v>
      </c>
      <c r="N1390" s="47">
        <v>0</v>
      </c>
      <c r="O1390" s="48">
        <v>26.9</v>
      </c>
      <c r="P1390" s="48">
        <v>28.6</v>
      </c>
      <c r="Q1390" s="48">
        <v>19.100000000000001</v>
      </c>
      <c r="R1390" s="48">
        <v>6.2</v>
      </c>
      <c r="S1390" s="48">
        <v>1.8</v>
      </c>
      <c r="T1390" s="45">
        <v>1</v>
      </c>
      <c r="U1390" s="28" t="e">
        <v>#N/A</v>
      </c>
      <c r="V1390" s="44">
        <f>VLOOKUP($L1390,'[1]Tortugas liberadas DPNG'!$B$1:$O$552,7,FALSE)</f>
        <v>2019</v>
      </c>
      <c r="W1390" s="44">
        <f>VLOOKUP($L1390,'[1]Tortugas liberadas DPNG'!$B$1:$O$552,11,FALSE)</f>
        <v>25.6</v>
      </c>
      <c r="X1390" s="44">
        <f>VLOOKUP($L1390,'[1]Tortugas liberadas DPNG'!$B$1:$O$552,14,FALSE)/1000</f>
        <v>1.371</v>
      </c>
      <c r="Y1390" s="44">
        <f>VLOOKUP($L1390,'[1]Tortugas liberadas DPNG'!$B$1:$O$552,5,FALSE) -0.5</f>
        <v>5.5</v>
      </c>
      <c r="Z1390" s="44">
        <f>Y1390+(F1390-VLOOKUP($L1390,'[1]Tortugas liberadas DPNG'!$B$1:$O$552,7,FALSE))</f>
        <v>5.5</v>
      </c>
      <c r="AA1390" s="44">
        <f t="shared" si="37"/>
        <v>15</v>
      </c>
    </row>
    <row r="1391" spans="1:27" x14ac:dyDescent="0.25">
      <c r="A1391" s="42">
        <f t="shared" si="36"/>
        <v>1475</v>
      </c>
      <c r="B1391" s="42" t="s">
        <v>28</v>
      </c>
      <c r="E1391" s="42" t="s">
        <v>879</v>
      </c>
      <c r="F1391" s="9">
        <v>2019</v>
      </c>
      <c r="G1391" s="42">
        <v>8</v>
      </c>
      <c r="H1391" s="42">
        <v>11</v>
      </c>
      <c r="I1391" s="42">
        <v>-0.82175500000000001</v>
      </c>
      <c r="J1391" s="42">
        <v>-90.058856000000006</v>
      </c>
      <c r="K1391" s="26" t="s">
        <v>880</v>
      </c>
      <c r="L1391" s="26">
        <v>982126055990538</v>
      </c>
      <c r="M1391" s="26" t="s">
        <v>880</v>
      </c>
      <c r="N1391" s="47">
        <v>0</v>
      </c>
      <c r="O1391" s="48">
        <v>31.1</v>
      </c>
      <c r="P1391" s="48">
        <v>32.9</v>
      </c>
      <c r="Q1391" s="48">
        <v>22.3</v>
      </c>
      <c r="R1391" s="48">
        <v>6.7</v>
      </c>
      <c r="S1391" s="48">
        <v>3.2</v>
      </c>
      <c r="T1391" s="45">
        <v>1</v>
      </c>
      <c r="U1391" s="28" t="e">
        <v>#N/A</v>
      </c>
      <c r="V1391" s="44">
        <f>VLOOKUP($L1391,'[1]Tortugas liberadas DPNG'!$B$1:$O$552,7,FALSE)</f>
        <v>2019</v>
      </c>
      <c r="W1391" s="44">
        <f>VLOOKUP($L1391,'[1]Tortugas liberadas DPNG'!$B$1:$O$552,11,FALSE)</f>
        <v>29.9</v>
      </c>
      <c r="X1391" s="44">
        <f>VLOOKUP($L1391,'[1]Tortugas liberadas DPNG'!$B$1:$O$552,14,FALSE)/1000</f>
        <v>2.1800000000000002</v>
      </c>
      <c r="Y1391" s="44">
        <f>VLOOKUP($L1391,'[1]Tortugas liberadas DPNG'!$B$1:$O$552,5,FALSE) -0.5</f>
        <v>5.5</v>
      </c>
      <c r="Z1391" s="44">
        <f>Y1391+(F1391-VLOOKUP($L1391,'[1]Tortugas liberadas DPNG'!$B$1:$O$552,7,FALSE))</f>
        <v>5.5</v>
      </c>
      <c r="AA1391" s="44">
        <f t="shared" si="37"/>
        <v>15</v>
      </c>
    </row>
    <row r="1392" spans="1:27" x14ac:dyDescent="0.25">
      <c r="A1392" s="42">
        <f t="shared" si="36"/>
        <v>1476</v>
      </c>
      <c r="B1392" s="42" t="s">
        <v>28</v>
      </c>
      <c r="E1392" s="42" t="s">
        <v>881</v>
      </c>
      <c r="F1392" s="9">
        <v>2019</v>
      </c>
      <c r="G1392" s="42">
        <v>8</v>
      </c>
      <c r="H1392" s="42">
        <v>11</v>
      </c>
      <c r="I1392" s="42">
        <v>-0.82154199999999999</v>
      </c>
      <c r="J1392" s="42">
        <v>-90.059612999999999</v>
      </c>
      <c r="K1392" s="26" t="s">
        <v>882</v>
      </c>
      <c r="L1392" s="26">
        <v>982126055990539</v>
      </c>
      <c r="M1392" s="26" t="s">
        <v>882</v>
      </c>
      <c r="N1392" s="47">
        <v>0</v>
      </c>
      <c r="O1392" s="48">
        <v>28.5</v>
      </c>
      <c r="P1392" s="48">
        <v>29.9</v>
      </c>
      <c r="Q1392" s="48">
        <v>20.6</v>
      </c>
      <c r="R1392" s="48">
        <v>6</v>
      </c>
      <c r="S1392" s="48">
        <v>2.2999999999999998</v>
      </c>
      <c r="T1392" s="45">
        <v>1</v>
      </c>
      <c r="U1392" s="28" t="e">
        <v>#N/A</v>
      </c>
      <c r="V1392" s="44">
        <f>VLOOKUP($L1392,'[1]Tortugas liberadas DPNG'!$B$1:$O$552,7,FALSE)</f>
        <v>2019</v>
      </c>
      <c r="W1392" s="44">
        <f>VLOOKUP($L1392,'[1]Tortugas liberadas DPNG'!$B$1:$O$552,11,FALSE)</f>
        <v>26.6</v>
      </c>
      <c r="X1392" s="44">
        <f>VLOOKUP($L1392,'[1]Tortugas liberadas DPNG'!$B$1:$O$552,14,FALSE)/1000</f>
        <v>1.6679999999999999</v>
      </c>
      <c r="Y1392" s="44">
        <f>VLOOKUP($L1392,'[1]Tortugas liberadas DPNG'!$B$1:$O$552,5,FALSE) -0.5</f>
        <v>6.5</v>
      </c>
      <c r="Z1392" s="44">
        <f>Y1392+(F1392-VLOOKUP($L1392,'[1]Tortugas liberadas DPNG'!$B$1:$O$552,7,FALSE))</f>
        <v>6.5</v>
      </c>
      <c r="AA1392" s="44">
        <f t="shared" si="37"/>
        <v>15</v>
      </c>
    </row>
    <row r="1393" spans="1:27" x14ac:dyDescent="0.25">
      <c r="A1393" s="42">
        <f t="shared" si="36"/>
        <v>1477</v>
      </c>
      <c r="B1393" s="42" t="s">
        <v>28</v>
      </c>
      <c r="E1393" s="42" t="s">
        <v>883</v>
      </c>
      <c r="F1393" s="9">
        <v>2019</v>
      </c>
      <c r="G1393" s="42">
        <v>8</v>
      </c>
      <c r="H1393" s="42">
        <v>11</v>
      </c>
      <c r="I1393" s="42">
        <v>-0.82109500000000002</v>
      </c>
      <c r="J1393" s="42">
        <v>-90.059669</v>
      </c>
      <c r="K1393" s="26" t="s">
        <v>884</v>
      </c>
      <c r="L1393" s="26">
        <v>982126055990438</v>
      </c>
      <c r="M1393" s="26" t="s">
        <v>884</v>
      </c>
      <c r="N1393" s="47">
        <v>0</v>
      </c>
      <c r="O1393" s="48">
        <v>26.2</v>
      </c>
      <c r="P1393" s="48">
        <v>26.9</v>
      </c>
      <c r="Q1393" s="48">
        <v>17.899999999999999</v>
      </c>
      <c r="R1393" s="48">
        <v>25.4</v>
      </c>
      <c r="S1393" s="48">
        <v>1.2</v>
      </c>
      <c r="T1393" s="45">
        <v>1</v>
      </c>
      <c r="U1393" s="28" t="e">
        <v>#N/A</v>
      </c>
      <c r="V1393" s="44">
        <f>VLOOKUP($L1393,'[1]Tortugas liberadas DPNG'!$B$1:$O$552,7,FALSE)</f>
        <v>2019</v>
      </c>
      <c r="W1393" s="44">
        <f>VLOOKUP($L1393,'[1]Tortugas liberadas DPNG'!$B$1:$O$552,11,FALSE)</f>
        <v>25.3</v>
      </c>
      <c r="X1393" s="44">
        <f>VLOOKUP($L1393,'[1]Tortugas liberadas DPNG'!$B$1:$O$552,14,FALSE)/1000</f>
        <v>1.3280000000000001</v>
      </c>
      <c r="Y1393" s="44">
        <f>VLOOKUP($L1393,'[1]Tortugas liberadas DPNG'!$B$1:$O$552,5,FALSE) -0.5</f>
        <v>8.5</v>
      </c>
      <c r="Z1393" s="44">
        <f>Y1393+(F1393-VLOOKUP($L1393,'[1]Tortugas liberadas DPNG'!$B$1:$O$552,7,FALSE))</f>
        <v>8.5</v>
      </c>
      <c r="AA1393" s="44">
        <f t="shared" si="37"/>
        <v>15</v>
      </c>
    </row>
    <row r="1394" spans="1:27" x14ac:dyDescent="0.25">
      <c r="A1394" s="42">
        <f t="shared" si="36"/>
        <v>1478</v>
      </c>
      <c r="B1394" s="42" t="s">
        <v>28</v>
      </c>
      <c r="E1394" s="42" t="s">
        <v>885</v>
      </c>
      <c r="F1394" s="9">
        <v>2019</v>
      </c>
      <c r="G1394" s="42">
        <v>8</v>
      </c>
      <c r="H1394" s="42">
        <v>11</v>
      </c>
      <c r="I1394" s="42">
        <v>-0.82109799999999999</v>
      </c>
      <c r="J1394" s="42">
        <v>-90.059633000000005</v>
      </c>
      <c r="K1394" s="26" t="s">
        <v>886</v>
      </c>
      <c r="L1394" s="26">
        <v>982126055990450</v>
      </c>
      <c r="M1394" s="26" t="s">
        <v>886</v>
      </c>
      <c r="N1394" s="47">
        <v>0</v>
      </c>
      <c r="O1394" s="48">
        <v>32.299999999999997</v>
      </c>
      <c r="P1394" s="48">
        <v>33.6</v>
      </c>
      <c r="Q1394" s="48">
        <v>24.1</v>
      </c>
      <c r="R1394" s="48">
        <v>6.3</v>
      </c>
      <c r="S1394" s="48">
        <v>3.2</v>
      </c>
      <c r="T1394" s="45">
        <v>1</v>
      </c>
      <c r="U1394" s="28" t="e">
        <v>#N/A</v>
      </c>
      <c r="V1394" s="44">
        <f>VLOOKUP($L1394,'[1]Tortugas liberadas DPNG'!$B$1:$O$552,7,FALSE)</f>
        <v>2019</v>
      </c>
      <c r="W1394" s="44">
        <f>VLOOKUP($L1394,'[1]Tortugas liberadas DPNG'!$B$1:$O$552,11,FALSE)</f>
        <v>30.2</v>
      </c>
      <c r="X1394" s="44">
        <f>VLOOKUP($L1394,'[1]Tortugas liberadas DPNG'!$B$1:$O$552,14,FALSE)/1000</f>
        <v>2.5910000000000002</v>
      </c>
      <c r="Y1394" s="44">
        <f>VLOOKUP($L1394,'[1]Tortugas liberadas DPNG'!$B$1:$O$552,5,FALSE) -0.5</f>
        <v>6.5</v>
      </c>
      <c r="Z1394" s="44">
        <f>Y1394+(F1394-VLOOKUP($L1394,'[1]Tortugas liberadas DPNG'!$B$1:$O$552,7,FALSE))</f>
        <v>6.5</v>
      </c>
      <c r="AA1394" s="44">
        <f t="shared" si="37"/>
        <v>15</v>
      </c>
    </row>
    <row r="1395" spans="1:27" x14ac:dyDescent="0.25">
      <c r="A1395" s="42">
        <f t="shared" si="36"/>
        <v>1479</v>
      </c>
      <c r="B1395" s="42" t="s">
        <v>28</v>
      </c>
      <c r="E1395" s="42" t="s">
        <v>887</v>
      </c>
      <c r="F1395" s="9">
        <v>2019</v>
      </c>
      <c r="G1395" s="42">
        <v>8</v>
      </c>
      <c r="H1395" s="42">
        <v>11</v>
      </c>
      <c r="I1395" s="42">
        <v>-0.82068700000000006</v>
      </c>
      <c r="J1395" s="42">
        <v>-90.059569999999994</v>
      </c>
      <c r="K1395" s="26">
        <v>52315376</v>
      </c>
      <c r="L1395" s="26">
        <v>52315376</v>
      </c>
      <c r="M1395" s="26">
        <v>52315376</v>
      </c>
      <c r="N1395" s="47">
        <v>2394</v>
      </c>
      <c r="O1395" s="48">
        <v>32.299999999999997</v>
      </c>
      <c r="P1395" s="48">
        <v>33.9</v>
      </c>
      <c r="Q1395" s="48">
        <v>23</v>
      </c>
      <c r="R1395" s="48">
        <v>6.9</v>
      </c>
      <c r="S1395" s="48">
        <v>3.2</v>
      </c>
      <c r="T1395" s="45">
        <v>1</v>
      </c>
      <c r="U1395" s="28" t="e">
        <v>#N/A</v>
      </c>
      <c r="V1395" s="44">
        <f>VLOOKUP($L1395,'[1]Tortugas liberadas DPNG'!$B$1:$O$552,7,FALSE)</f>
        <v>2017</v>
      </c>
      <c r="W1395" s="44">
        <f>VLOOKUP($L1395,'[1]Tortugas liberadas DPNG'!$B$1:$O$552,11,FALSE)</f>
        <v>23.5</v>
      </c>
      <c r="X1395" s="44">
        <f>VLOOKUP($L1395,'[1]Tortugas liberadas DPNG'!$B$1:$O$552,14,FALSE)/1000</f>
        <v>0.97199999999999998</v>
      </c>
      <c r="Y1395" s="44">
        <f>VLOOKUP($L1395,'[1]Tortugas liberadas DPNG'!$B$1:$O$552,5,FALSE) -0.5</f>
        <v>5.5</v>
      </c>
      <c r="Z1395" s="44">
        <f>Y1395+(F1395-VLOOKUP($L1395,'[1]Tortugas liberadas DPNG'!$B$1:$O$552,7,FALSE))</f>
        <v>7.5</v>
      </c>
      <c r="AA1395" s="44">
        <f t="shared" si="37"/>
        <v>8</v>
      </c>
    </row>
    <row r="1396" spans="1:27" x14ac:dyDescent="0.25">
      <c r="A1396" s="42">
        <f t="shared" si="36"/>
        <v>1480</v>
      </c>
      <c r="B1396" s="42" t="s">
        <v>28</v>
      </c>
      <c r="E1396" s="42" t="s">
        <v>888</v>
      </c>
      <c r="F1396" s="9">
        <v>2019</v>
      </c>
      <c r="G1396" s="42">
        <v>8</v>
      </c>
      <c r="H1396" s="42">
        <v>11</v>
      </c>
      <c r="I1396" s="42">
        <v>-0.82066700000000004</v>
      </c>
      <c r="J1396" s="42">
        <v>-90.059464000000006</v>
      </c>
      <c r="K1396" s="26" t="s">
        <v>889</v>
      </c>
      <c r="L1396" s="26">
        <v>982126055990487</v>
      </c>
      <c r="M1396" s="26" t="s">
        <v>889</v>
      </c>
      <c r="N1396" s="47">
        <v>0</v>
      </c>
      <c r="O1396" s="48">
        <v>30</v>
      </c>
      <c r="P1396" s="48">
        <v>30.8</v>
      </c>
      <c r="Q1396" s="48">
        <v>21.3</v>
      </c>
      <c r="R1396" s="48">
        <v>6.3</v>
      </c>
      <c r="S1396" s="48">
        <v>2.4</v>
      </c>
      <c r="T1396" s="45">
        <v>1</v>
      </c>
      <c r="U1396" s="28" t="e">
        <v>#N/A</v>
      </c>
      <c r="V1396" s="44">
        <f>VLOOKUP($L1396,'[1]Tortugas liberadas DPNG'!$B$1:$O$552,7,FALSE)</f>
        <v>2019</v>
      </c>
      <c r="W1396" s="44">
        <f>VLOOKUP($L1396,'[1]Tortugas liberadas DPNG'!$B$1:$O$552,11,FALSE)</f>
        <v>28.4</v>
      </c>
      <c r="X1396" s="44">
        <f>VLOOKUP($L1396,'[1]Tortugas liberadas DPNG'!$B$1:$O$552,14,FALSE)/1000</f>
        <v>1.8720000000000001</v>
      </c>
      <c r="Y1396" s="44">
        <f>VLOOKUP($L1396,'[1]Tortugas liberadas DPNG'!$B$1:$O$552,5,FALSE) -0.5</f>
        <v>5.5</v>
      </c>
      <c r="Z1396" s="44">
        <f>Y1396+(F1396-VLOOKUP($L1396,'[1]Tortugas liberadas DPNG'!$B$1:$O$552,7,FALSE))</f>
        <v>5.5</v>
      </c>
      <c r="AA1396" s="44">
        <f t="shared" si="37"/>
        <v>15</v>
      </c>
    </row>
    <row r="1397" spans="1:27" x14ac:dyDescent="0.25">
      <c r="A1397" s="42">
        <f t="shared" si="36"/>
        <v>1481</v>
      </c>
      <c r="B1397" s="42" t="s">
        <v>28</v>
      </c>
      <c r="E1397" s="42" t="s">
        <v>890</v>
      </c>
      <c r="F1397" s="9">
        <v>2019</v>
      </c>
      <c r="G1397" s="42">
        <v>8</v>
      </c>
      <c r="H1397" s="42">
        <v>11</v>
      </c>
      <c r="I1397" s="42">
        <v>-0.820218</v>
      </c>
      <c r="J1397" s="42">
        <v>-90.059617000000003</v>
      </c>
      <c r="K1397" s="26">
        <v>52062883</v>
      </c>
      <c r="L1397" s="26">
        <v>52062883</v>
      </c>
      <c r="M1397" s="26">
        <v>52062883</v>
      </c>
      <c r="N1397" s="47">
        <v>2385</v>
      </c>
      <c r="O1397" s="48">
        <v>35.1</v>
      </c>
      <c r="P1397" s="48">
        <v>36.4</v>
      </c>
      <c r="Q1397" s="48">
        <v>25.2</v>
      </c>
      <c r="R1397" s="48">
        <v>7.9</v>
      </c>
      <c r="S1397" s="48">
        <v>4</v>
      </c>
      <c r="T1397" s="45">
        <v>1</v>
      </c>
      <c r="U1397" s="28" t="e">
        <v>#N/A</v>
      </c>
      <c r="V1397" s="44">
        <f>VLOOKUP($L1397,'[1]Tortugas liberadas DPNG'!$B$1:$O$552,7,FALSE)</f>
        <v>2017</v>
      </c>
      <c r="W1397" s="44">
        <f>VLOOKUP($L1397,'[1]Tortugas liberadas DPNG'!$B$1:$O$552,11,FALSE)</f>
        <v>25.7</v>
      </c>
      <c r="X1397" s="44">
        <f>VLOOKUP($L1397,'[1]Tortugas liberadas DPNG'!$B$1:$O$552,14,FALSE)/1000</f>
        <v>1.343</v>
      </c>
      <c r="Y1397" s="44">
        <f>VLOOKUP($L1397,'[1]Tortugas liberadas DPNG'!$B$1:$O$552,5,FALSE) -0.5</f>
        <v>5.5</v>
      </c>
      <c r="Z1397" s="44">
        <f>Y1397+(F1397-VLOOKUP($L1397,'[1]Tortugas liberadas DPNG'!$B$1:$O$552,7,FALSE))</f>
        <v>7.5</v>
      </c>
      <c r="AA1397" s="44">
        <f t="shared" si="37"/>
        <v>8</v>
      </c>
    </row>
    <row r="1398" spans="1:27" x14ac:dyDescent="0.25">
      <c r="A1398" s="42">
        <f t="shared" si="36"/>
        <v>1482</v>
      </c>
      <c r="B1398" s="42" t="s">
        <v>28</v>
      </c>
      <c r="E1398" s="42" t="s">
        <v>891</v>
      </c>
      <c r="F1398" s="9">
        <v>2019</v>
      </c>
      <c r="G1398" s="42">
        <v>8</v>
      </c>
      <c r="H1398" s="42">
        <v>11</v>
      </c>
      <c r="I1398" s="42">
        <v>-0.82023000000000001</v>
      </c>
      <c r="J1398" s="42">
        <v>-90.059628000000004</v>
      </c>
      <c r="K1398" s="26">
        <v>51593301</v>
      </c>
      <c r="L1398" s="26">
        <v>51593301</v>
      </c>
      <c r="M1398" s="26">
        <v>51593301</v>
      </c>
      <c r="N1398" s="47">
        <v>2464</v>
      </c>
      <c r="O1398" s="48">
        <v>30.7</v>
      </c>
      <c r="P1398" s="48">
        <v>32.200000000000003</v>
      </c>
      <c r="Q1398" s="48">
        <v>21.9</v>
      </c>
      <c r="R1398" s="48">
        <v>7.2</v>
      </c>
      <c r="S1398" s="48">
        <v>2.8</v>
      </c>
      <c r="T1398" s="45">
        <v>1</v>
      </c>
      <c r="U1398" s="28" t="e">
        <v>#N/A</v>
      </c>
      <c r="V1398" s="44">
        <f>VLOOKUP($L1398,'[1]Tortugas liberadas DPNG'!$B$1:$O$552,7,FALSE)</f>
        <v>2017</v>
      </c>
      <c r="W1398" s="44">
        <f>VLOOKUP($L1398,'[1]Tortugas liberadas DPNG'!$B$1:$O$552,11,FALSE)</f>
        <v>24.1</v>
      </c>
      <c r="X1398" s="44">
        <f>VLOOKUP($L1398,'[1]Tortugas liberadas DPNG'!$B$1:$O$552,14,FALSE)/1000</f>
        <v>1.19</v>
      </c>
      <c r="Y1398" s="44">
        <f>VLOOKUP($L1398,'[1]Tortugas liberadas DPNG'!$B$1:$O$552,5,FALSE) -0.5</f>
        <v>4.5</v>
      </c>
      <c r="Z1398" s="44">
        <f>Y1398+(F1398-VLOOKUP($L1398,'[1]Tortugas liberadas DPNG'!$B$1:$O$552,7,FALSE))</f>
        <v>6.5</v>
      </c>
      <c r="AA1398" s="44">
        <f t="shared" si="37"/>
        <v>8</v>
      </c>
    </row>
    <row r="1399" spans="1:27" x14ac:dyDescent="0.25">
      <c r="A1399" s="42">
        <f t="shared" si="36"/>
        <v>1483</v>
      </c>
      <c r="B1399" s="42" t="s">
        <v>28</v>
      </c>
      <c r="E1399" s="42" t="s">
        <v>892</v>
      </c>
      <c r="F1399" s="9">
        <v>2019</v>
      </c>
      <c r="G1399" s="42">
        <v>8</v>
      </c>
      <c r="H1399" s="42">
        <v>11</v>
      </c>
      <c r="I1399" s="42">
        <v>-0.82151200000000002</v>
      </c>
      <c r="J1399" s="42">
        <v>-90.060143999999994</v>
      </c>
      <c r="K1399" s="26" t="s">
        <v>893</v>
      </c>
      <c r="L1399" s="26">
        <v>982126055990549</v>
      </c>
      <c r="M1399" s="26" t="s">
        <v>893</v>
      </c>
      <c r="N1399" s="47">
        <v>0</v>
      </c>
      <c r="O1399" s="48">
        <v>25.7</v>
      </c>
      <c r="P1399" s="48">
        <v>26.5</v>
      </c>
      <c r="Q1399" s="48">
        <v>17.600000000000001</v>
      </c>
      <c r="R1399" s="48">
        <v>4.7</v>
      </c>
      <c r="S1399" s="48">
        <v>1.5</v>
      </c>
      <c r="T1399" s="45">
        <v>1</v>
      </c>
      <c r="U1399" s="28" t="e">
        <v>#N/A</v>
      </c>
      <c r="V1399" s="44">
        <f>VLOOKUP($L1399,'[1]Tortugas liberadas DPNG'!$B$1:$O$552,7,FALSE)</f>
        <v>2019</v>
      </c>
      <c r="W1399" s="44">
        <f>VLOOKUP($L1399,'[1]Tortugas liberadas DPNG'!$B$1:$O$552,11,FALSE)</f>
        <v>24.7</v>
      </c>
      <c r="X1399" s="44">
        <f>VLOOKUP($L1399,'[1]Tortugas liberadas DPNG'!$B$1:$O$552,14,FALSE)/1000</f>
        <v>1.2030000000000001</v>
      </c>
      <c r="Y1399" s="44">
        <f>VLOOKUP($L1399,'[1]Tortugas liberadas DPNG'!$B$1:$O$552,5,FALSE) -0.5</f>
        <v>5.5</v>
      </c>
      <c r="Z1399" s="44">
        <f>Y1399+(F1399-VLOOKUP($L1399,'[1]Tortugas liberadas DPNG'!$B$1:$O$552,7,FALSE))</f>
        <v>5.5</v>
      </c>
      <c r="AA1399" s="44">
        <f t="shared" si="37"/>
        <v>15</v>
      </c>
    </row>
    <row r="1400" spans="1:27" x14ac:dyDescent="0.25">
      <c r="A1400" s="42">
        <f t="shared" si="36"/>
        <v>1484</v>
      </c>
      <c r="B1400" s="42" t="s">
        <v>28</v>
      </c>
      <c r="E1400" s="42" t="s">
        <v>894</v>
      </c>
      <c r="F1400" s="9">
        <v>2019</v>
      </c>
      <c r="G1400" s="42">
        <v>8</v>
      </c>
      <c r="H1400" s="42">
        <v>11</v>
      </c>
      <c r="I1400" s="42">
        <v>-0.82218199999999997</v>
      </c>
      <c r="J1400" s="42">
        <v>-90.060275000000004</v>
      </c>
      <c r="K1400" s="26" t="s">
        <v>895</v>
      </c>
      <c r="L1400" s="26">
        <v>982126055990508</v>
      </c>
      <c r="M1400" s="26" t="s">
        <v>895</v>
      </c>
      <c r="N1400" s="47">
        <v>0</v>
      </c>
      <c r="O1400" s="48">
        <v>26.8</v>
      </c>
      <c r="P1400" s="48">
        <v>28.4</v>
      </c>
      <c r="Q1400" s="48">
        <v>18.600000000000001</v>
      </c>
      <c r="R1400" s="48">
        <v>5.2</v>
      </c>
      <c r="S1400" s="48">
        <v>1.9</v>
      </c>
      <c r="T1400" s="45">
        <v>1</v>
      </c>
      <c r="U1400" s="28" t="e">
        <v>#N/A</v>
      </c>
      <c r="V1400" s="44">
        <f>VLOOKUP($L1400,'[1]Tortugas liberadas DPNG'!$B$1:$O$552,7,FALSE)</f>
        <v>2019</v>
      </c>
      <c r="W1400" s="44">
        <f>VLOOKUP($L1400,'[1]Tortugas liberadas DPNG'!$B$1:$O$552,11,FALSE)</f>
        <v>25.8</v>
      </c>
      <c r="X1400" s="44">
        <f>VLOOKUP($L1400,'[1]Tortugas liberadas DPNG'!$B$1:$O$552,14,FALSE)/1000</f>
        <v>1.4319999999999999</v>
      </c>
      <c r="Y1400" s="44">
        <f>VLOOKUP($L1400,'[1]Tortugas liberadas DPNG'!$B$1:$O$552,5,FALSE) -0.5</f>
        <v>5.5</v>
      </c>
      <c r="Z1400" s="44">
        <f>Y1400+(F1400-VLOOKUP($L1400,'[1]Tortugas liberadas DPNG'!$B$1:$O$552,7,FALSE))</f>
        <v>5.5</v>
      </c>
      <c r="AA1400" s="44">
        <f t="shared" si="37"/>
        <v>15</v>
      </c>
    </row>
    <row r="1401" spans="1:27" x14ac:dyDescent="0.25">
      <c r="A1401" s="42">
        <f t="shared" si="36"/>
        <v>1485</v>
      </c>
      <c r="B1401" s="42" t="s">
        <v>28</v>
      </c>
      <c r="E1401" s="42" t="s">
        <v>896</v>
      </c>
      <c r="F1401" s="9">
        <v>2019</v>
      </c>
      <c r="G1401" s="42">
        <v>8</v>
      </c>
      <c r="H1401" s="42">
        <v>11</v>
      </c>
      <c r="I1401" s="42">
        <v>-0.822465</v>
      </c>
      <c r="J1401" s="42">
        <v>-90.060089000000005</v>
      </c>
      <c r="K1401" s="26">
        <v>52794877</v>
      </c>
      <c r="L1401" s="26">
        <v>52794877</v>
      </c>
      <c r="M1401" s="26">
        <v>52794877</v>
      </c>
      <c r="N1401" s="47">
        <v>2901</v>
      </c>
      <c r="O1401" s="48">
        <v>34.5</v>
      </c>
      <c r="P1401" s="48">
        <v>35.9</v>
      </c>
      <c r="Q1401" s="48">
        <v>24.7</v>
      </c>
      <c r="R1401" s="48">
        <v>7.9</v>
      </c>
      <c r="S1401" s="48">
        <v>1.9</v>
      </c>
      <c r="T1401" s="45">
        <v>1</v>
      </c>
      <c r="U1401" s="28" t="e">
        <v>#N/A</v>
      </c>
      <c r="V1401" s="44">
        <f>VLOOKUP($L1401,'[1]Tortugas liberadas DPNG'!$B$1:$O$552,7,FALSE)</f>
        <v>2017</v>
      </c>
      <c r="W1401" s="44">
        <f>VLOOKUP($L1401,'[1]Tortugas liberadas DPNG'!$B$1:$O$552,11,FALSE)</f>
        <v>25.6</v>
      </c>
      <c r="X1401" s="44">
        <f>VLOOKUP($L1401,'[1]Tortugas liberadas DPNG'!$B$1:$O$552,14,FALSE)/1000</f>
        <v>1.48</v>
      </c>
      <c r="Y1401" s="44">
        <f>VLOOKUP($L1401,'[1]Tortugas liberadas DPNG'!$B$1:$O$552,5,FALSE) -0.5</f>
        <v>5.5</v>
      </c>
      <c r="Z1401" s="44">
        <f>Y1401+(F1401-VLOOKUP($L1401,'[1]Tortugas liberadas DPNG'!$B$1:$O$552,7,FALSE))</f>
        <v>7.5</v>
      </c>
      <c r="AA1401" s="44">
        <f t="shared" si="37"/>
        <v>8</v>
      </c>
    </row>
    <row r="1402" spans="1:27" x14ac:dyDescent="0.25">
      <c r="A1402" s="42">
        <f t="shared" si="36"/>
        <v>1486</v>
      </c>
      <c r="B1402" s="42" t="s">
        <v>28</v>
      </c>
      <c r="E1402" s="42" t="s">
        <v>897</v>
      </c>
      <c r="F1402" s="9">
        <v>2019</v>
      </c>
      <c r="G1402" s="42">
        <v>8</v>
      </c>
      <c r="H1402" s="42">
        <v>11</v>
      </c>
      <c r="I1402" s="42">
        <v>-0.82069899999999996</v>
      </c>
      <c r="J1402" s="42">
        <v>-90.060683999999995</v>
      </c>
      <c r="K1402" s="26">
        <v>48110864</v>
      </c>
      <c r="L1402" s="26">
        <v>48110864</v>
      </c>
      <c r="M1402" s="26">
        <v>48110864</v>
      </c>
      <c r="N1402" s="47">
        <v>2116</v>
      </c>
      <c r="O1402" s="48">
        <v>41.6</v>
      </c>
      <c r="P1402" s="48">
        <v>44.3</v>
      </c>
      <c r="Q1402" s="48">
        <v>31.2</v>
      </c>
      <c r="R1402" s="48">
        <v>10.1</v>
      </c>
      <c r="S1402" s="48">
        <v>7.8</v>
      </c>
      <c r="T1402" s="45">
        <v>1</v>
      </c>
      <c r="U1402" s="28" t="e">
        <v>#N/A</v>
      </c>
      <c r="V1402" s="44">
        <f>VLOOKUP($L1402,'[1]Tortugas liberadas DPNG'!$B$1:$O$552,7,FALSE)</f>
        <v>2015</v>
      </c>
      <c r="W1402" s="44">
        <f>VLOOKUP($L1402,'[1]Tortugas liberadas DPNG'!$B$1:$O$552,11,FALSE)</f>
        <v>36.299999999999997</v>
      </c>
      <c r="X1402" s="44">
        <f>VLOOKUP($L1402,'[1]Tortugas liberadas DPNG'!$B$1:$O$552,14,FALSE)/1000</f>
        <v>1.2</v>
      </c>
      <c r="Y1402" s="44">
        <f>VLOOKUP($L1402,'[1]Tortugas liberadas DPNG'!$B$1:$O$552,5,FALSE) -0.5</f>
        <v>7.5</v>
      </c>
      <c r="Z1402" s="44">
        <f>Y1402+(F1402-VLOOKUP($L1402,'[1]Tortugas liberadas DPNG'!$B$1:$O$552,7,FALSE))</f>
        <v>11.5</v>
      </c>
      <c r="AA1402" s="44">
        <f t="shared" si="37"/>
        <v>8</v>
      </c>
    </row>
    <row r="1403" spans="1:27" x14ac:dyDescent="0.25">
      <c r="A1403" s="42">
        <f t="shared" si="36"/>
        <v>1487</v>
      </c>
      <c r="B1403" s="42" t="s">
        <v>28</v>
      </c>
      <c r="E1403" s="42" t="s">
        <v>898</v>
      </c>
      <c r="F1403" s="9">
        <v>2019</v>
      </c>
      <c r="G1403" s="42">
        <v>8</v>
      </c>
      <c r="H1403" s="42">
        <v>11</v>
      </c>
      <c r="I1403" s="42">
        <v>-0.82071000000000005</v>
      </c>
      <c r="J1403" s="42">
        <v>-90.060660999999996</v>
      </c>
      <c r="K1403" s="26" t="s">
        <v>899</v>
      </c>
      <c r="L1403" s="26">
        <v>982126055990455</v>
      </c>
      <c r="M1403" s="26" t="s">
        <v>899</v>
      </c>
      <c r="N1403" s="47">
        <v>0</v>
      </c>
      <c r="O1403" s="48">
        <v>30.6</v>
      </c>
      <c r="P1403" s="48">
        <v>32.799999999999997</v>
      </c>
      <c r="Q1403" s="48">
        <v>21.8</v>
      </c>
      <c r="R1403" s="48">
        <v>6.5</v>
      </c>
      <c r="S1403" s="48">
        <v>2.7</v>
      </c>
      <c r="T1403" s="45">
        <v>1</v>
      </c>
      <c r="U1403" s="28" t="e">
        <v>#N/A</v>
      </c>
      <c r="V1403" s="44">
        <f>VLOOKUP($L1403,'[1]Tortugas liberadas DPNG'!$B$1:$O$552,7,FALSE)</f>
        <v>2019</v>
      </c>
      <c r="W1403" s="44">
        <f>VLOOKUP($L1403,'[1]Tortugas liberadas DPNG'!$B$1:$O$552,11,FALSE)</f>
        <v>28.6</v>
      </c>
      <c r="X1403" s="44">
        <f>VLOOKUP($L1403,'[1]Tortugas liberadas DPNG'!$B$1:$O$552,14,FALSE)/1000</f>
        <v>2.2210000000000001</v>
      </c>
      <c r="Y1403" s="44">
        <f>VLOOKUP($L1403,'[1]Tortugas liberadas DPNG'!$B$1:$O$552,5,FALSE) -0.5</f>
        <v>6.5</v>
      </c>
      <c r="Z1403" s="44">
        <f>Y1403+(F1403-VLOOKUP($L1403,'[1]Tortugas liberadas DPNG'!$B$1:$O$552,7,FALSE))</f>
        <v>6.5</v>
      </c>
      <c r="AA1403" s="44">
        <f t="shared" si="37"/>
        <v>15</v>
      </c>
    </row>
    <row r="1404" spans="1:27" x14ac:dyDescent="0.25">
      <c r="A1404" s="42">
        <f t="shared" si="36"/>
        <v>1488</v>
      </c>
      <c r="B1404" s="42" t="s">
        <v>28</v>
      </c>
      <c r="E1404" s="42" t="s">
        <v>900</v>
      </c>
      <c r="F1404" s="9">
        <v>2019</v>
      </c>
      <c r="G1404" s="42">
        <v>8</v>
      </c>
      <c r="H1404" s="42">
        <v>11</v>
      </c>
      <c r="I1404" s="42">
        <v>-0.82182200000000005</v>
      </c>
      <c r="J1404" s="42">
        <v>-90.061166</v>
      </c>
      <c r="K1404" s="26" t="s">
        <v>901</v>
      </c>
      <c r="L1404" s="26">
        <v>982126055990514</v>
      </c>
      <c r="M1404" s="26" t="s">
        <v>901</v>
      </c>
      <c r="N1404" s="47">
        <v>0</v>
      </c>
      <c r="O1404" s="48">
        <v>27.9</v>
      </c>
      <c r="P1404" s="48">
        <v>29.4</v>
      </c>
      <c r="Q1404" s="48">
        <v>19.8</v>
      </c>
      <c r="R1404" s="48">
        <v>6.2</v>
      </c>
      <c r="S1404" s="48">
        <v>1.9</v>
      </c>
      <c r="T1404" s="45">
        <v>1</v>
      </c>
      <c r="U1404" s="28" t="e">
        <v>#N/A</v>
      </c>
      <c r="V1404" s="44">
        <f>VLOOKUP($L1404,'[1]Tortugas liberadas DPNG'!$B$1:$O$552,7,FALSE)</f>
        <v>2019</v>
      </c>
      <c r="W1404" s="44">
        <f>VLOOKUP($L1404,'[1]Tortugas liberadas DPNG'!$B$1:$O$552,11,FALSE)</f>
        <v>27.1</v>
      </c>
      <c r="X1404" s="44">
        <f>VLOOKUP($L1404,'[1]Tortugas liberadas DPNG'!$B$1:$O$552,14,FALSE)/1000</f>
        <v>1.476</v>
      </c>
      <c r="Y1404" s="44">
        <f>VLOOKUP($L1404,'[1]Tortugas liberadas DPNG'!$B$1:$O$552,5,FALSE) -0.5</f>
        <v>5.5</v>
      </c>
      <c r="Z1404" s="44">
        <f>Y1404+(F1404-VLOOKUP($L1404,'[1]Tortugas liberadas DPNG'!$B$1:$O$552,7,FALSE))</f>
        <v>5.5</v>
      </c>
      <c r="AA1404" s="44">
        <f t="shared" si="37"/>
        <v>15</v>
      </c>
    </row>
    <row r="1405" spans="1:27" x14ac:dyDescent="0.25">
      <c r="A1405" s="42">
        <f t="shared" si="36"/>
        <v>1489</v>
      </c>
      <c r="B1405" s="42" t="s">
        <v>28</v>
      </c>
      <c r="E1405" s="42" t="s">
        <v>902</v>
      </c>
      <c r="F1405" s="9">
        <v>2019</v>
      </c>
      <c r="G1405" s="42">
        <v>8</v>
      </c>
      <c r="H1405" s="42">
        <v>11</v>
      </c>
      <c r="I1405" s="42">
        <v>-0.82085399999999997</v>
      </c>
      <c r="J1405" s="42">
        <v>-90.062484999999995</v>
      </c>
      <c r="K1405" s="26">
        <v>48107006</v>
      </c>
      <c r="L1405" s="26">
        <v>48107006</v>
      </c>
      <c r="M1405" s="26">
        <v>48107006</v>
      </c>
      <c r="N1405" s="47">
        <v>2206</v>
      </c>
      <c r="O1405" s="48">
        <v>40.6</v>
      </c>
      <c r="P1405" s="48">
        <v>41.4</v>
      </c>
      <c r="Q1405" s="48">
        <v>30.3</v>
      </c>
      <c r="R1405" s="48">
        <v>9.9</v>
      </c>
      <c r="S1405" s="48">
        <v>6.9</v>
      </c>
      <c r="T1405" s="45">
        <v>1</v>
      </c>
      <c r="U1405" s="28" t="e">
        <v>#N/A</v>
      </c>
      <c r="V1405" s="44">
        <f>VLOOKUP($L1405,'[1]Tortugas liberadas DPNG'!$B$1:$O$552,7,FALSE)</f>
        <v>2015</v>
      </c>
      <c r="W1405" s="44">
        <f>VLOOKUP($L1405,'[1]Tortugas liberadas DPNG'!$B$1:$O$552,11,FALSE)</f>
        <v>23.9</v>
      </c>
      <c r="X1405" s="44">
        <f>VLOOKUP($L1405,'[1]Tortugas liberadas DPNG'!$B$1:$O$552,14,FALSE)/1000</f>
        <v>1.2</v>
      </c>
      <c r="Y1405" s="44">
        <f>VLOOKUP($L1405,'[1]Tortugas liberadas DPNG'!$B$1:$O$552,5,FALSE) -0.5</f>
        <v>4.5</v>
      </c>
      <c r="Z1405" s="44">
        <f>Y1405+(F1405-VLOOKUP($L1405,'[1]Tortugas liberadas DPNG'!$B$1:$O$552,7,FALSE))</f>
        <v>8.5</v>
      </c>
      <c r="AA1405" s="44">
        <f t="shared" si="37"/>
        <v>8</v>
      </c>
    </row>
    <row r="1406" spans="1:27" x14ac:dyDescent="0.25">
      <c r="A1406" s="42">
        <f t="shared" si="36"/>
        <v>1490</v>
      </c>
      <c r="B1406" s="42" t="s">
        <v>28</v>
      </c>
      <c r="E1406" s="42" t="s">
        <v>903</v>
      </c>
      <c r="F1406" s="9">
        <v>2019</v>
      </c>
      <c r="G1406" s="42">
        <v>8</v>
      </c>
      <c r="H1406" s="42">
        <v>11</v>
      </c>
      <c r="I1406" s="42">
        <v>-0.82250400000000001</v>
      </c>
      <c r="J1406" s="42">
        <v>-90.065129999999996</v>
      </c>
      <c r="K1406" s="26">
        <v>51799354</v>
      </c>
      <c r="L1406" s="26">
        <v>51799354</v>
      </c>
      <c r="M1406" s="26">
        <v>51799354</v>
      </c>
      <c r="N1406" s="47">
        <v>2313</v>
      </c>
      <c r="O1406" s="48">
        <v>35.6</v>
      </c>
      <c r="P1406" s="48">
        <v>37.6</v>
      </c>
      <c r="Q1406" s="48">
        <v>25.7</v>
      </c>
      <c r="R1406" s="48">
        <v>8.8000000000000007</v>
      </c>
      <c r="S1406" s="48">
        <v>4.8</v>
      </c>
      <c r="T1406" s="45">
        <v>1</v>
      </c>
      <c r="U1406" s="28" t="e">
        <v>#N/A</v>
      </c>
      <c r="V1406" s="44">
        <f>VLOOKUP($L1406,'[1]Tortugas liberadas DPNG'!$B$1:$O$552,7,FALSE)</f>
        <v>2017</v>
      </c>
      <c r="W1406" s="44">
        <f>VLOOKUP($L1406,'[1]Tortugas liberadas DPNG'!$B$1:$O$552,11,FALSE)</f>
        <v>28.1</v>
      </c>
      <c r="X1406" s="44">
        <f>VLOOKUP($L1406,'[1]Tortugas liberadas DPNG'!$B$1:$O$552,14,FALSE)/1000</f>
        <v>2.1</v>
      </c>
      <c r="Y1406" s="44">
        <f>VLOOKUP($L1406,'[1]Tortugas liberadas DPNG'!$B$1:$O$552,5,FALSE) -0.5</f>
        <v>7.5</v>
      </c>
      <c r="Z1406" s="44">
        <f>Y1406+(F1406-VLOOKUP($L1406,'[1]Tortugas liberadas DPNG'!$B$1:$O$552,7,FALSE))</f>
        <v>9.5</v>
      </c>
      <c r="AA1406" s="44">
        <f t="shared" si="37"/>
        <v>8</v>
      </c>
    </row>
    <row r="1407" spans="1:27" x14ac:dyDescent="0.25">
      <c r="A1407" s="42">
        <f t="shared" si="36"/>
        <v>1491</v>
      </c>
      <c r="B1407" s="42" t="s">
        <v>28</v>
      </c>
      <c r="E1407" s="42" t="s">
        <v>904</v>
      </c>
      <c r="F1407" s="9">
        <v>2019</v>
      </c>
      <c r="G1407" s="42">
        <v>8</v>
      </c>
      <c r="H1407" s="42">
        <v>11</v>
      </c>
      <c r="I1407" s="42">
        <v>-0.82026399999999999</v>
      </c>
      <c r="J1407" s="42">
        <v>-90.064116999999996</v>
      </c>
      <c r="K1407" s="26">
        <v>51796094</v>
      </c>
      <c r="L1407" s="26">
        <v>51796094</v>
      </c>
      <c r="M1407" s="26">
        <v>51796094</v>
      </c>
      <c r="N1407" s="47">
        <v>2336</v>
      </c>
      <c r="O1407" s="48">
        <v>40</v>
      </c>
      <c r="P1407" s="48">
        <v>42.4</v>
      </c>
      <c r="Q1407" s="48">
        <v>29.7</v>
      </c>
      <c r="R1407" s="48">
        <v>9.8000000000000007</v>
      </c>
      <c r="S1407" s="48">
        <v>7.3</v>
      </c>
      <c r="T1407" s="45">
        <v>1</v>
      </c>
      <c r="U1407" s="28" t="e">
        <v>#N/A</v>
      </c>
      <c r="V1407" s="44">
        <f>VLOOKUP($L1407,'[1]Tortugas liberadas DPNG'!$B$1:$O$552,7,FALSE)</f>
        <v>2017</v>
      </c>
      <c r="W1407" s="44">
        <f>VLOOKUP($L1407,'[1]Tortugas liberadas DPNG'!$B$1:$O$552,11,FALSE)</f>
        <v>30</v>
      </c>
      <c r="X1407" s="44">
        <f>VLOOKUP($L1407,'[1]Tortugas liberadas DPNG'!$B$1:$O$552,14,FALSE)/1000</f>
        <v>2.5</v>
      </c>
      <c r="Y1407" s="44">
        <f>VLOOKUP($L1407,'[1]Tortugas liberadas DPNG'!$B$1:$O$552,5,FALSE) -0.5</f>
        <v>7.5</v>
      </c>
      <c r="Z1407" s="44">
        <f>Y1407+(F1407-VLOOKUP($L1407,'[1]Tortugas liberadas DPNG'!$B$1:$O$552,7,FALSE))</f>
        <v>9.5</v>
      </c>
      <c r="AA1407" s="44">
        <f t="shared" si="37"/>
        <v>8</v>
      </c>
    </row>
    <row r="1408" spans="1:27" x14ac:dyDescent="0.25">
      <c r="A1408" s="42">
        <f t="shared" si="36"/>
        <v>1492</v>
      </c>
      <c r="B1408" s="42" t="s">
        <v>28</v>
      </c>
      <c r="E1408" s="42" t="s">
        <v>905</v>
      </c>
      <c r="F1408" s="9">
        <v>2019</v>
      </c>
      <c r="G1408" s="42">
        <v>8</v>
      </c>
      <c r="H1408" s="42">
        <v>11</v>
      </c>
      <c r="I1408" s="42">
        <v>-0.820268</v>
      </c>
      <c r="J1408" s="42">
        <v>-90.064120000000003</v>
      </c>
      <c r="K1408" s="26">
        <v>51615530</v>
      </c>
      <c r="L1408" s="26">
        <v>51615530</v>
      </c>
      <c r="M1408" s="26">
        <v>51615530</v>
      </c>
      <c r="N1408" s="47">
        <v>2323</v>
      </c>
      <c r="O1408" s="48">
        <v>33.6</v>
      </c>
      <c r="P1408" s="48">
        <v>36.1</v>
      </c>
      <c r="Q1408" s="48">
        <v>24.9</v>
      </c>
      <c r="R1408" s="48">
        <v>6.5</v>
      </c>
      <c r="S1408" s="48">
        <v>3.7</v>
      </c>
      <c r="T1408" s="45">
        <v>1</v>
      </c>
      <c r="U1408" s="28" t="e">
        <v>#N/A</v>
      </c>
      <c r="V1408" s="44">
        <f>VLOOKUP($L1408,'[1]Tortugas liberadas DPNG'!$B$1:$O$552,7,FALSE)</f>
        <v>2017</v>
      </c>
      <c r="W1408" s="44">
        <f>VLOOKUP($L1408,'[1]Tortugas liberadas DPNG'!$B$1:$O$552,11,FALSE)</f>
        <v>24.6</v>
      </c>
      <c r="X1408" s="44">
        <f>VLOOKUP($L1408,'[1]Tortugas liberadas DPNG'!$B$1:$O$552,14,FALSE)/1000</f>
        <v>1.4</v>
      </c>
      <c r="Y1408" s="44">
        <f>VLOOKUP($L1408,'[1]Tortugas liberadas DPNG'!$B$1:$O$552,5,FALSE) -0.5</f>
        <v>7.5</v>
      </c>
      <c r="Z1408" s="44">
        <f>Y1408+(F1408-VLOOKUP($L1408,'[1]Tortugas liberadas DPNG'!$B$1:$O$552,7,FALSE))</f>
        <v>9.5</v>
      </c>
      <c r="AA1408" s="44">
        <f t="shared" si="37"/>
        <v>8</v>
      </c>
    </row>
    <row r="1409" spans="1:27" x14ac:dyDescent="0.25">
      <c r="A1409" s="42">
        <f t="shared" si="36"/>
        <v>1493</v>
      </c>
      <c r="B1409" s="42" t="s">
        <v>28</v>
      </c>
      <c r="E1409" s="42" t="s">
        <v>906</v>
      </c>
      <c r="F1409" s="9">
        <v>2019</v>
      </c>
      <c r="G1409" s="42">
        <v>8</v>
      </c>
      <c r="H1409" s="42">
        <v>11</v>
      </c>
      <c r="I1409" s="42">
        <v>-0.82004699999999997</v>
      </c>
      <c r="J1409" s="42">
        <v>-90.06035</v>
      </c>
      <c r="K1409" s="26">
        <v>48311633</v>
      </c>
      <c r="L1409" s="26">
        <v>48311633</v>
      </c>
      <c r="M1409" s="26">
        <v>48311633</v>
      </c>
      <c r="N1409" s="47">
        <v>2235</v>
      </c>
      <c r="O1409" s="48">
        <v>42.2</v>
      </c>
      <c r="P1409" s="48">
        <v>43.5</v>
      </c>
      <c r="Q1409" s="48">
        <v>32.700000000000003</v>
      </c>
      <c r="R1409" s="48">
        <v>10.199999999999999</v>
      </c>
      <c r="S1409" s="48">
        <v>8.1</v>
      </c>
      <c r="T1409" s="45">
        <v>1</v>
      </c>
      <c r="U1409" s="28" t="e">
        <v>#N/A</v>
      </c>
      <c r="V1409" s="44">
        <f>VLOOKUP($L1409,'[1]Tortugas liberadas DPNG'!$B$1:$O$552,7,FALSE)</f>
        <v>2015</v>
      </c>
      <c r="W1409" s="44">
        <f>VLOOKUP($L1409,'[1]Tortugas liberadas DPNG'!$B$1:$O$552,11,FALSE)</f>
        <v>25.1</v>
      </c>
      <c r="X1409" s="44">
        <f>VLOOKUP($L1409,'[1]Tortugas liberadas DPNG'!$B$1:$O$552,14,FALSE)/1000</f>
        <v>1.5</v>
      </c>
      <c r="Y1409" s="44">
        <f>VLOOKUP($L1409,'[1]Tortugas liberadas DPNG'!$B$1:$O$552,5,FALSE) -0.5</f>
        <v>4.5</v>
      </c>
      <c r="Z1409" s="44">
        <f>Y1409+(F1409-VLOOKUP($L1409,'[1]Tortugas liberadas DPNG'!$B$1:$O$552,7,FALSE))</f>
        <v>8.5</v>
      </c>
      <c r="AA1409" s="44">
        <f t="shared" si="37"/>
        <v>8</v>
      </c>
    </row>
    <row r="1410" spans="1:27" x14ac:dyDescent="0.25">
      <c r="A1410" s="42">
        <f t="shared" si="36"/>
        <v>1494</v>
      </c>
      <c r="B1410" s="42" t="s">
        <v>28</v>
      </c>
      <c r="E1410" s="42" t="s">
        <v>907</v>
      </c>
      <c r="F1410" s="9">
        <v>2019</v>
      </c>
      <c r="G1410" s="42">
        <v>8</v>
      </c>
      <c r="H1410" s="42">
        <v>11</v>
      </c>
      <c r="I1410" s="42">
        <v>-0.81971099999999997</v>
      </c>
      <c r="J1410" s="42">
        <v>-90.059477999999999</v>
      </c>
      <c r="K1410" s="26">
        <v>52355269</v>
      </c>
      <c r="L1410" s="26">
        <v>52355269</v>
      </c>
      <c r="M1410" s="26">
        <v>52355269</v>
      </c>
      <c r="N1410" s="47">
        <v>2366</v>
      </c>
      <c r="O1410" s="48">
        <v>34.6</v>
      </c>
      <c r="P1410" s="48">
        <v>36.6</v>
      </c>
      <c r="Q1410" s="48">
        <v>25.8</v>
      </c>
      <c r="R1410" s="48">
        <v>7.1</v>
      </c>
      <c r="S1410" s="48">
        <v>4.5999999999999996</v>
      </c>
      <c r="T1410" s="45">
        <v>1</v>
      </c>
      <c r="U1410" s="28" t="e">
        <v>#N/A</v>
      </c>
      <c r="V1410" s="44">
        <f>VLOOKUP($L1410,'[1]Tortugas liberadas DPNG'!$B$1:$O$552,7,FALSE)</f>
        <v>2017</v>
      </c>
      <c r="W1410" s="44">
        <f>VLOOKUP($L1410,'[1]Tortugas liberadas DPNG'!$B$1:$O$552,11,FALSE)</f>
        <v>26</v>
      </c>
      <c r="X1410" s="44">
        <f>VLOOKUP($L1410,'[1]Tortugas liberadas DPNG'!$B$1:$O$552,14,FALSE)/1000</f>
        <v>1.6</v>
      </c>
      <c r="Y1410" s="44">
        <f>VLOOKUP($L1410,'[1]Tortugas liberadas DPNG'!$B$1:$O$552,5,FALSE) -0.5</f>
        <v>6.5</v>
      </c>
      <c r="Z1410" s="44">
        <f>Y1410+(F1410-VLOOKUP($L1410,'[1]Tortugas liberadas DPNG'!$B$1:$O$552,7,FALSE))</f>
        <v>8.5</v>
      </c>
      <c r="AA1410" s="44">
        <f t="shared" si="37"/>
        <v>8</v>
      </c>
    </row>
    <row r="1411" spans="1:27" x14ac:dyDescent="0.25">
      <c r="A1411" s="42">
        <f t="shared" si="36"/>
        <v>1495</v>
      </c>
      <c r="B1411" s="42" t="s">
        <v>28</v>
      </c>
      <c r="E1411" s="42" t="s">
        <v>908</v>
      </c>
      <c r="F1411" s="9">
        <v>2019</v>
      </c>
      <c r="G1411" s="42">
        <v>8</v>
      </c>
      <c r="H1411" s="42">
        <v>11</v>
      </c>
      <c r="I1411" s="42">
        <v>-0.82022399999999995</v>
      </c>
      <c r="J1411" s="42">
        <v>-90.057670999999999</v>
      </c>
      <c r="K1411" s="26" t="s">
        <v>909</v>
      </c>
      <c r="L1411" s="26">
        <v>982126055990457</v>
      </c>
      <c r="M1411" s="26" t="s">
        <v>909</v>
      </c>
      <c r="N1411" s="47">
        <v>0</v>
      </c>
      <c r="O1411" s="48">
        <v>32.5</v>
      </c>
      <c r="P1411" s="48">
        <v>36.1</v>
      </c>
      <c r="Q1411" s="48">
        <v>23.5</v>
      </c>
      <c r="R1411" s="48">
        <v>6.4</v>
      </c>
      <c r="S1411" s="48">
        <v>3.4</v>
      </c>
      <c r="T1411" s="45">
        <v>1</v>
      </c>
      <c r="U1411" s="28" t="e">
        <v>#N/A</v>
      </c>
      <c r="V1411" s="44">
        <f>VLOOKUP($L1411,'[1]Tortugas liberadas DPNG'!$B$1:$O$552,7,FALSE)</f>
        <v>2019</v>
      </c>
      <c r="W1411" s="44">
        <f>VLOOKUP($L1411,'[1]Tortugas liberadas DPNG'!$B$1:$O$552,11,FALSE)</f>
        <v>30.8</v>
      </c>
      <c r="X1411" s="44">
        <f>VLOOKUP($L1411,'[1]Tortugas liberadas DPNG'!$B$1:$O$552,14,FALSE)/1000</f>
        <v>2.3279999999999998</v>
      </c>
      <c r="Y1411" s="44">
        <f>VLOOKUP($L1411,'[1]Tortugas liberadas DPNG'!$B$1:$O$552,5,FALSE) -0.5</f>
        <v>5.5</v>
      </c>
      <c r="Z1411" s="44">
        <f>Y1411+(F1411-VLOOKUP($L1411,'[1]Tortugas liberadas DPNG'!$B$1:$O$552,7,FALSE))</f>
        <v>5.5</v>
      </c>
      <c r="AA1411" s="44">
        <f t="shared" si="37"/>
        <v>15</v>
      </c>
    </row>
    <row r="1412" spans="1:27" x14ac:dyDescent="0.25">
      <c r="A1412" s="42">
        <f t="shared" si="36"/>
        <v>1496</v>
      </c>
      <c r="B1412" s="42" t="s">
        <v>28</v>
      </c>
      <c r="E1412" s="42" t="s">
        <v>910</v>
      </c>
      <c r="F1412" s="9">
        <v>2019</v>
      </c>
      <c r="G1412" s="42">
        <v>8</v>
      </c>
      <c r="H1412" s="42">
        <v>11</v>
      </c>
      <c r="I1412" s="42">
        <v>-0.82020700000000002</v>
      </c>
      <c r="J1412" s="42">
        <v>-90.057671999999997</v>
      </c>
      <c r="K1412" s="26">
        <v>91103820</v>
      </c>
      <c r="L1412" s="26">
        <v>91103820</v>
      </c>
      <c r="M1412" s="26">
        <v>91103820</v>
      </c>
      <c r="N1412" s="47">
        <v>2444</v>
      </c>
      <c r="O1412" s="48">
        <v>36</v>
      </c>
      <c r="P1412" s="48">
        <v>39.1</v>
      </c>
      <c r="Q1412" s="48">
        <v>26.6</v>
      </c>
      <c r="R1412" s="48">
        <v>8.5</v>
      </c>
      <c r="S1412" s="48">
        <v>5</v>
      </c>
      <c r="T1412" s="45">
        <v>1</v>
      </c>
      <c r="U1412" s="28" t="e">
        <v>#N/A</v>
      </c>
      <c r="V1412" s="44">
        <f>VLOOKUP($L1412,'[1]Tortugas liberadas DPNG'!$B$1:$O$552,7,FALSE)</f>
        <v>2017</v>
      </c>
      <c r="W1412" s="44">
        <f>VLOOKUP($L1412,'[1]Tortugas liberadas DPNG'!$B$1:$O$552,11,FALSE)</f>
        <v>25.9</v>
      </c>
      <c r="X1412" s="44">
        <f>VLOOKUP($L1412,'[1]Tortugas liberadas DPNG'!$B$1:$O$552,14,FALSE)/1000</f>
        <v>1.633</v>
      </c>
      <c r="Y1412" s="44">
        <f>VLOOKUP($L1412,'[1]Tortugas liberadas DPNG'!$B$1:$O$552,5,FALSE) -0.5</f>
        <v>5.5</v>
      </c>
      <c r="Z1412" s="44">
        <f>Y1412+(F1412-VLOOKUP($L1412,'[1]Tortugas liberadas DPNG'!$B$1:$O$552,7,FALSE))</f>
        <v>7.5</v>
      </c>
      <c r="AA1412" s="44">
        <f t="shared" si="37"/>
        <v>8</v>
      </c>
    </row>
    <row r="1413" spans="1:27" x14ac:dyDescent="0.25">
      <c r="A1413" s="42">
        <f t="shared" si="36"/>
        <v>1497</v>
      </c>
      <c r="B1413" s="42" t="s">
        <v>28</v>
      </c>
      <c r="E1413" s="42" t="s">
        <v>911</v>
      </c>
      <c r="F1413" s="9">
        <v>2019</v>
      </c>
      <c r="G1413" s="42">
        <v>8</v>
      </c>
      <c r="H1413" s="42">
        <v>11</v>
      </c>
      <c r="I1413" s="42">
        <v>-0.82022399999999995</v>
      </c>
      <c r="J1413" s="42">
        <v>-90.057678999999993</v>
      </c>
      <c r="K1413" s="26">
        <v>51615806</v>
      </c>
      <c r="L1413" s="26">
        <v>51615806</v>
      </c>
      <c r="M1413" s="26">
        <v>51615806</v>
      </c>
      <c r="N1413" s="47">
        <v>2437</v>
      </c>
      <c r="O1413" s="48">
        <v>33.9</v>
      </c>
      <c r="P1413" s="48">
        <v>35.799999999999997</v>
      </c>
      <c r="Q1413" s="48">
        <v>24.4</v>
      </c>
      <c r="R1413" s="48">
        <v>7</v>
      </c>
      <c r="S1413" s="48">
        <v>4</v>
      </c>
      <c r="T1413" s="45">
        <v>1</v>
      </c>
      <c r="U1413" s="28" t="e">
        <v>#N/A</v>
      </c>
      <c r="V1413" s="44">
        <f>VLOOKUP($L1413,'[1]Tortugas liberadas DPNG'!$B$1:$O$552,7,FALSE)</f>
        <v>2017</v>
      </c>
      <c r="W1413" s="44">
        <f>VLOOKUP($L1413,'[1]Tortugas liberadas DPNG'!$B$1:$O$552,11,FALSE)</f>
        <v>23.9</v>
      </c>
      <c r="X1413" s="44">
        <f>VLOOKUP($L1413,'[1]Tortugas liberadas DPNG'!$B$1:$O$552,14,FALSE)/1000</f>
        <v>1.23</v>
      </c>
      <c r="Y1413" s="44">
        <f>VLOOKUP($L1413,'[1]Tortugas liberadas DPNG'!$B$1:$O$552,5,FALSE) -0.5</f>
        <v>5.5</v>
      </c>
      <c r="Z1413" s="44">
        <f>Y1413+(F1413-VLOOKUP($L1413,'[1]Tortugas liberadas DPNG'!$B$1:$O$552,7,FALSE))</f>
        <v>7.5</v>
      </c>
      <c r="AA1413" s="44">
        <f t="shared" si="37"/>
        <v>8</v>
      </c>
    </row>
    <row r="1414" spans="1:27" x14ac:dyDescent="0.25">
      <c r="A1414" s="42">
        <f t="shared" si="36"/>
        <v>1498</v>
      </c>
      <c r="B1414" s="42" t="s">
        <v>28</v>
      </c>
      <c r="E1414" s="42" t="s">
        <v>912</v>
      </c>
      <c r="F1414" s="9">
        <v>2019</v>
      </c>
      <c r="G1414" s="42">
        <v>8</v>
      </c>
      <c r="H1414" s="42">
        <v>11</v>
      </c>
      <c r="I1414" s="42">
        <v>-0.81938299999999997</v>
      </c>
      <c r="J1414" s="42">
        <v>-90.058404999999993</v>
      </c>
      <c r="K1414" s="26">
        <v>52109050</v>
      </c>
      <c r="L1414" s="26">
        <v>52109050</v>
      </c>
      <c r="M1414" s="26">
        <v>52109050</v>
      </c>
      <c r="N1414" s="47">
        <v>2495</v>
      </c>
      <c r="O1414" s="48">
        <v>33.9</v>
      </c>
      <c r="P1414" s="48">
        <v>35.200000000000003</v>
      </c>
      <c r="Q1414" s="48">
        <v>24.2</v>
      </c>
      <c r="R1414" s="48">
        <v>6.8</v>
      </c>
      <c r="S1414" s="48">
        <v>3.8</v>
      </c>
      <c r="T1414" s="45">
        <v>1</v>
      </c>
      <c r="U1414" s="28" t="e">
        <v>#N/A</v>
      </c>
      <c r="V1414" s="44">
        <f>VLOOKUP($L1414,'[1]Tortugas liberadas DPNG'!$B$1:$O$552,7,FALSE)</f>
        <v>2017</v>
      </c>
      <c r="W1414" s="44">
        <f>VLOOKUP($L1414,'[1]Tortugas liberadas DPNG'!$B$1:$O$552,11,FALSE)</f>
        <v>24.6</v>
      </c>
      <c r="X1414" s="44">
        <f>VLOOKUP($L1414,'[1]Tortugas liberadas DPNG'!$B$1:$O$552,14,FALSE)/1000</f>
        <v>1.2</v>
      </c>
      <c r="Y1414" s="44">
        <f>VLOOKUP($L1414,'[1]Tortugas liberadas DPNG'!$B$1:$O$552,5,FALSE) -0.5</f>
        <v>4.5</v>
      </c>
      <c r="Z1414" s="44">
        <f>Y1414+(F1414-VLOOKUP($L1414,'[1]Tortugas liberadas DPNG'!$B$1:$O$552,7,FALSE))</f>
        <v>6.5</v>
      </c>
      <c r="AA1414" s="44">
        <f t="shared" si="37"/>
        <v>8</v>
      </c>
    </row>
    <row r="1415" spans="1:27" x14ac:dyDescent="0.25">
      <c r="A1415" s="42">
        <f t="shared" si="36"/>
        <v>1499</v>
      </c>
      <c r="B1415" s="42" t="s">
        <v>28</v>
      </c>
      <c r="E1415" s="42" t="s">
        <v>913</v>
      </c>
      <c r="F1415" s="9">
        <v>2019</v>
      </c>
      <c r="G1415" s="42">
        <v>8</v>
      </c>
      <c r="H1415" s="42">
        <v>11</v>
      </c>
      <c r="I1415" s="42">
        <v>-0.81952899999999995</v>
      </c>
      <c r="J1415" s="42">
        <v>-90.060136999999997</v>
      </c>
      <c r="K1415" s="26">
        <v>51800601</v>
      </c>
      <c r="L1415" s="26">
        <v>51800601</v>
      </c>
      <c r="M1415" s="26">
        <v>51800601</v>
      </c>
      <c r="N1415" s="47">
        <v>2474</v>
      </c>
      <c r="O1415" s="48">
        <v>35.200000000000003</v>
      </c>
      <c r="P1415" s="48">
        <v>37.1</v>
      </c>
      <c r="Q1415" s="48">
        <v>25.5</v>
      </c>
      <c r="R1415" s="48">
        <v>7.2</v>
      </c>
      <c r="S1415" s="48">
        <v>4.2</v>
      </c>
      <c r="T1415" s="45">
        <v>1</v>
      </c>
      <c r="U1415" s="28" t="e">
        <v>#N/A</v>
      </c>
      <c r="V1415" s="44">
        <f>VLOOKUP($L1415,'[1]Tortugas liberadas DPNG'!$B$1:$O$552,7,FALSE)</f>
        <v>2017</v>
      </c>
      <c r="W1415" s="44">
        <f>VLOOKUP($L1415,'[1]Tortugas liberadas DPNG'!$B$1:$O$552,11,FALSE)</f>
        <v>26.1</v>
      </c>
      <c r="X1415" s="44">
        <f>VLOOKUP($L1415,'[1]Tortugas liberadas DPNG'!$B$1:$O$552,14,FALSE)/1000</f>
        <v>1.37</v>
      </c>
      <c r="Y1415" s="44">
        <f>VLOOKUP($L1415,'[1]Tortugas liberadas DPNG'!$B$1:$O$552,5,FALSE) -0.5</f>
        <v>4.5</v>
      </c>
      <c r="Z1415" s="44">
        <f>Y1415+(F1415-VLOOKUP($L1415,'[1]Tortugas liberadas DPNG'!$B$1:$O$552,7,FALSE))</f>
        <v>6.5</v>
      </c>
      <c r="AA1415" s="44">
        <f t="shared" si="37"/>
        <v>8</v>
      </c>
    </row>
    <row r="1416" spans="1:27" x14ac:dyDescent="0.25">
      <c r="A1416" s="42">
        <f t="shared" si="36"/>
        <v>1500</v>
      </c>
      <c r="B1416" s="42" t="s">
        <v>28</v>
      </c>
      <c r="E1416" s="42" t="s">
        <v>135</v>
      </c>
      <c r="F1416" s="9">
        <v>2019</v>
      </c>
      <c r="G1416" s="42">
        <v>8</v>
      </c>
      <c r="H1416" s="42">
        <v>9</v>
      </c>
      <c r="I1416" s="42">
        <v>-0.82227700000000004</v>
      </c>
      <c r="J1416" s="42">
        <v>-90.054443000000006</v>
      </c>
      <c r="K1416" s="26">
        <v>52052120</v>
      </c>
      <c r="L1416" s="26">
        <v>52052120</v>
      </c>
      <c r="M1416" s="26">
        <v>52052120</v>
      </c>
      <c r="N1416" s="47">
        <v>2330</v>
      </c>
      <c r="O1416" s="48">
        <v>38.5</v>
      </c>
      <c r="P1416" s="48">
        <v>39.5</v>
      </c>
      <c r="Q1416" s="48">
        <v>29.3</v>
      </c>
      <c r="R1416" s="48">
        <v>9.1999999999999993</v>
      </c>
      <c r="S1416" s="48">
        <v>6.1</v>
      </c>
      <c r="T1416" s="45">
        <v>1</v>
      </c>
      <c r="U1416" s="28" t="e">
        <v>#N/A</v>
      </c>
      <c r="V1416" s="44">
        <f>VLOOKUP($L1416,'[1]Tortugas liberadas DPNG'!$B$1:$O$552,7,FALSE)</f>
        <v>2017</v>
      </c>
      <c r="W1416" s="44">
        <f>VLOOKUP($L1416,'[1]Tortugas liberadas DPNG'!$B$1:$O$552,11,FALSE)</f>
        <v>27.7</v>
      </c>
      <c r="X1416" s="44">
        <f>VLOOKUP($L1416,'[1]Tortugas liberadas DPNG'!$B$1:$O$552,14,FALSE)/1000</f>
        <v>1.1000000000000001</v>
      </c>
      <c r="Y1416" s="44">
        <f>VLOOKUP($L1416,'[1]Tortugas liberadas DPNG'!$B$1:$O$552,5,FALSE) -0.5</f>
        <v>7.5</v>
      </c>
      <c r="Z1416" s="44">
        <f>Y1416+(F1416-VLOOKUP($L1416,'[1]Tortugas liberadas DPNG'!$B$1:$O$552,7,FALSE))</f>
        <v>9.5</v>
      </c>
      <c r="AA1416" s="44">
        <f t="shared" si="37"/>
        <v>8</v>
      </c>
    </row>
    <row r="1417" spans="1:27" x14ac:dyDescent="0.25">
      <c r="A1417" s="42">
        <f t="shared" si="36"/>
        <v>1501</v>
      </c>
      <c r="B1417" s="42" t="s">
        <v>28</v>
      </c>
      <c r="E1417" s="42" t="s">
        <v>914</v>
      </c>
      <c r="F1417" s="9">
        <v>2019</v>
      </c>
      <c r="G1417" s="42">
        <v>8</v>
      </c>
      <c r="H1417" s="42">
        <v>9</v>
      </c>
      <c r="I1417" s="42">
        <v>-0.82200799999999996</v>
      </c>
      <c r="J1417" s="42">
        <v>-90.055086000000003</v>
      </c>
      <c r="K1417" s="26">
        <v>91285006</v>
      </c>
      <c r="L1417" s="26">
        <v>91285006</v>
      </c>
      <c r="M1417" s="26">
        <v>91285006</v>
      </c>
      <c r="N1417" s="47">
        <v>2423</v>
      </c>
      <c r="O1417" s="48">
        <v>38.700000000000003</v>
      </c>
      <c r="P1417" s="48">
        <v>42</v>
      </c>
      <c r="Q1417" s="48">
        <v>23.5</v>
      </c>
      <c r="R1417" s="48">
        <v>9</v>
      </c>
      <c r="S1417" s="48">
        <v>6.1</v>
      </c>
      <c r="T1417" s="45">
        <v>1</v>
      </c>
      <c r="U1417" s="28" t="e">
        <v>#N/A</v>
      </c>
      <c r="V1417" s="44">
        <f>VLOOKUP($L1417,'[1]Tortugas liberadas DPNG'!$B$1:$O$552,7,FALSE)</f>
        <v>2017</v>
      </c>
      <c r="W1417" s="44">
        <f>VLOOKUP($L1417,'[1]Tortugas liberadas DPNG'!$B$1:$O$552,11,FALSE)</f>
        <v>28.5</v>
      </c>
      <c r="X1417" s="44">
        <f>VLOOKUP($L1417,'[1]Tortugas liberadas DPNG'!$B$1:$O$552,14,FALSE)/1000</f>
        <v>2.0670000000000002</v>
      </c>
      <c r="Y1417" s="44">
        <f>VLOOKUP($L1417,'[1]Tortugas liberadas DPNG'!$B$1:$O$552,5,FALSE) -0.5</f>
        <v>5.5</v>
      </c>
      <c r="Z1417" s="44">
        <f>Y1417+(F1417-VLOOKUP($L1417,'[1]Tortugas liberadas DPNG'!$B$1:$O$552,7,FALSE))</f>
        <v>7.5</v>
      </c>
      <c r="AA1417" s="44">
        <f t="shared" si="37"/>
        <v>8</v>
      </c>
    </row>
    <row r="1418" spans="1:27" x14ac:dyDescent="0.25">
      <c r="A1418" s="42">
        <f t="shared" si="36"/>
        <v>1502</v>
      </c>
      <c r="B1418" s="42" t="s">
        <v>28</v>
      </c>
      <c r="E1418" s="42" t="s">
        <v>136</v>
      </c>
      <c r="F1418" s="9">
        <v>2019</v>
      </c>
      <c r="G1418" s="42">
        <v>8</v>
      </c>
      <c r="H1418" s="42">
        <v>9</v>
      </c>
      <c r="I1418" s="42">
        <v>-0.82226200000000005</v>
      </c>
      <c r="J1418" s="42">
        <v>-90.055498999999998</v>
      </c>
      <c r="K1418" s="26" t="s">
        <v>915</v>
      </c>
      <c r="L1418" s="26">
        <v>982126055990445</v>
      </c>
      <c r="M1418" s="26" t="s">
        <v>915</v>
      </c>
      <c r="N1418" s="47">
        <v>0</v>
      </c>
      <c r="O1418" s="48">
        <v>35.4</v>
      </c>
      <c r="P1418" s="48">
        <v>37</v>
      </c>
      <c r="Q1418" s="48">
        <v>25.2</v>
      </c>
      <c r="R1418" s="48">
        <v>7.6</v>
      </c>
      <c r="S1418" s="48">
        <v>4.9000000000000004</v>
      </c>
      <c r="T1418" s="45">
        <v>1</v>
      </c>
      <c r="U1418" s="28" t="e">
        <v>#N/A</v>
      </c>
      <c r="V1418" s="44">
        <f>VLOOKUP($L1418,'[1]Tortugas liberadas DPNG'!$B$1:$O$552,7,FALSE)</f>
        <v>2019</v>
      </c>
      <c r="W1418" s="44">
        <f>VLOOKUP($L1418,'[1]Tortugas liberadas DPNG'!$B$1:$O$552,11,FALSE)</f>
        <v>31.7</v>
      </c>
      <c r="X1418" s="44">
        <f>VLOOKUP($L1418,'[1]Tortugas liberadas DPNG'!$B$1:$O$552,14,FALSE)/1000</f>
        <v>2.9550000000000001</v>
      </c>
      <c r="Y1418" s="44">
        <f>VLOOKUP($L1418,'[1]Tortugas liberadas DPNG'!$B$1:$O$552,5,FALSE) -0.5</f>
        <v>6.5</v>
      </c>
      <c r="Z1418" s="44">
        <f>Y1418+(F1418-VLOOKUP($L1418,'[1]Tortugas liberadas DPNG'!$B$1:$O$552,7,FALSE))</f>
        <v>6.5</v>
      </c>
      <c r="AA1418" s="44">
        <f t="shared" si="37"/>
        <v>15</v>
      </c>
    </row>
    <row r="1419" spans="1:27" x14ac:dyDescent="0.25">
      <c r="A1419" s="42">
        <f t="shared" si="36"/>
        <v>1503</v>
      </c>
      <c r="B1419" s="42" t="s">
        <v>28</v>
      </c>
      <c r="E1419" s="42" t="s">
        <v>137</v>
      </c>
      <c r="F1419" s="9">
        <v>2019</v>
      </c>
      <c r="G1419" s="42">
        <v>8</v>
      </c>
      <c r="H1419" s="42">
        <v>9</v>
      </c>
      <c r="I1419" s="42">
        <v>-0.822936</v>
      </c>
      <c r="J1419" s="42">
        <v>-90.055958000000004</v>
      </c>
      <c r="K1419" s="26" t="s">
        <v>916</v>
      </c>
      <c r="L1419" s="26">
        <v>982126055990432</v>
      </c>
      <c r="M1419" s="26" t="s">
        <v>916</v>
      </c>
      <c r="N1419" s="47">
        <v>0</v>
      </c>
      <c r="O1419" s="48">
        <v>31.5</v>
      </c>
      <c r="P1419" s="48">
        <v>33</v>
      </c>
      <c r="Q1419" s="48">
        <v>22.3</v>
      </c>
      <c r="R1419" s="48">
        <v>6.3</v>
      </c>
      <c r="S1419" s="48">
        <v>3.1</v>
      </c>
      <c r="T1419" s="45">
        <v>1</v>
      </c>
      <c r="U1419" s="28" t="e">
        <v>#N/A</v>
      </c>
      <c r="V1419" s="44">
        <f>VLOOKUP($L1419,'[1]Tortugas liberadas DPNG'!$B$1:$O$552,7,FALSE)</f>
        <v>2019</v>
      </c>
      <c r="W1419" s="44">
        <f>VLOOKUP($L1419,'[1]Tortugas liberadas DPNG'!$B$1:$O$552,11,FALSE)</f>
        <v>29.7</v>
      </c>
      <c r="X1419" s="44">
        <f>VLOOKUP($L1419,'[1]Tortugas liberadas DPNG'!$B$1:$O$552,14,FALSE)/1000</f>
        <v>1.8939999999999999</v>
      </c>
      <c r="Y1419" s="44">
        <f>VLOOKUP($L1419,'[1]Tortugas liberadas DPNG'!$B$1:$O$552,5,FALSE) -0.5</f>
        <v>5.5</v>
      </c>
      <c r="Z1419" s="44">
        <f>Y1419+(F1419-VLOOKUP($L1419,'[1]Tortugas liberadas DPNG'!$B$1:$O$552,7,FALSE))</f>
        <v>5.5</v>
      </c>
      <c r="AA1419" s="44">
        <f t="shared" si="37"/>
        <v>15</v>
      </c>
    </row>
    <row r="1420" spans="1:27" x14ac:dyDescent="0.25">
      <c r="A1420" s="42">
        <f t="shared" si="36"/>
        <v>1504</v>
      </c>
      <c r="B1420" s="42" t="s">
        <v>28</v>
      </c>
      <c r="E1420" s="42" t="s">
        <v>138</v>
      </c>
      <c r="F1420" s="9">
        <v>2019</v>
      </c>
      <c r="G1420" s="42">
        <v>8</v>
      </c>
      <c r="H1420" s="42">
        <v>9</v>
      </c>
      <c r="I1420" s="42">
        <v>-0.82296999999999998</v>
      </c>
      <c r="J1420" s="42">
        <v>-90.056319000000002</v>
      </c>
      <c r="K1420" s="26">
        <v>51631834</v>
      </c>
      <c r="L1420" s="26">
        <v>51631834</v>
      </c>
      <c r="M1420" s="26">
        <v>51631834</v>
      </c>
      <c r="N1420" s="47">
        <v>0</v>
      </c>
      <c r="O1420" s="48">
        <v>42.3</v>
      </c>
      <c r="P1420" s="48">
        <v>44.5</v>
      </c>
      <c r="Q1420" s="48">
        <v>31.6</v>
      </c>
      <c r="R1420" s="48">
        <v>11</v>
      </c>
      <c r="S1420" s="48">
        <v>8</v>
      </c>
      <c r="T1420" s="45">
        <v>1</v>
      </c>
      <c r="U1420" s="28" t="e">
        <v>#N/A</v>
      </c>
      <c r="V1420" s="44" t="e">
        <f>VLOOKUP($L1420,'[1]Tortugas liberadas DPNG'!$B$1:$O$552,7,FALSE)</f>
        <v>#N/A</v>
      </c>
      <c r="W1420" s="44" t="e">
        <f>VLOOKUP($L1420,'[1]Tortugas liberadas DPNG'!$B$1:$O$552,11,FALSE)</f>
        <v>#N/A</v>
      </c>
      <c r="X1420" s="44" t="e">
        <f>VLOOKUP($L1420,'[1]Tortugas liberadas DPNG'!$B$1:$O$552,14,FALSE)/1000</f>
        <v>#N/A</v>
      </c>
      <c r="Y1420" s="44" t="e">
        <f>VLOOKUP($L1420,'[1]Tortugas liberadas DPNG'!$B$1:$O$552,5,FALSE) -0.5</f>
        <v>#N/A</v>
      </c>
      <c r="Z1420" s="44" t="e">
        <f>Y1420+(F1420-VLOOKUP($L1420,'[1]Tortugas liberadas DPNG'!$B$1:$O$552,7,FALSE))</f>
        <v>#N/A</v>
      </c>
      <c r="AA1420" s="44">
        <f t="shared" si="37"/>
        <v>8</v>
      </c>
    </row>
    <row r="1421" spans="1:27" x14ac:dyDescent="0.25">
      <c r="A1421" s="42">
        <f t="shared" si="36"/>
        <v>1505</v>
      </c>
      <c r="B1421" s="42" t="s">
        <v>28</v>
      </c>
      <c r="E1421" s="42" t="s">
        <v>139</v>
      </c>
      <c r="F1421" s="9">
        <v>2019</v>
      </c>
      <c r="G1421" s="42">
        <v>8</v>
      </c>
      <c r="H1421" s="42">
        <v>9</v>
      </c>
      <c r="I1421" s="42">
        <v>-0.82142999999999999</v>
      </c>
      <c r="J1421" s="42">
        <v>-90.056177000000005</v>
      </c>
      <c r="K1421" s="26">
        <v>48367980</v>
      </c>
      <c r="L1421" s="26">
        <v>48367980</v>
      </c>
      <c r="M1421" s="26">
        <v>48367980</v>
      </c>
      <c r="N1421" s="47">
        <v>0</v>
      </c>
      <c r="O1421" s="48">
        <v>43</v>
      </c>
      <c r="P1421" s="48">
        <v>44.3</v>
      </c>
      <c r="Q1421" s="48">
        <v>31.3</v>
      </c>
      <c r="R1421" s="48">
        <v>10.7</v>
      </c>
      <c r="S1421" s="48">
        <v>7.9</v>
      </c>
      <c r="T1421" s="45">
        <v>1</v>
      </c>
      <c r="U1421" s="28" t="e">
        <v>#N/A</v>
      </c>
      <c r="V1421" s="44" t="e">
        <f>VLOOKUP($L1421,'[1]Tortugas liberadas DPNG'!$B$1:$O$552,7,FALSE)</f>
        <v>#N/A</v>
      </c>
      <c r="W1421" s="44" t="e">
        <f>VLOOKUP($L1421,'[1]Tortugas liberadas DPNG'!$B$1:$O$552,11,FALSE)</f>
        <v>#N/A</v>
      </c>
      <c r="X1421" s="44" t="e">
        <f>VLOOKUP($L1421,'[1]Tortugas liberadas DPNG'!$B$1:$O$552,14,FALSE)/1000</f>
        <v>#N/A</v>
      </c>
      <c r="Y1421" s="44" t="e">
        <f>VLOOKUP($L1421,'[1]Tortugas liberadas DPNG'!$B$1:$O$552,5,FALSE) -0.5</f>
        <v>#N/A</v>
      </c>
      <c r="Z1421" s="44" t="e">
        <f>Y1421+(F1421-VLOOKUP($L1421,'[1]Tortugas liberadas DPNG'!$B$1:$O$552,7,FALSE))</f>
        <v>#N/A</v>
      </c>
      <c r="AA1421" s="44">
        <f t="shared" si="37"/>
        <v>8</v>
      </c>
    </row>
    <row r="1422" spans="1:27" x14ac:dyDescent="0.25">
      <c r="A1422" s="42">
        <f t="shared" si="36"/>
        <v>1506</v>
      </c>
      <c r="B1422" s="42" t="s">
        <v>28</v>
      </c>
      <c r="E1422" s="42" t="s">
        <v>140</v>
      </c>
      <c r="F1422" s="9">
        <v>2019</v>
      </c>
      <c r="G1422" s="42">
        <v>8</v>
      </c>
      <c r="H1422" s="42">
        <v>9</v>
      </c>
      <c r="I1422" s="42">
        <v>-0.82149700000000003</v>
      </c>
      <c r="J1422" s="42">
        <v>-90.056302000000002</v>
      </c>
      <c r="K1422" s="26" t="s">
        <v>917</v>
      </c>
      <c r="L1422" s="26">
        <v>982126055990573</v>
      </c>
      <c r="M1422" s="26" t="s">
        <v>917</v>
      </c>
      <c r="N1422" s="47">
        <v>0</v>
      </c>
      <c r="O1422" s="48">
        <v>30.2</v>
      </c>
      <c r="P1422" s="48">
        <v>32.1</v>
      </c>
      <c r="Q1422" s="48">
        <v>21.6</v>
      </c>
      <c r="R1422" s="48">
        <v>6.6</v>
      </c>
      <c r="S1422" s="48">
        <v>2.9</v>
      </c>
      <c r="T1422" s="45">
        <v>1</v>
      </c>
      <c r="U1422" s="28" t="e">
        <v>#N/A</v>
      </c>
      <c r="V1422" s="44">
        <f>VLOOKUP($L1422,'[1]Tortugas liberadas DPNG'!$B$1:$O$552,7,FALSE)</f>
        <v>2019</v>
      </c>
      <c r="W1422" s="44">
        <f>VLOOKUP($L1422,'[1]Tortugas liberadas DPNG'!$B$1:$O$552,11,FALSE)</f>
        <v>28.5</v>
      </c>
      <c r="X1422" s="44">
        <f>VLOOKUP($L1422,'[1]Tortugas liberadas DPNG'!$B$1:$O$552,14,FALSE)/1000</f>
        <v>1.921</v>
      </c>
      <c r="Y1422" s="44">
        <f>VLOOKUP($L1422,'[1]Tortugas liberadas DPNG'!$B$1:$O$552,5,FALSE) -0.5</f>
        <v>5.5</v>
      </c>
      <c r="Z1422" s="44">
        <f>Y1422+(F1422-VLOOKUP($L1422,'[1]Tortugas liberadas DPNG'!$B$1:$O$552,7,FALSE))</f>
        <v>5.5</v>
      </c>
      <c r="AA1422" s="44">
        <f t="shared" si="37"/>
        <v>15</v>
      </c>
    </row>
    <row r="1423" spans="1:27" x14ac:dyDescent="0.25">
      <c r="A1423" s="42">
        <f t="shared" si="36"/>
        <v>1507</v>
      </c>
      <c r="B1423" s="42" t="s">
        <v>28</v>
      </c>
      <c r="E1423" s="42" t="s">
        <v>141</v>
      </c>
      <c r="F1423" s="9">
        <v>2019</v>
      </c>
      <c r="G1423" s="42">
        <v>8</v>
      </c>
      <c r="H1423" s="42">
        <v>9</v>
      </c>
      <c r="I1423" s="42">
        <v>-0.82314699999999996</v>
      </c>
      <c r="J1423" s="42">
        <v>-90.056140999999997</v>
      </c>
      <c r="K1423" s="26">
        <v>48065632</v>
      </c>
      <c r="L1423" s="26">
        <v>48065632</v>
      </c>
      <c r="M1423" s="26">
        <v>48065632</v>
      </c>
      <c r="N1423" s="47">
        <v>0</v>
      </c>
      <c r="O1423" s="48">
        <v>51</v>
      </c>
      <c r="P1423" s="48">
        <v>54</v>
      </c>
      <c r="Q1423" s="48">
        <v>39</v>
      </c>
      <c r="R1423" s="48">
        <v>14.7</v>
      </c>
      <c r="S1423" s="48">
        <v>13.7</v>
      </c>
      <c r="T1423" s="45">
        <v>1</v>
      </c>
      <c r="U1423" s="28" t="e">
        <v>#N/A</v>
      </c>
      <c r="V1423" s="44">
        <f>VLOOKUP($L1423,'[1]Tortugas liberadas DPNG'!$B$1:$O$552,7,FALSE)</f>
        <v>2015</v>
      </c>
      <c r="W1423" s="44">
        <f>VLOOKUP($L1423,'[1]Tortugas liberadas DPNG'!$B$1:$O$552,11,FALSE)</f>
        <v>33.5</v>
      </c>
      <c r="X1423" s="44">
        <f>VLOOKUP($L1423,'[1]Tortugas liberadas DPNG'!$B$1:$O$552,14,FALSE)/1000</f>
        <v>3.2</v>
      </c>
      <c r="Y1423" s="44">
        <f>VLOOKUP($L1423,'[1]Tortugas liberadas DPNG'!$B$1:$O$552,5,FALSE) -0.5</f>
        <v>7.5</v>
      </c>
      <c r="Z1423" s="44">
        <f>Y1423+(F1423-VLOOKUP($L1423,'[1]Tortugas liberadas DPNG'!$B$1:$O$552,7,FALSE))</f>
        <v>11.5</v>
      </c>
      <c r="AA1423" s="44">
        <f t="shared" si="37"/>
        <v>8</v>
      </c>
    </row>
    <row r="1424" spans="1:27" x14ac:dyDescent="0.25">
      <c r="A1424" s="42">
        <f t="shared" si="36"/>
        <v>1508</v>
      </c>
      <c r="B1424" s="42" t="s">
        <v>28</v>
      </c>
      <c r="E1424" s="42" t="s">
        <v>918</v>
      </c>
      <c r="F1424" s="9">
        <v>2019</v>
      </c>
      <c r="G1424" s="42">
        <v>8</v>
      </c>
      <c r="H1424" s="42">
        <v>9</v>
      </c>
      <c r="I1424" s="42">
        <v>-0.82260599999999995</v>
      </c>
      <c r="J1424" s="42">
        <v>-90.056511999999998</v>
      </c>
      <c r="K1424" s="26" t="s">
        <v>919</v>
      </c>
      <c r="L1424" s="26">
        <v>982126055990433</v>
      </c>
      <c r="M1424" s="26" t="s">
        <v>919</v>
      </c>
      <c r="N1424" s="47">
        <v>0</v>
      </c>
      <c r="O1424" s="48">
        <v>30.9</v>
      </c>
      <c r="P1424" s="48">
        <v>31.5</v>
      </c>
      <c r="Q1424" s="48">
        <v>20.8</v>
      </c>
      <c r="R1424" s="48">
        <v>6.5</v>
      </c>
      <c r="S1424" s="48">
        <v>3.2</v>
      </c>
      <c r="T1424" s="45">
        <v>1</v>
      </c>
      <c r="U1424" s="28" t="e">
        <v>#N/A</v>
      </c>
      <c r="V1424" s="44">
        <f>VLOOKUP($L1424,'[1]Tortugas liberadas DPNG'!$B$1:$O$552,7,FALSE)</f>
        <v>2019</v>
      </c>
      <c r="W1424" s="44">
        <f>VLOOKUP($L1424,'[1]Tortugas liberadas DPNG'!$B$1:$O$552,11,FALSE)</f>
        <v>28.2</v>
      </c>
      <c r="X1424" s="44">
        <f>VLOOKUP($L1424,'[1]Tortugas liberadas DPNG'!$B$1:$O$552,14,FALSE)/1000</f>
        <v>1.81</v>
      </c>
      <c r="Y1424" s="44">
        <f>VLOOKUP($L1424,'[1]Tortugas liberadas DPNG'!$B$1:$O$552,5,FALSE) -0.5</f>
        <v>5.5</v>
      </c>
      <c r="Z1424" s="44">
        <f>Y1424+(F1424-VLOOKUP($L1424,'[1]Tortugas liberadas DPNG'!$B$1:$O$552,7,FALSE))</f>
        <v>5.5</v>
      </c>
      <c r="AA1424" s="44">
        <f t="shared" si="37"/>
        <v>15</v>
      </c>
    </row>
    <row r="1425" spans="1:27" x14ac:dyDescent="0.25">
      <c r="A1425" s="42">
        <f t="shared" si="36"/>
        <v>1509</v>
      </c>
      <c r="B1425" s="42" t="s">
        <v>28</v>
      </c>
      <c r="E1425" s="42" t="s">
        <v>142</v>
      </c>
      <c r="F1425" s="9">
        <v>2019</v>
      </c>
      <c r="G1425" s="42">
        <v>8</v>
      </c>
      <c r="H1425" s="42">
        <v>9</v>
      </c>
      <c r="I1425" s="42">
        <v>-0.82153799999999999</v>
      </c>
      <c r="J1425" s="42">
        <v>-90.057889000000003</v>
      </c>
      <c r="K1425" s="26" t="s">
        <v>920</v>
      </c>
      <c r="L1425" s="26">
        <v>982126055990409</v>
      </c>
      <c r="M1425" s="26" t="s">
        <v>920</v>
      </c>
      <c r="N1425" s="47">
        <v>0</v>
      </c>
      <c r="O1425" s="48">
        <v>31.4</v>
      </c>
      <c r="P1425" s="48">
        <v>33.299999999999997</v>
      </c>
      <c r="Q1425" s="48">
        <v>23.1</v>
      </c>
      <c r="R1425" s="48">
        <v>6.7</v>
      </c>
      <c r="S1425" s="48">
        <v>3.4</v>
      </c>
      <c r="T1425" s="45">
        <v>1</v>
      </c>
      <c r="U1425" s="28" t="e">
        <v>#N/A</v>
      </c>
      <c r="V1425" s="44">
        <f>VLOOKUP($L1425,'[1]Tortugas liberadas DPNG'!$B$1:$O$552,7,FALSE)</f>
        <v>2019</v>
      </c>
      <c r="W1425" s="44">
        <f>VLOOKUP($L1425,'[1]Tortugas liberadas DPNG'!$B$1:$O$552,11,FALSE)</f>
        <v>28.9</v>
      </c>
      <c r="X1425" s="44">
        <f>VLOOKUP($L1425,'[1]Tortugas liberadas DPNG'!$B$1:$O$552,14,FALSE)/1000</f>
        <v>2.3919999999999999</v>
      </c>
      <c r="Y1425" s="44">
        <f>VLOOKUP($L1425,'[1]Tortugas liberadas DPNG'!$B$1:$O$552,5,FALSE) -0.5</f>
        <v>6.5</v>
      </c>
      <c r="Z1425" s="44">
        <f>Y1425+(F1425-VLOOKUP($L1425,'[1]Tortugas liberadas DPNG'!$B$1:$O$552,7,FALSE))</f>
        <v>6.5</v>
      </c>
      <c r="AA1425" s="44">
        <f t="shared" si="37"/>
        <v>15</v>
      </c>
    </row>
    <row r="1426" spans="1:27" x14ac:dyDescent="0.25">
      <c r="A1426" s="42">
        <f t="shared" si="36"/>
        <v>1510</v>
      </c>
      <c r="B1426" s="42" t="s">
        <v>28</v>
      </c>
      <c r="E1426" s="42" t="s">
        <v>143</v>
      </c>
      <c r="F1426" s="9">
        <v>2019</v>
      </c>
      <c r="G1426" s="42">
        <v>8</v>
      </c>
      <c r="H1426" s="42">
        <v>9</v>
      </c>
      <c r="I1426" s="42">
        <v>-0.821824</v>
      </c>
      <c r="J1426" s="42">
        <v>-90.057978000000006</v>
      </c>
      <c r="K1426" s="26" t="s">
        <v>921</v>
      </c>
      <c r="L1426" s="26">
        <v>982126055990568</v>
      </c>
      <c r="M1426" s="26" t="s">
        <v>921</v>
      </c>
      <c r="N1426" s="47">
        <v>0</v>
      </c>
      <c r="O1426" s="48">
        <v>29.5</v>
      </c>
      <c r="P1426" s="48">
        <v>31.1</v>
      </c>
      <c r="Q1426" s="48">
        <v>21.1</v>
      </c>
      <c r="R1426" s="48">
        <v>6.4</v>
      </c>
      <c r="S1426" s="48">
        <v>2.8</v>
      </c>
      <c r="T1426" s="45">
        <v>1</v>
      </c>
      <c r="U1426" s="28" t="e">
        <v>#N/A</v>
      </c>
      <c r="V1426" s="44">
        <f>VLOOKUP($L1426,'[1]Tortugas liberadas DPNG'!$B$1:$O$552,7,FALSE)</f>
        <v>2019</v>
      </c>
      <c r="W1426" s="44">
        <f>VLOOKUP($L1426,'[1]Tortugas liberadas DPNG'!$B$1:$O$552,11,FALSE)</f>
        <v>27.9</v>
      </c>
      <c r="X1426" s="44">
        <f>VLOOKUP($L1426,'[1]Tortugas liberadas DPNG'!$B$1:$O$552,14,FALSE)/1000</f>
        <v>1.865</v>
      </c>
      <c r="Y1426" s="44">
        <f>VLOOKUP($L1426,'[1]Tortugas liberadas DPNG'!$B$1:$O$552,5,FALSE) -0.5</f>
        <v>5.5</v>
      </c>
      <c r="Z1426" s="44">
        <f>Y1426+(F1426-VLOOKUP($L1426,'[1]Tortugas liberadas DPNG'!$B$1:$O$552,7,FALSE))</f>
        <v>5.5</v>
      </c>
      <c r="AA1426" s="44">
        <f t="shared" si="37"/>
        <v>15</v>
      </c>
    </row>
    <row r="1427" spans="1:27" x14ac:dyDescent="0.25">
      <c r="A1427" s="42">
        <f t="shared" si="36"/>
        <v>1511</v>
      </c>
      <c r="B1427" s="42" t="s">
        <v>28</v>
      </c>
      <c r="E1427" s="42" t="s">
        <v>144</v>
      </c>
      <c r="F1427" s="9">
        <v>2019</v>
      </c>
      <c r="G1427" s="42">
        <v>8</v>
      </c>
      <c r="H1427" s="42">
        <v>9</v>
      </c>
      <c r="I1427" s="42">
        <v>-0.82287900000000003</v>
      </c>
      <c r="J1427" s="42">
        <v>-90.057344999999998</v>
      </c>
      <c r="K1427" s="26" t="s">
        <v>922</v>
      </c>
      <c r="L1427" s="26">
        <v>982126055990461</v>
      </c>
      <c r="M1427" s="26" t="s">
        <v>922</v>
      </c>
      <c r="N1427" s="47">
        <v>0</v>
      </c>
      <c r="O1427" s="48">
        <v>33.299999999999997</v>
      </c>
      <c r="P1427" s="48">
        <v>34.5</v>
      </c>
      <c r="Q1427" s="48">
        <v>24</v>
      </c>
      <c r="R1427" s="48">
        <v>7.3</v>
      </c>
      <c r="S1427" s="48">
        <v>4.3</v>
      </c>
      <c r="T1427" s="45">
        <v>1</v>
      </c>
      <c r="U1427" s="28" t="e">
        <v>#N/A</v>
      </c>
      <c r="V1427" s="44">
        <f>VLOOKUP($L1427,'[1]Tortugas liberadas DPNG'!$B$1:$O$552,7,FALSE)</f>
        <v>2019</v>
      </c>
      <c r="W1427" s="44">
        <f>VLOOKUP($L1427,'[1]Tortugas liberadas DPNG'!$B$1:$O$552,11,FALSE)</f>
        <v>30.9</v>
      </c>
      <c r="X1427" s="44">
        <f>VLOOKUP($L1427,'[1]Tortugas liberadas DPNG'!$B$1:$O$552,14,FALSE)/1000</f>
        <v>2.7679999999999998</v>
      </c>
      <c r="Y1427" s="44">
        <f>VLOOKUP($L1427,'[1]Tortugas liberadas DPNG'!$B$1:$O$552,5,FALSE) -0.5</f>
        <v>6.5</v>
      </c>
      <c r="Z1427" s="44">
        <f>Y1427+(F1427-VLOOKUP($L1427,'[1]Tortugas liberadas DPNG'!$B$1:$O$552,7,FALSE))</f>
        <v>6.5</v>
      </c>
      <c r="AA1427" s="44">
        <f t="shared" si="37"/>
        <v>15</v>
      </c>
    </row>
    <row r="1428" spans="1:27" x14ac:dyDescent="0.25">
      <c r="A1428" s="42">
        <f t="shared" si="36"/>
        <v>1512</v>
      </c>
      <c r="B1428" s="42" t="s">
        <v>28</v>
      </c>
      <c r="E1428" s="42" t="s">
        <v>145</v>
      </c>
      <c r="F1428" s="9">
        <v>2019</v>
      </c>
      <c r="G1428" s="42">
        <v>8</v>
      </c>
      <c r="H1428" s="42">
        <v>9</v>
      </c>
      <c r="I1428" s="42">
        <v>-0.82315000000000005</v>
      </c>
      <c r="J1428" s="42">
        <v>-90.057597999999999</v>
      </c>
      <c r="K1428" s="26" t="s">
        <v>923</v>
      </c>
      <c r="L1428" s="26">
        <v>982126055990560</v>
      </c>
      <c r="M1428" s="26" t="s">
        <v>923</v>
      </c>
      <c r="N1428" s="47">
        <v>0</v>
      </c>
      <c r="O1428" s="48">
        <v>31</v>
      </c>
      <c r="P1428" s="48">
        <v>32.299999999999997</v>
      </c>
      <c r="Q1428" s="48">
        <v>22</v>
      </c>
      <c r="R1428" s="48">
        <v>6.7</v>
      </c>
      <c r="S1428" s="48">
        <v>3.1</v>
      </c>
      <c r="T1428" s="45">
        <v>1</v>
      </c>
      <c r="U1428" s="28" t="e">
        <v>#N/A</v>
      </c>
      <c r="V1428" s="44">
        <f>VLOOKUP($L1428,'[1]Tortugas liberadas DPNG'!$B$1:$O$552,7,FALSE)</f>
        <v>2019</v>
      </c>
      <c r="W1428" s="44">
        <f>VLOOKUP($L1428,'[1]Tortugas liberadas DPNG'!$B$1:$O$552,11,FALSE)</f>
        <v>29.2</v>
      </c>
      <c r="X1428" s="44">
        <f>VLOOKUP($L1428,'[1]Tortugas liberadas DPNG'!$B$1:$O$552,14,FALSE)/1000</f>
        <v>2.2029999999999998</v>
      </c>
      <c r="Y1428" s="44">
        <f>VLOOKUP($L1428,'[1]Tortugas liberadas DPNG'!$B$1:$O$552,5,FALSE) -0.5</f>
        <v>6.5</v>
      </c>
      <c r="Z1428" s="44">
        <f>Y1428+(F1428-VLOOKUP($L1428,'[1]Tortugas liberadas DPNG'!$B$1:$O$552,7,FALSE))</f>
        <v>6.5</v>
      </c>
      <c r="AA1428" s="44">
        <f t="shared" si="37"/>
        <v>15</v>
      </c>
    </row>
    <row r="1429" spans="1:27" x14ac:dyDescent="0.25">
      <c r="A1429" s="42">
        <f t="shared" si="36"/>
        <v>1513</v>
      </c>
      <c r="B1429" s="42" t="s">
        <v>28</v>
      </c>
      <c r="E1429" s="42" t="s">
        <v>924</v>
      </c>
      <c r="F1429" s="9">
        <v>2019</v>
      </c>
      <c r="G1429" s="42">
        <v>8</v>
      </c>
      <c r="H1429" s="42">
        <v>9</v>
      </c>
      <c r="I1429" s="42">
        <v>-0.82383799999999996</v>
      </c>
      <c r="J1429" s="42">
        <v>-90.058023000000006</v>
      </c>
      <c r="K1429" s="26">
        <v>91035314</v>
      </c>
      <c r="L1429" s="26">
        <v>91035314</v>
      </c>
      <c r="M1429" s="26">
        <v>91035314</v>
      </c>
      <c r="N1429" s="47">
        <v>0</v>
      </c>
      <c r="O1429" s="48">
        <v>37</v>
      </c>
      <c r="P1429" s="48">
        <v>38</v>
      </c>
      <c r="Q1429" s="48">
        <v>26.5</v>
      </c>
      <c r="R1429" s="48">
        <v>8.1999999999999993</v>
      </c>
      <c r="S1429" s="48">
        <v>4.8</v>
      </c>
      <c r="T1429" s="45">
        <v>1</v>
      </c>
      <c r="U1429" s="28" t="e">
        <v>#N/A</v>
      </c>
      <c r="V1429" s="44">
        <f>VLOOKUP($L1429,'[1]Tortugas liberadas DPNG'!$B$1:$O$552,7,FALSE)</f>
        <v>2017</v>
      </c>
      <c r="W1429" s="44">
        <f>VLOOKUP($L1429,'[1]Tortugas liberadas DPNG'!$B$1:$O$552,11,FALSE)</f>
        <v>26</v>
      </c>
      <c r="X1429" s="44">
        <f>VLOOKUP($L1429,'[1]Tortugas liberadas DPNG'!$B$1:$O$552,14,FALSE)/1000</f>
        <v>1.462</v>
      </c>
      <c r="Y1429" s="44">
        <f>VLOOKUP($L1429,'[1]Tortugas liberadas DPNG'!$B$1:$O$552,5,FALSE) -0.5</f>
        <v>5.5</v>
      </c>
      <c r="Z1429" s="44">
        <f>Y1429+(F1429-VLOOKUP($L1429,'[1]Tortugas liberadas DPNG'!$B$1:$O$552,7,FALSE))</f>
        <v>7.5</v>
      </c>
      <c r="AA1429" s="44">
        <f t="shared" si="37"/>
        <v>8</v>
      </c>
    </row>
    <row r="1430" spans="1:27" x14ac:dyDescent="0.25">
      <c r="A1430" s="42">
        <f t="shared" si="36"/>
        <v>1514</v>
      </c>
      <c r="B1430" s="42" t="s">
        <v>28</v>
      </c>
      <c r="E1430" s="42" t="s">
        <v>146</v>
      </c>
      <c r="F1430" s="9">
        <v>2019</v>
      </c>
      <c r="G1430" s="42">
        <v>8</v>
      </c>
      <c r="H1430" s="42">
        <v>9</v>
      </c>
      <c r="I1430" s="42">
        <v>-0.82437300000000002</v>
      </c>
      <c r="J1430" s="42">
        <v>-90.058162999999993</v>
      </c>
      <c r="K1430" s="26">
        <v>52271330</v>
      </c>
      <c r="L1430" s="26">
        <v>52271330</v>
      </c>
      <c r="M1430" s="26">
        <v>52271330</v>
      </c>
      <c r="N1430" s="47">
        <v>2473</v>
      </c>
      <c r="O1430" s="48">
        <v>34</v>
      </c>
      <c r="P1430" s="48">
        <v>35.299999999999997</v>
      </c>
      <c r="Q1430" s="48">
        <v>24.8</v>
      </c>
      <c r="R1430" s="48">
        <v>7.6</v>
      </c>
      <c r="S1430" s="48">
        <v>3.9</v>
      </c>
      <c r="T1430" s="45">
        <v>1</v>
      </c>
      <c r="U1430" s="28" t="e">
        <v>#N/A</v>
      </c>
      <c r="V1430" s="44">
        <f>VLOOKUP($L1430,'[1]Tortugas liberadas DPNG'!$B$1:$O$552,7,FALSE)</f>
        <v>2017</v>
      </c>
      <c r="W1430" s="44">
        <f>VLOOKUP($L1430,'[1]Tortugas liberadas DPNG'!$B$1:$O$552,11,FALSE)</f>
        <v>24.8</v>
      </c>
      <c r="X1430" s="44">
        <f>VLOOKUP($L1430,'[1]Tortugas liberadas DPNG'!$B$1:$O$552,14,FALSE)/1000</f>
        <v>1.25</v>
      </c>
      <c r="Y1430" s="44">
        <f>VLOOKUP($L1430,'[1]Tortugas liberadas DPNG'!$B$1:$O$552,5,FALSE) -0.5</f>
        <v>4.5</v>
      </c>
      <c r="Z1430" s="44">
        <f>Y1430+(F1430-VLOOKUP($L1430,'[1]Tortugas liberadas DPNG'!$B$1:$O$552,7,FALSE))</f>
        <v>6.5</v>
      </c>
      <c r="AA1430" s="44">
        <f t="shared" si="37"/>
        <v>8</v>
      </c>
    </row>
    <row r="1431" spans="1:27" x14ac:dyDescent="0.25">
      <c r="A1431" s="42">
        <f t="shared" si="36"/>
        <v>1515</v>
      </c>
      <c r="B1431" s="42" t="s">
        <v>28</v>
      </c>
      <c r="E1431" s="42" t="s">
        <v>147</v>
      </c>
      <c r="F1431" s="9">
        <v>2019</v>
      </c>
      <c r="G1431" s="42">
        <v>8</v>
      </c>
      <c r="H1431" s="42">
        <v>9</v>
      </c>
      <c r="I1431" s="42">
        <v>-0.82441900000000001</v>
      </c>
      <c r="J1431" s="42">
        <v>-90.058104999999998</v>
      </c>
      <c r="K1431" s="26">
        <v>525538361</v>
      </c>
      <c r="L1431" s="26">
        <v>52553836</v>
      </c>
      <c r="M1431" s="26">
        <v>52553836</v>
      </c>
      <c r="N1431" s="47">
        <v>2398</v>
      </c>
      <c r="O1431" s="48">
        <v>42.2</v>
      </c>
      <c r="P1431" s="48">
        <v>43.4</v>
      </c>
      <c r="Q1431" s="48">
        <v>31.9</v>
      </c>
      <c r="R1431" s="48">
        <v>9.8000000000000007</v>
      </c>
      <c r="S1431" s="48">
        <v>8</v>
      </c>
      <c r="T1431" s="45">
        <v>1</v>
      </c>
      <c r="U1431" s="28" t="e">
        <v>#N/A</v>
      </c>
      <c r="V1431" s="44">
        <f>VLOOKUP($L1431,'[1]Tortugas liberadas DPNG'!$B$1:$O$552,7,FALSE)</f>
        <v>2017</v>
      </c>
      <c r="W1431" s="44">
        <f>VLOOKUP($L1431,'[1]Tortugas liberadas DPNG'!$B$1:$O$552,11,FALSE)</f>
        <v>31.4</v>
      </c>
      <c r="X1431" s="44">
        <f>VLOOKUP($L1431,'[1]Tortugas liberadas DPNG'!$B$1:$O$552,14,FALSE)/1000</f>
        <v>2.9</v>
      </c>
      <c r="Y1431" s="44">
        <f>VLOOKUP($L1431,'[1]Tortugas liberadas DPNG'!$B$1:$O$552,5,FALSE) -0.5</f>
        <v>6.5</v>
      </c>
      <c r="Z1431" s="44">
        <f>Y1431+(F1431-VLOOKUP($L1431,'[1]Tortugas liberadas DPNG'!$B$1:$O$552,7,FALSE))</f>
        <v>8.5</v>
      </c>
      <c r="AA1431" s="44">
        <f t="shared" si="37"/>
        <v>8</v>
      </c>
    </row>
    <row r="1432" spans="1:27" x14ac:dyDescent="0.25">
      <c r="A1432" s="42">
        <f t="shared" si="36"/>
        <v>1516</v>
      </c>
      <c r="B1432" s="42" t="s">
        <v>28</v>
      </c>
      <c r="E1432" s="42" t="s">
        <v>148</v>
      </c>
      <c r="F1432" s="9">
        <v>2019</v>
      </c>
      <c r="G1432" s="42">
        <v>8</v>
      </c>
      <c r="H1432" s="42">
        <v>9</v>
      </c>
      <c r="I1432" s="42">
        <v>-0.82479400000000003</v>
      </c>
      <c r="J1432" s="42">
        <v>-90.058381999999995</v>
      </c>
      <c r="K1432" s="26" t="s">
        <v>925</v>
      </c>
      <c r="L1432" s="26">
        <v>982126055990572</v>
      </c>
      <c r="M1432" s="26" t="s">
        <v>925</v>
      </c>
      <c r="N1432" s="47">
        <v>0</v>
      </c>
      <c r="O1432" s="48">
        <v>31.7</v>
      </c>
      <c r="P1432" s="48">
        <v>33.4</v>
      </c>
      <c r="Q1432" s="48">
        <v>23.1</v>
      </c>
      <c r="R1432" s="48">
        <v>6.7</v>
      </c>
      <c r="S1432" s="48">
        <v>3.3</v>
      </c>
      <c r="T1432" s="45">
        <v>1</v>
      </c>
      <c r="U1432" s="28" t="e">
        <v>#N/A</v>
      </c>
      <c r="V1432" s="44">
        <f>VLOOKUP($L1432,'[1]Tortugas liberadas DPNG'!$B$1:$O$552,7,FALSE)</f>
        <v>2019</v>
      </c>
      <c r="W1432" s="44">
        <f>VLOOKUP($L1432,'[1]Tortugas liberadas DPNG'!$B$1:$O$552,11,FALSE)</f>
        <v>29.9</v>
      </c>
      <c r="X1432" s="44">
        <f>VLOOKUP($L1432,'[1]Tortugas liberadas DPNG'!$B$1:$O$552,14,FALSE)/1000</f>
        <v>2.206</v>
      </c>
      <c r="Y1432" s="44">
        <f>VLOOKUP($L1432,'[1]Tortugas liberadas DPNG'!$B$1:$O$552,5,FALSE) -0.5</f>
        <v>5.5</v>
      </c>
      <c r="Z1432" s="44">
        <f>Y1432+(F1432-VLOOKUP($L1432,'[1]Tortugas liberadas DPNG'!$B$1:$O$552,7,FALSE))</f>
        <v>5.5</v>
      </c>
      <c r="AA1432" s="44">
        <f t="shared" si="37"/>
        <v>15</v>
      </c>
    </row>
    <row r="1433" spans="1:27" x14ac:dyDescent="0.25">
      <c r="A1433" s="42">
        <f t="shared" si="36"/>
        <v>1517</v>
      </c>
      <c r="B1433" s="42" t="s">
        <v>28</v>
      </c>
      <c r="E1433" s="42" t="s">
        <v>149</v>
      </c>
      <c r="F1433" s="9">
        <v>2019</v>
      </c>
      <c r="G1433" s="42">
        <v>8</v>
      </c>
      <c r="H1433" s="42">
        <v>9</v>
      </c>
      <c r="I1433" s="42">
        <v>-0.82453799999999999</v>
      </c>
      <c r="J1433" s="42">
        <v>-90.058942000000002</v>
      </c>
      <c r="K1433" s="26">
        <v>52068569</v>
      </c>
      <c r="L1433" s="26">
        <v>52068569</v>
      </c>
      <c r="M1433" s="26">
        <v>52068569</v>
      </c>
      <c r="N1433" s="47">
        <v>2470</v>
      </c>
      <c r="O1433" s="48">
        <v>35</v>
      </c>
      <c r="P1433" s="48">
        <v>36.799999999999997</v>
      </c>
      <c r="Q1433" s="48">
        <v>26</v>
      </c>
      <c r="R1433" s="48">
        <v>8.1999999999999993</v>
      </c>
      <c r="S1433" s="48">
        <v>4.8</v>
      </c>
      <c r="T1433" s="45">
        <v>1</v>
      </c>
      <c r="U1433" s="28" t="e">
        <v>#N/A</v>
      </c>
      <c r="V1433" s="44">
        <f>VLOOKUP($L1433,'[1]Tortugas liberadas DPNG'!$B$1:$O$552,7,FALSE)</f>
        <v>2017</v>
      </c>
      <c r="W1433" s="44">
        <f>VLOOKUP($L1433,'[1]Tortugas liberadas DPNG'!$B$1:$O$552,11,FALSE)</f>
        <v>25.3</v>
      </c>
      <c r="X1433" s="44">
        <f>VLOOKUP($L1433,'[1]Tortugas liberadas DPNG'!$B$1:$O$552,14,FALSE)/1000</f>
        <v>1.3</v>
      </c>
      <c r="Y1433" s="44">
        <f>VLOOKUP($L1433,'[1]Tortugas liberadas DPNG'!$B$1:$O$552,5,FALSE) -0.5</f>
        <v>4.5</v>
      </c>
      <c r="Z1433" s="44">
        <f>Y1433+(F1433-VLOOKUP($L1433,'[1]Tortugas liberadas DPNG'!$B$1:$O$552,7,FALSE))</f>
        <v>6.5</v>
      </c>
      <c r="AA1433" s="44">
        <f t="shared" si="37"/>
        <v>8</v>
      </c>
    </row>
    <row r="1434" spans="1:27" x14ac:dyDescent="0.25">
      <c r="A1434" s="42">
        <f t="shared" si="36"/>
        <v>1518</v>
      </c>
      <c r="B1434" s="42" t="s">
        <v>28</v>
      </c>
      <c r="E1434" s="42" t="s">
        <v>150</v>
      </c>
      <c r="F1434" s="9">
        <v>2019</v>
      </c>
      <c r="G1434" s="42">
        <v>8</v>
      </c>
      <c r="H1434" s="42">
        <v>9</v>
      </c>
      <c r="I1434" s="42">
        <v>-0.82434399999999997</v>
      </c>
      <c r="J1434" s="42">
        <v>-90.059359000000001</v>
      </c>
      <c r="K1434" s="26" t="s">
        <v>926</v>
      </c>
      <c r="L1434" s="26">
        <v>982126055990407</v>
      </c>
      <c r="M1434" s="26" t="s">
        <v>926</v>
      </c>
      <c r="N1434" s="47">
        <v>0</v>
      </c>
      <c r="O1434" s="48">
        <v>32.1</v>
      </c>
      <c r="P1434" s="48">
        <v>33</v>
      </c>
      <c r="Q1434" s="48">
        <v>22.7</v>
      </c>
      <c r="R1434" s="48">
        <v>6.5</v>
      </c>
      <c r="S1434" s="48">
        <v>3</v>
      </c>
      <c r="T1434" s="45">
        <v>1</v>
      </c>
      <c r="U1434" s="28" t="e">
        <v>#N/A</v>
      </c>
      <c r="V1434" s="44">
        <f>VLOOKUP($L1434,'[1]Tortugas liberadas DPNG'!$B$1:$O$552,7,FALSE)</f>
        <v>2019</v>
      </c>
      <c r="W1434" s="44">
        <f>VLOOKUP($L1434,'[1]Tortugas liberadas DPNG'!$B$1:$O$552,11,FALSE)</f>
        <v>29.8</v>
      </c>
      <c r="X1434" s="44">
        <f>VLOOKUP($L1434,'[1]Tortugas liberadas DPNG'!$B$1:$O$552,14,FALSE)/1000</f>
        <v>2.7530000000000001</v>
      </c>
      <c r="Y1434" s="44">
        <f>VLOOKUP($L1434,'[1]Tortugas liberadas DPNG'!$B$1:$O$552,5,FALSE) -0.5</f>
        <v>5.5</v>
      </c>
      <c r="Z1434" s="44">
        <f>Y1434+(F1434-VLOOKUP($L1434,'[1]Tortugas liberadas DPNG'!$B$1:$O$552,7,FALSE))</f>
        <v>5.5</v>
      </c>
      <c r="AA1434" s="44">
        <f t="shared" si="37"/>
        <v>15</v>
      </c>
    </row>
    <row r="1435" spans="1:27" x14ac:dyDescent="0.25">
      <c r="A1435" s="42">
        <f t="shared" si="36"/>
        <v>1519</v>
      </c>
      <c r="B1435" s="42" t="s">
        <v>28</v>
      </c>
      <c r="E1435" s="42" t="s">
        <v>151</v>
      </c>
      <c r="F1435" s="9">
        <v>2019</v>
      </c>
      <c r="G1435" s="42">
        <v>8</v>
      </c>
      <c r="H1435" s="42">
        <v>9</v>
      </c>
      <c r="I1435" s="42">
        <v>-0.82357499999999995</v>
      </c>
      <c r="J1435" s="42">
        <v>-90.059813000000005</v>
      </c>
      <c r="K1435" s="26" t="s">
        <v>927</v>
      </c>
      <c r="L1435" s="26">
        <v>982126055990511</v>
      </c>
      <c r="M1435" s="26" t="s">
        <v>927</v>
      </c>
      <c r="N1435" s="47">
        <v>0</v>
      </c>
      <c r="O1435" s="48">
        <v>28</v>
      </c>
      <c r="P1435" s="48">
        <v>28.7</v>
      </c>
      <c r="Q1435" s="48">
        <v>19.7</v>
      </c>
      <c r="R1435" s="48">
        <v>5.6</v>
      </c>
      <c r="S1435" s="48">
        <v>1.7</v>
      </c>
      <c r="T1435" s="45">
        <v>1</v>
      </c>
      <c r="U1435" s="28" t="e">
        <v>#N/A</v>
      </c>
      <c r="V1435" s="44">
        <f>VLOOKUP($L1435,'[1]Tortugas liberadas DPNG'!$B$1:$O$552,7,FALSE)</f>
        <v>2019</v>
      </c>
      <c r="W1435" s="44">
        <f>VLOOKUP($L1435,'[1]Tortugas liberadas DPNG'!$B$1:$O$552,11,FALSE)</f>
        <v>26.2</v>
      </c>
      <c r="X1435" s="44">
        <f>VLOOKUP($L1435,'[1]Tortugas liberadas DPNG'!$B$1:$O$552,14,FALSE)/1000</f>
        <v>1.4319999999999999</v>
      </c>
      <c r="Y1435" s="44">
        <f>VLOOKUP($L1435,'[1]Tortugas liberadas DPNG'!$B$1:$O$552,5,FALSE) -0.5</f>
        <v>5.5</v>
      </c>
      <c r="Z1435" s="44">
        <f>Y1435+(F1435-VLOOKUP($L1435,'[1]Tortugas liberadas DPNG'!$B$1:$O$552,7,FALSE))</f>
        <v>5.5</v>
      </c>
      <c r="AA1435" s="44">
        <f t="shared" si="37"/>
        <v>15</v>
      </c>
    </row>
    <row r="1436" spans="1:27" x14ac:dyDescent="0.25">
      <c r="A1436" s="42">
        <f t="shared" si="36"/>
        <v>1520</v>
      </c>
      <c r="B1436" s="42" t="s">
        <v>28</v>
      </c>
      <c r="E1436" s="42" t="s">
        <v>928</v>
      </c>
      <c r="F1436" s="9">
        <v>2019</v>
      </c>
      <c r="G1436" s="42">
        <v>8</v>
      </c>
      <c r="H1436" s="42">
        <v>9</v>
      </c>
      <c r="I1436" s="42">
        <v>-0.82332799999999995</v>
      </c>
      <c r="J1436" s="42">
        <v>-90.060238999999996</v>
      </c>
      <c r="K1436" s="26" t="s">
        <v>929</v>
      </c>
      <c r="L1436" s="26">
        <v>982126055990506</v>
      </c>
      <c r="M1436" s="26" t="s">
        <v>929</v>
      </c>
      <c r="N1436" s="47">
        <v>0</v>
      </c>
      <c r="O1436" s="48">
        <v>31.7</v>
      </c>
      <c r="P1436" s="48">
        <v>33.299999999999997</v>
      </c>
      <c r="Q1436" s="48">
        <v>23</v>
      </c>
      <c r="R1436" s="48">
        <v>6.7</v>
      </c>
      <c r="S1436" s="48">
        <v>3.1</v>
      </c>
      <c r="T1436" s="45">
        <v>1</v>
      </c>
      <c r="U1436" s="28" t="e">
        <v>#N/A</v>
      </c>
      <c r="V1436" s="44">
        <f>VLOOKUP($L1436,'[1]Tortugas liberadas DPNG'!$B$1:$O$552,7,FALSE)</f>
        <v>2019</v>
      </c>
      <c r="W1436" s="44">
        <f>VLOOKUP($L1436,'[1]Tortugas liberadas DPNG'!$B$1:$O$552,11,FALSE)</f>
        <v>29.8</v>
      </c>
      <c r="X1436" s="44">
        <f>VLOOKUP($L1436,'[1]Tortugas liberadas DPNG'!$B$1:$O$552,14,FALSE)/1000</f>
        <v>2.298</v>
      </c>
      <c r="Y1436" s="44">
        <f>VLOOKUP($L1436,'[1]Tortugas liberadas DPNG'!$B$1:$O$552,5,FALSE) -0.5</f>
        <v>6.5</v>
      </c>
      <c r="Z1436" s="44">
        <f>Y1436+(F1436-VLOOKUP($L1436,'[1]Tortugas liberadas DPNG'!$B$1:$O$552,7,FALSE))</f>
        <v>6.5</v>
      </c>
      <c r="AA1436" s="44">
        <f t="shared" si="37"/>
        <v>15</v>
      </c>
    </row>
    <row r="1437" spans="1:27" x14ac:dyDescent="0.25">
      <c r="A1437" s="42">
        <f t="shared" si="36"/>
        <v>1521</v>
      </c>
      <c r="B1437" s="42" t="s">
        <v>28</v>
      </c>
      <c r="E1437" s="42" t="s">
        <v>152</v>
      </c>
      <c r="F1437" s="9">
        <v>2019</v>
      </c>
      <c r="G1437" s="42">
        <v>8</v>
      </c>
      <c r="H1437" s="42">
        <v>9</v>
      </c>
      <c r="I1437" s="42">
        <v>-0.82314100000000001</v>
      </c>
      <c r="J1437" s="42">
        <v>-90.060320000000004</v>
      </c>
      <c r="K1437" s="26">
        <v>48375769</v>
      </c>
      <c r="L1437" s="26">
        <v>48375769</v>
      </c>
      <c r="M1437" s="26">
        <v>48375769</v>
      </c>
      <c r="N1437" s="47">
        <v>1909</v>
      </c>
      <c r="O1437" s="48">
        <v>35</v>
      </c>
      <c r="P1437" s="48">
        <v>36.5</v>
      </c>
      <c r="Q1437" s="48">
        <v>25.6</v>
      </c>
      <c r="R1437" s="48">
        <v>8</v>
      </c>
      <c r="S1437" s="48">
        <v>4.5999999999999996</v>
      </c>
      <c r="T1437" s="45">
        <v>1</v>
      </c>
      <c r="U1437" s="28" t="e">
        <v>#N/A</v>
      </c>
      <c r="V1437" s="44">
        <f>VLOOKUP($L1437,'[1]Tortugas liberadas DPNG'!$B$1:$O$552,7,FALSE)</f>
        <v>2017</v>
      </c>
      <c r="W1437" s="44">
        <f>VLOOKUP($L1437,'[1]Tortugas liberadas DPNG'!$B$1:$O$552,11,FALSE)</f>
        <v>27.6</v>
      </c>
      <c r="X1437" s="44">
        <f>VLOOKUP($L1437,'[1]Tortugas liberadas DPNG'!$B$1:$O$552,14,FALSE)/1000</f>
        <v>1.8420000000000001</v>
      </c>
      <c r="Y1437" s="44">
        <f>VLOOKUP($L1437,'[1]Tortugas liberadas DPNG'!$B$1:$O$552,5,FALSE) -0.5</f>
        <v>5.5</v>
      </c>
      <c r="Z1437" s="44">
        <f>Y1437+(F1437-VLOOKUP($L1437,'[1]Tortugas liberadas DPNG'!$B$1:$O$552,7,FALSE))</f>
        <v>7.5</v>
      </c>
      <c r="AA1437" s="44">
        <f t="shared" si="37"/>
        <v>8</v>
      </c>
    </row>
    <row r="1438" spans="1:27" x14ac:dyDescent="0.25">
      <c r="A1438" s="42">
        <f t="shared" si="36"/>
        <v>1522</v>
      </c>
      <c r="B1438" s="42" t="s">
        <v>28</v>
      </c>
      <c r="E1438" s="42" t="s">
        <v>153</v>
      </c>
      <c r="F1438" s="9">
        <v>2019</v>
      </c>
      <c r="G1438" s="42">
        <v>8</v>
      </c>
      <c r="H1438" s="42">
        <v>9</v>
      </c>
      <c r="I1438" s="42">
        <v>-0.82304100000000002</v>
      </c>
      <c r="J1438" s="42">
        <v>-90.060259000000002</v>
      </c>
      <c r="K1438" s="26" t="s">
        <v>930</v>
      </c>
      <c r="L1438" s="26">
        <v>982126055990383</v>
      </c>
      <c r="M1438" s="26" t="s">
        <v>930</v>
      </c>
      <c r="N1438" s="47">
        <v>0</v>
      </c>
      <c r="O1438" s="48">
        <v>31.2</v>
      </c>
      <c r="P1438" s="48">
        <v>33</v>
      </c>
      <c r="Q1438" s="48">
        <v>22.4</v>
      </c>
      <c r="R1438" s="48">
        <v>6.7</v>
      </c>
      <c r="S1438" s="48">
        <v>3.3</v>
      </c>
      <c r="T1438" s="45">
        <v>1</v>
      </c>
      <c r="U1438" s="28" t="e">
        <v>#N/A</v>
      </c>
      <c r="V1438" s="44">
        <f>VLOOKUP($L1438,'[1]Tortugas liberadas DPNG'!$B$1:$O$552,7,FALSE)</f>
        <v>2019</v>
      </c>
      <c r="W1438" s="44">
        <f>VLOOKUP($L1438,'[1]Tortugas liberadas DPNG'!$B$1:$O$552,11,FALSE)</f>
        <v>28.3</v>
      </c>
      <c r="X1438" s="44">
        <f>VLOOKUP($L1438,'[1]Tortugas liberadas DPNG'!$B$1:$O$552,14,FALSE)/1000</f>
        <v>1.98</v>
      </c>
      <c r="Y1438" s="44">
        <f>VLOOKUP($L1438,'[1]Tortugas liberadas DPNG'!$B$1:$O$552,5,FALSE) -0.5</f>
        <v>7.5</v>
      </c>
      <c r="Z1438" s="44">
        <f>Y1438+(F1438-VLOOKUP($L1438,'[1]Tortugas liberadas DPNG'!$B$1:$O$552,7,FALSE))</f>
        <v>7.5</v>
      </c>
      <c r="AA1438" s="44">
        <f t="shared" si="37"/>
        <v>15</v>
      </c>
    </row>
    <row r="1439" spans="1:27" x14ac:dyDescent="0.25">
      <c r="A1439" s="42">
        <f t="shared" si="36"/>
        <v>1523</v>
      </c>
      <c r="B1439" s="42" t="s">
        <v>28</v>
      </c>
      <c r="E1439" s="42" t="s">
        <v>154</v>
      </c>
      <c r="F1439" s="9">
        <v>2019</v>
      </c>
      <c r="G1439" s="42">
        <v>8</v>
      </c>
      <c r="H1439" s="42">
        <v>9</v>
      </c>
      <c r="I1439" s="42">
        <v>-0.82304699999999997</v>
      </c>
      <c r="J1439" s="42">
        <v>-90.060241000000005</v>
      </c>
      <c r="K1439" s="26">
        <v>52025329</v>
      </c>
      <c r="L1439" s="26">
        <v>52025329</v>
      </c>
      <c r="M1439" s="26">
        <v>52025329</v>
      </c>
      <c r="N1439" s="47">
        <v>0</v>
      </c>
      <c r="O1439" s="48">
        <v>36.1</v>
      </c>
      <c r="P1439" s="48">
        <v>39.200000000000003</v>
      </c>
      <c r="Q1439" s="48">
        <v>26.4</v>
      </c>
      <c r="R1439" s="48">
        <v>8.4</v>
      </c>
      <c r="S1439" s="48">
        <v>5.3</v>
      </c>
      <c r="T1439" s="45">
        <v>1</v>
      </c>
      <c r="U1439" s="28" t="e">
        <v>#N/A</v>
      </c>
      <c r="V1439" s="44">
        <f>VLOOKUP($L1439,'[1]Tortugas liberadas DPNG'!$B$1:$O$552,7,FALSE)</f>
        <v>2017</v>
      </c>
      <c r="W1439" s="44">
        <f>VLOOKUP($L1439,'[1]Tortugas liberadas DPNG'!$B$1:$O$552,11,FALSE)</f>
        <v>27.9</v>
      </c>
      <c r="X1439" s="44">
        <f>VLOOKUP($L1439,'[1]Tortugas liberadas DPNG'!$B$1:$O$552,14,FALSE)/1000</f>
        <v>2.2000000000000002</v>
      </c>
      <c r="Y1439" s="44">
        <f>VLOOKUP($L1439,'[1]Tortugas liberadas DPNG'!$B$1:$O$552,5,FALSE) -0.5</f>
        <v>6.5</v>
      </c>
      <c r="Z1439" s="44">
        <f>Y1439+(F1439-VLOOKUP($L1439,'[1]Tortugas liberadas DPNG'!$B$1:$O$552,7,FALSE))</f>
        <v>8.5</v>
      </c>
      <c r="AA1439" s="44">
        <f t="shared" si="37"/>
        <v>8</v>
      </c>
    </row>
    <row r="1440" spans="1:27" x14ac:dyDescent="0.25">
      <c r="A1440" s="42">
        <f t="shared" ref="A1440:A1503" si="38">A1439+1</f>
        <v>1524</v>
      </c>
      <c r="B1440" s="42" t="s">
        <v>28</v>
      </c>
      <c r="E1440" s="42" t="s">
        <v>156</v>
      </c>
      <c r="F1440" s="9">
        <v>2019</v>
      </c>
      <c r="G1440" s="42">
        <v>8</v>
      </c>
      <c r="H1440" s="42">
        <v>9</v>
      </c>
      <c r="I1440" s="42">
        <v>-0.82357899999999995</v>
      </c>
      <c r="J1440" s="42">
        <v>-90.059335000000004</v>
      </c>
      <c r="K1440" s="26" t="s">
        <v>931</v>
      </c>
      <c r="L1440" s="26">
        <v>982126055990504</v>
      </c>
      <c r="M1440" s="26" t="s">
        <v>931</v>
      </c>
      <c r="N1440" s="47">
        <v>0</v>
      </c>
      <c r="O1440" s="48">
        <v>30</v>
      </c>
      <c r="P1440" s="48">
        <v>31</v>
      </c>
      <c r="Q1440" s="48">
        <v>21</v>
      </c>
      <c r="R1440" s="48">
        <v>6.3</v>
      </c>
      <c r="S1440" s="48">
        <v>2.2999999999999998</v>
      </c>
      <c r="T1440" s="45">
        <v>1</v>
      </c>
      <c r="U1440" s="28" t="e">
        <v>#N/A</v>
      </c>
      <c r="V1440" s="44">
        <f>VLOOKUP($L1440,'[1]Tortugas liberadas DPNG'!$B$1:$O$552,7,FALSE)</f>
        <v>2019</v>
      </c>
      <c r="W1440" s="44">
        <f>VLOOKUP($L1440,'[1]Tortugas liberadas DPNG'!$B$1:$O$552,11,FALSE)</f>
        <v>28.8</v>
      </c>
      <c r="X1440" s="44">
        <f>VLOOKUP($L1440,'[1]Tortugas liberadas DPNG'!$B$1:$O$552,14,FALSE)/1000</f>
        <v>1.7410000000000001</v>
      </c>
      <c r="Y1440" s="44">
        <f>VLOOKUP($L1440,'[1]Tortugas liberadas DPNG'!$B$1:$O$552,5,FALSE) -0.5</f>
        <v>5.5</v>
      </c>
      <c r="Z1440" s="44">
        <f>Y1440+(F1440-VLOOKUP($L1440,'[1]Tortugas liberadas DPNG'!$B$1:$O$552,7,FALSE))</f>
        <v>5.5</v>
      </c>
      <c r="AA1440" s="44">
        <f t="shared" si="37"/>
        <v>15</v>
      </c>
    </row>
    <row r="1441" spans="1:27" x14ac:dyDescent="0.25">
      <c r="A1441" s="42">
        <f t="shared" si="38"/>
        <v>1525</v>
      </c>
      <c r="B1441" s="42" t="s">
        <v>28</v>
      </c>
      <c r="E1441" s="42" t="s">
        <v>157</v>
      </c>
      <c r="F1441" s="9">
        <v>2019</v>
      </c>
      <c r="G1441" s="42">
        <v>8</v>
      </c>
      <c r="H1441" s="42">
        <v>9</v>
      </c>
      <c r="I1441" s="42">
        <v>-0.82386400000000004</v>
      </c>
      <c r="J1441" s="42">
        <v>-90.059111999999999</v>
      </c>
      <c r="K1441" s="26">
        <v>52370039</v>
      </c>
      <c r="L1441" s="26">
        <v>52370039</v>
      </c>
      <c r="M1441" s="26">
        <v>52370039</v>
      </c>
      <c r="N1441" s="47">
        <v>2667</v>
      </c>
      <c r="O1441" s="48">
        <v>35.6</v>
      </c>
      <c r="P1441" s="48">
        <v>37.1</v>
      </c>
      <c r="Q1441" s="48">
        <v>26.7</v>
      </c>
      <c r="R1441" s="48">
        <v>8</v>
      </c>
      <c r="S1441" s="48">
        <v>4.8</v>
      </c>
      <c r="T1441" s="45">
        <v>1</v>
      </c>
      <c r="U1441" s="28" t="e">
        <v>#N/A</v>
      </c>
      <c r="V1441" s="44">
        <f>VLOOKUP($L1441,'[1]Tortugas liberadas DPNG'!$B$1:$O$552,7,FALSE)</f>
        <v>2017</v>
      </c>
      <c r="W1441" s="44">
        <f>VLOOKUP($L1441,'[1]Tortugas liberadas DPNG'!$B$1:$O$552,11,FALSE)</f>
        <v>27.1</v>
      </c>
      <c r="X1441" s="44">
        <f>VLOOKUP($L1441,'[1]Tortugas liberadas DPNG'!$B$1:$O$552,14,FALSE)/1000</f>
        <v>2</v>
      </c>
      <c r="Y1441" s="44">
        <f>VLOOKUP($L1441,'[1]Tortugas liberadas DPNG'!$B$1:$O$552,5,FALSE) -0.5</f>
        <v>6.5</v>
      </c>
      <c r="Z1441" s="44">
        <f>Y1441+(F1441-VLOOKUP($L1441,'[1]Tortugas liberadas DPNG'!$B$1:$O$552,7,FALSE))</f>
        <v>8.5</v>
      </c>
      <c r="AA1441" s="44">
        <f t="shared" si="37"/>
        <v>8</v>
      </c>
    </row>
    <row r="1442" spans="1:27" x14ac:dyDescent="0.25">
      <c r="A1442" s="42">
        <f t="shared" si="38"/>
        <v>1526</v>
      </c>
      <c r="B1442" s="42" t="s">
        <v>28</v>
      </c>
      <c r="E1442" s="42" t="s">
        <v>158</v>
      </c>
      <c r="F1442" s="9">
        <v>2019</v>
      </c>
      <c r="G1442" s="42">
        <v>8</v>
      </c>
      <c r="H1442" s="42">
        <v>9</v>
      </c>
      <c r="I1442" s="42">
        <v>-0.824407</v>
      </c>
      <c r="J1442" s="42">
        <v>-90.058532</v>
      </c>
      <c r="K1442" s="26">
        <v>52833893</v>
      </c>
      <c r="L1442" s="26">
        <v>52833893</v>
      </c>
      <c r="M1442" s="26">
        <v>52833893</v>
      </c>
      <c r="N1442" s="47">
        <v>2440</v>
      </c>
      <c r="O1442" s="48">
        <v>36.6</v>
      </c>
      <c r="P1442" s="48">
        <v>37.700000000000003</v>
      </c>
      <c r="Q1442" s="48">
        <v>27</v>
      </c>
      <c r="R1442" s="48">
        <v>8.3000000000000007</v>
      </c>
      <c r="S1442" s="48">
        <v>4.9000000000000004</v>
      </c>
      <c r="T1442" s="45">
        <v>1</v>
      </c>
      <c r="U1442" s="28" t="e">
        <v>#N/A</v>
      </c>
      <c r="V1442" s="44">
        <f>VLOOKUP($L1442,'[1]Tortugas liberadas DPNG'!$B$1:$O$552,7,FALSE)</f>
        <v>2017</v>
      </c>
      <c r="W1442" s="44">
        <f>VLOOKUP($L1442,'[1]Tortugas liberadas DPNG'!$B$1:$O$552,11,FALSE)</f>
        <v>26.3</v>
      </c>
      <c r="X1442" s="44">
        <f>VLOOKUP($L1442,'[1]Tortugas liberadas DPNG'!$B$1:$O$552,14,FALSE)/1000</f>
        <v>1.4530000000000001</v>
      </c>
      <c r="Y1442" s="44">
        <f>VLOOKUP($L1442,'[1]Tortugas liberadas DPNG'!$B$1:$O$552,5,FALSE) -0.5</f>
        <v>5.5</v>
      </c>
      <c r="Z1442" s="44">
        <f>Y1442+(F1442-VLOOKUP($L1442,'[1]Tortugas liberadas DPNG'!$B$1:$O$552,7,FALSE))</f>
        <v>7.5</v>
      </c>
      <c r="AA1442" s="44">
        <f t="shared" ref="AA1442:AA1495" si="39">LEN(M1442)</f>
        <v>8</v>
      </c>
    </row>
    <row r="1443" spans="1:27" x14ac:dyDescent="0.25">
      <c r="A1443" s="42">
        <f t="shared" si="38"/>
        <v>1527</v>
      </c>
      <c r="B1443" s="42" t="s">
        <v>28</v>
      </c>
      <c r="E1443" s="42" t="s">
        <v>159</v>
      </c>
      <c r="F1443" s="9">
        <v>2019</v>
      </c>
      <c r="G1443" s="42">
        <v>8</v>
      </c>
      <c r="H1443" s="42">
        <v>9</v>
      </c>
      <c r="I1443" s="42">
        <v>-0.82442300000000002</v>
      </c>
      <c r="J1443" s="42">
        <v>-90.058558000000005</v>
      </c>
      <c r="K1443" s="26" t="s">
        <v>932</v>
      </c>
      <c r="L1443" s="26">
        <v>982126055990483</v>
      </c>
      <c r="M1443" s="26" t="s">
        <v>932</v>
      </c>
      <c r="N1443" s="47">
        <v>0</v>
      </c>
      <c r="O1443" s="48">
        <v>28.5</v>
      </c>
      <c r="P1443" s="48">
        <v>29</v>
      </c>
      <c r="Q1443" s="48">
        <v>20</v>
      </c>
      <c r="R1443" s="48">
        <v>5.7</v>
      </c>
      <c r="S1443" s="48">
        <v>2.2000000000000002</v>
      </c>
      <c r="T1443" s="45">
        <v>1</v>
      </c>
      <c r="U1443" s="28" t="e">
        <v>#N/A</v>
      </c>
      <c r="V1443" s="44">
        <f>VLOOKUP($L1443,'[1]Tortugas liberadas DPNG'!$B$1:$O$552,7,FALSE)</f>
        <v>2019</v>
      </c>
      <c r="W1443" s="44">
        <f>VLOOKUP($L1443,'[1]Tortugas liberadas DPNG'!$B$1:$O$552,11,FALSE)</f>
        <v>26.4</v>
      </c>
      <c r="X1443" s="44">
        <f>VLOOKUP($L1443,'[1]Tortugas liberadas DPNG'!$B$1:$O$552,14,FALSE)/1000</f>
        <v>1.494</v>
      </c>
      <c r="Y1443" s="44">
        <f>VLOOKUP($L1443,'[1]Tortugas liberadas DPNG'!$B$1:$O$552,5,FALSE) -0.5</f>
        <v>5.5</v>
      </c>
      <c r="Z1443" s="44">
        <f>Y1443+(F1443-VLOOKUP($L1443,'[1]Tortugas liberadas DPNG'!$B$1:$O$552,7,FALSE))</f>
        <v>5.5</v>
      </c>
      <c r="AA1443" s="44">
        <f t="shared" si="39"/>
        <v>15</v>
      </c>
    </row>
    <row r="1444" spans="1:27" x14ac:dyDescent="0.25">
      <c r="A1444" s="42">
        <f t="shared" si="38"/>
        <v>1528</v>
      </c>
      <c r="B1444" s="42" t="s">
        <v>28</v>
      </c>
      <c r="E1444" s="42" t="s">
        <v>933</v>
      </c>
      <c r="F1444" s="9">
        <v>2019</v>
      </c>
      <c r="G1444" s="42">
        <v>8</v>
      </c>
      <c r="H1444" s="42">
        <v>9</v>
      </c>
      <c r="I1444" s="42">
        <v>-0.82321599999999995</v>
      </c>
      <c r="J1444" s="42">
        <v>-90.059076000000005</v>
      </c>
      <c r="K1444" s="26" t="s">
        <v>934</v>
      </c>
      <c r="L1444" s="26">
        <v>982126055990400</v>
      </c>
      <c r="M1444" s="26" t="s">
        <v>934</v>
      </c>
      <c r="N1444" s="47">
        <v>0</v>
      </c>
      <c r="O1444" s="48">
        <v>31.3</v>
      </c>
      <c r="P1444" s="48">
        <v>32</v>
      </c>
      <c r="Q1444" s="48">
        <v>22.6</v>
      </c>
      <c r="R1444" s="48">
        <v>6.2</v>
      </c>
      <c r="S1444" s="48">
        <v>3.2</v>
      </c>
      <c r="T1444" s="45">
        <v>1</v>
      </c>
      <c r="U1444" s="28" t="e">
        <v>#N/A</v>
      </c>
      <c r="V1444" s="44">
        <f>VLOOKUP($L1444,'[1]Tortugas liberadas DPNG'!$B$1:$O$552,7,FALSE)</f>
        <v>2019</v>
      </c>
      <c r="W1444" s="44">
        <f>VLOOKUP($L1444,'[1]Tortugas liberadas DPNG'!$B$1:$O$552,11,FALSE)</f>
        <v>29.9</v>
      </c>
      <c r="X1444" s="44">
        <f>VLOOKUP($L1444,'[1]Tortugas liberadas DPNG'!$B$1:$O$552,14,FALSE)/1000</f>
        <v>2.226</v>
      </c>
      <c r="Y1444" s="44">
        <f>VLOOKUP($L1444,'[1]Tortugas liberadas DPNG'!$B$1:$O$552,5,FALSE) -0.5</f>
        <v>5.5</v>
      </c>
      <c r="Z1444" s="44">
        <f>Y1444+(F1444-VLOOKUP($L1444,'[1]Tortugas liberadas DPNG'!$B$1:$O$552,7,FALSE))</f>
        <v>5.5</v>
      </c>
      <c r="AA1444" s="44">
        <f t="shared" si="39"/>
        <v>15</v>
      </c>
    </row>
    <row r="1445" spans="1:27" x14ac:dyDescent="0.25">
      <c r="A1445" s="42">
        <f t="shared" si="38"/>
        <v>1529</v>
      </c>
      <c r="B1445" s="42" t="s">
        <v>28</v>
      </c>
      <c r="E1445" s="42" t="s">
        <v>160</v>
      </c>
      <c r="F1445" s="9">
        <v>2019</v>
      </c>
      <c r="G1445" s="42">
        <v>8</v>
      </c>
      <c r="H1445" s="42">
        <v>9</v>
      </c>
      <c r="I1445" s="42">
        <v>-0.82327600000000001</v>
      </c>
      <c r="J1445" s="42">
        <v>-90.058734000000001</v>
      </c>
      <c r="K1445" s="26" t="s">
        <v>935</v>
      </c>
      <c r="L1445" s="26">
        <v>982126055990566</v>
      </c>
      <c r="M1445" s="26" t="s">
        <v>935</v>
      </c>
      <c r="N1445" s="47">
        <v>0</v>
      </c>
      <c r="O1445" s="48">
        <v>31.5</v>
      </c>
      <c r="P1445" s="48">
        <v>32.5</v>
      </c>
      <c r="Q1445" s="48">
        <v>22.3</v>
      </c>
      <c r="R1445" s="48">
        <v>6.4</v>
      </c>
      <c r="S1445" s="48">
        <v>2.7</v>
      </c>
      <c r="T1445" s="45">
        <v>1</v>
      </c>
      <c r="U1445" s="28" t="e">
        <v>#N/A</v>
      </c>
      <c r="V1445" s="44">
        <f>VLOOKUP($L1445,'[1]Tortugas liberadas DPNG'!$B$1:$O$552,7,FALSE)</f>
        <v>2019</v>
      </c>
      <c r="W1445" s="44">
        <f>VLOOKUP($L1445,'[1]Tortugas liberadas DPNG'!$B$1:$O$552,11,FALSE)</f>
        <v>29.6</v>
      </c>
      <c r="X1445" s="44">
        <f>VLOOKUP($L1445,'[1]Tortugas liberadas DPNG'!$B$1:$O$552,14,FALSE)/1000</f>
        <v>2.16</v>
      </c>
      <c r="Y1445" s="44">
        <f>VLOOKUP($L1445,'[1]Tortugas liberadas DPNG'!$B$1:$O$552,5,FALSE) -0.5</f>
        <v>5.5</v>
      </c>
      <c r="Z1445" s="44">
        <f>Y1445+(F1445-VLOOKUP($L1445,'[1]Tortugas liberadas DPNG'!$B$1:$O$552,7,FALSE))</f>
        <v>5.5</v>
      </c>
      <c r="AA1445" s="44">
        <f t="shared" si="39"/>
        <v>15</v>
      </c>
    </row>
    <row r="1446" spans="1:27" x14ac:dyDescent="0.25">
      <c r="A1446" s="42">
        <f t="shared" si="38"/>
        <v>1530</v>
      </c>
      <c r="B1446" s="42" t="s">
        <v>28</v>
      </c>
      <c r="E1446" s="42" t="s">
        <v>161</v>
      </c>
      <c r="F1446" s="9">
        <v>2019</v>
      </c>
      <c r="G1446" s="42">
        <v>8</v>
      </c>
      <c r="H1446" s="42">
        <v>9</v>
      </c>
      <c r="I1446" s="42">
        <v>-0.82357899999999995</v>
      </c>
      <c r="J1446" s="42">
        <v>-90.058625000000006</v>
      </c>
      <c r="K1446" s="26" t="s">
        <v>936</v>
      </c>
      <c r="L1446" s="26">
        <v>982126055990426</v>
      </c>
      <c r="M1446" s="26" t="s">
        <v>936</v>
      </c>
      <c r="N1446" s="47">
        <v>0</v>
      </c>
      <c r="O1446" s="48">
        <v>30</v>
      </c>
      <c r="P1446" s="48">
        <v>31.3</v>
      </c>
      <c r="Q1446" s="48">
        <v>21.6</v>
      </c>
      <c r="R1446" s="48">
        <v>6.3</v>
      </c>
      <c r="S1446" s="48">
        <v>2.6</v>
      </c>
      <c r="T1446" s="45">
        <v>1</v>
      </c>
      <c r="U1446" s="28" t="e">
        <v>#N/A</v>
      </c>
      <c r="V1446" s="44">
        <f>VLOOKUP($L1446,'[1]Tortugas liberadas DPNG'!$B$1:$O$552,7,FALSE)</f>
        <v>2019</v>
      </c>
      <c r="W1446" s="44">
        <f>VLOOKUP($L1446,'[1]Tortugas liberadas DPNG'!$B$1:$O$552,11,FALSE)</f>
        <v>27.2</v>
      </c>
      <c r="X1446" s="44">
        <f>VLOOKUP($L1446,'[1]Tortugas liberadas DPNG'!$B$1:$O$552,14,FALSE)/1000</f>
        <v>1.7150000000000001</v>
      </c>
      <c r="Y1446" s="44">
        <f>VLOOKUP($L1446,'[1]Tortugas liberadas DPNG'!$B$1:$O$552,5,FALSE) -0.5</f>
        <v>7.5</v>
      </c>
      <c r="Z1446" s="44">
        <f>Y1446+(F1446-VLOOKUP($L1446,'[1]Tortugas liberadas DPNG'!$B$1:$O$552,7,FALSE))</f>
        <v>7.5</v>
      </c>
      <c r="AA1446" s="44">
        <f t="shared" si="39"/>
        <v>15</v>
      </c>
    </row>
    <row r="1447" spans="1:27" x14ac:dyDescent="0.25">
      <c r="A1447" s="42">
        <f t="shared" si="38"/>
        <v>1531</v>
      </c>
      <c r="B1447" s="42" t="s">
        <v>28</v>
      </c>
      <c r="E1447" s="42" t="s">
        <v>162</v>
      </c>
      <c r="F1447" s="9">
        <v>2019</v>
      </c>
      <c r="G1447" s="42">
        <v>8</v>
      </c>
      <c r="H1447" s="42">
        <v>9</v>
      </c>
      <c r="I1447" s="42">
        <v>-0.82342599999999999</v>
      </c>
      <c r="J1447" s="42">
        <v>-90.058222000000001</v>
      </c>
      <c r="K1447" s="26">
        <v>52326122</v>
      </c>
      <c r="L1447" s="26">
        <v>52326122</v>
      </c>
      <c r="M1447" s="26">
        <v>52326122</v>
      </c>
      <c r="N1447" s="47">
        <v>2398</v>
      </c>
      <c r="O1447" s="48">
        <v>37</v>
      </c>
      <c r="P1447" s="48">
        <v>38.299999999999997</v>
      </c>
      <c r="Q1447" s="48">
        <v>27</v>
      </c>
      <c r="R1447" s="48">
        <v>8.6999999999999993</v>
      </c>
      <c r="S1447" s="48">
        <v>5.2</v>
      </c>
      <c r="T1447" s="45">
        <v>1</v>
      </c>
      <c r="U1447" s="28" t="e">
        <v>#N/A</v>
      </c>
      <c r="V1447" s="44">
        <f>VLOOKUP($L1447,'[1]Tortugas liberadas DPNG'!$B$1:$O$552,7,FALSE)</f>
        <v>2017</v>
      </c>
      <c r="W1447" s="44">
        <f>VLOOKUP($L1447,'[1]Tortugas liberadas DPNG'!$B$1:$O$552,11,FALSE)</f>
        <v>26.2</v>
      </c>
      <c r="X1447" s="44">
        <f>VLOOKUP($L1447,'[1]Tortugas liberadas DPNG'!$B$1:$O$552,14,FALSE)/1000</f>
        <v>1.653</v>
      </c>
      <c r="Y1447" s="44">
        <f>VLOOKUP($L1447,'[1]Tortugas liberadas DPNG'!$B$1:$O$552,5,FALSE) -0.5</f>
        <v>5.5</v>
      </c>
      <c r="Z1447" s="44">
        <f>Y1447+(F1447-VLOOKUP($L1447,'[1]Tortugas liberadas DPNG'!$B$1:$O$552,7,FALSE))</f>
        <v>7.5</v>
      </c>
      <c r="AA1447" s="44">
        <f t="shared" si="39"/>
        <v>8</v>
      </c>
    </row>
    <row r="1448" spans="1:27" x14ac:dyDescent="0.25">
      <c r="A1448" s="42">
        <f t="shared" si="38"/>
        <v>1532</v>
      </c>
      <c r="B1448" s="42" t="s">
        <v>28</v>
      </c>
      <c r="E1448" s="42" t="s">
        <v>163</v>
      </c>
      <c r="F1448" s="9">
        <v>2019</v>
      </c>
      <c r="G1448" s="42">
        <v>8</v>
      </c>
      <c r="H1448" s="42">
        <v>9</v>
      </c>
      <c r="I1448" s="42">
        <v>-0.82333000000000001</v>
      </c>
      <c r="J1448" s="42">
        <v>-90.058482999999995</v>
      </c>
      <c r="K1448" s="26" t="s">
        <v>937</v>
      </c>
      <c r="L1448" s="26">
        <v>982126055990466</v>
      </c>
      <c r="M1448" s="26" t="s">
        <v>937</v>
      </c>
      <c r="N1448" s="47">
        <v>0</v>
      </c>
      <c r="O1448" s="48">
        <v>31.1</v>
      </c>
      <c r="P1448" s="48">
        <v>32.5</v>
      </c>
      <c r="Q1448" s="48">
        <v>22.6</v>
      </c>
      <c r="R1448" s="48">
        <v>6.5</v>
      </c>
      <c r="S1448" s="48">
        <v>2.9</v>
      </c>
      <c r="T1448" s="45">
        <v>1</v>
      </c>
      <c r="U1448" s="28" t="e">
        <v>#N/A</v>
      </c>
      <c r="V1448" s="44">
        <f>VLOOKUP($L1448,'[1]Tortugas liberadas DPNG'!$B$1:$O$552,7,FALSE)</f>
        <v>2019</v>
      </c>
      <c r="W1448" s="44">
        <f>VLOOKUP($L1448,'[1]Tortugas liberadas DPNG'!$B$1:$O$552,11,FALSE)</f>
        <v>30.2</v>
      </c>
      <c r="X1448" s="44">
        <f>VLOOKUP($L1448,'[1]Tortugas liberadas DPNG'!$B$1:$O$552,14,FALSE)/1000</f>
        <v>2.399</v>
      </c>
      <c r="Y1448" s="44">
        <f>VLOOKUP($L1448,'[1]Tortugas liberadas DPNG'!$B$1:$O$552,5,FALSE) -0.5</f>
        <v>5.5</v>
      </c>
      <c r="Z1448" s="44">
        <f>Y1448+(F1448-VLOOKUP($L1448,'[1]Tortugas liberadas DPNG'!$B$1:$O$552,7,FALSE))</f>
        <v>5.5</v>
      </c>
      <c r="AA1448" s="44">
        <f t="shared" si="39"/>
        <v>15</v>
      </c>
    </row>
    <row r="1449" spans="1:27" x14ac:dyDescent="0.25">
      <c r="A1449" s="42">
        <f t="shared" si="38"/>
        <v>1533</v>
      </c>
      <c r="B1449" s="42" t="s">
        <v>28</v>
      </c>
      <c r="E1449" s="42" t="s">
        <v>164</v>
      </c>
      <c r="F1449" s="9">
        <v>2019</v>
      </c>
      <c r="G1449" s="42">
        <v>8</v>
      </c>
      <c r="H1449" s="42">
        <v>9</v>
      </c>
      <c r="I1449" s="42">
        <v>-0.82320300000000002</v>
      </c>
      <c r="J1449" s="42">
        <v>-90.058627000000001</v>
      </c>
      <c r="K1449" s="26">
        <v>52043090</v>
      </c>
      <c r="L1449" s="26">
        <v>52043090</v>
      </c>
      <c r="M1449" s="26">
        <v>52043090</v>
      </c>
      <c r="N1449" s="47">
        <v>0</v>
      </c>
      <c r="O1449" s="48">
        <v>35</v>
      </c>
      <c r="P1449" s="48">
        <v>36.299999999999997</v>
      </c>
      <c r="Q1449" s="48">
        <v>25.2</v>
      </c>
      <c r="R1449" s="48">
        <v>8</v>
      </c>
      <c r="S1449" s="48">
        <v>4.4000000000000004</v>
      </c>
      <c r="T1449" s="45">
        <v>1</v>
      </c>
      <c r="U1449" s="28" t="e">
        <v>#N/A</v>
      </c>
      <c r="V1449" s="44">
        <f>VLOOKUP($L1449,'[1]Tortugas liberadas DPNG'!$B$1:$O$552,7,FALSE)</f>
        <v>2017</v>
      </c>
      <c r="W1449" s="44">
        <f>VLOOKUP($L1449,'[1]Tortugas liberadas DPNG'!$B$1:$O$552,11,FALSE)</f>
        <v>24.2</v>
      </c>
      <c r="X1449" s="44">
        <f>VLOOKUP($L1449,'[1]Tortugas liberadas DPNG'!$B$1:$O$552,14,FALSE)/1000</f>
        <v>1.085</v>
      </c>
      <c r="Y1449" s="44">
        <f>VLOOKUP($L1449,'[1]Tortugas liberadas DPNG'!$B$1:$O$552,5,FALSE) -0.5</f>
        <v>5.5</v>
      </c>
      <c r="Z1449" s="44">
        <f>Y1449+(F1449-VLOOKUP($L1449,'[1]Tortugas liberadas DPNG'!$B$1:$O$552,7,FALSE))</f>
        <v>7.5</v>
      </c>
      <c r="AA1449" s="44">
        <f t="shared" si="39"/>
        <v>8</v>
      </c>
    </row>
    <row r="1450" spans="1:27" x14ac:dyDescent="0.25">
      <c r="A1450" s="42">
        <f t="shared" si="38"/>
        <v>1534</v>
      </c>
      <c r="B1450" s="42" t="s">
        <v>28</v>
      </c>
      <c r="E1450" s="42" t="s">
        <v>938</v>
      </c>
      <c r="F1450" s="9">
        <v>2019</v>
      </c>
      <c r="G1450" s="42">
        <v>8</v>
      </c>
      <c r="H1450" s="42">
        <v>9</v>
      </c>
      <c r="I1450" s="42">
        <v>-0.82326999999999995</v>
      </c>
      <c r="J1450" s="42">
        <v>-90.058454999999995</v>
      </c>
      <c r="K1450" s="26" t="s">
        <v>939</v>
      </c>
      <c r="L1450" s="26">
        <v>982126055990486</v>
      </c>
      <c r="M1450" s="26" t="s">
        <v>939</v>
      </c>
      <c r="N1450" s="47">
        <v>0</v>
      </c>
      <c r="O1450" s="48">
        <v>28.4</v>
      </c>
      <c r="P1450" s="48">
        <v>29.2</v>
      </c>
      <c r="Q1450" s="48">
        <v>19.8</v>
      </c>
      <c r="R1450" s="48">
        <v>5.5</v>
      </c>
      <c r="S1450" s="48">
        <v>2.1</v>
      </c>
      <c r="T1450" s="45">
        <v>1</v>
      </c>
      <c r="U1450" s="28" t="e">
        <v>#N/A</v>
      </c>
      <c r="V1450" s="44">
        <f>VLOOKUP($L1450,'[1]Tortugas liberadas DPNG'!$B$1:$O$552,7,FALSE)</f>
        <v>2019</v>
      </c>
      <c r="W1450" s="44">
        <f>VLOOKUP($L1450,'[1]Tortugas liberadas DPNG'!$B$1:$O$552,11,FALSE)</f>
        <v>26.6</v>
      </c>
      <c r="X1450" s="44">
        <f>VLOOKUP($L1450,'[1]Tortugas liberadas DPNG'!$B$1:$O$552,14,FALSE)/1000</f>
        <v>1.7290000000000001</v>
      </c>
      <c r="Y1450" s="44">
        <f>VLOOKUP($L1450,'[1]Tortugas liberadas DPNG'!$B$1:$O$552,5,FALSE) -0.5</f>
        <v>5.5</v>
      </c>
      <c r="Z1450" s="44">
        <f>Y1450+(F1450-VLOOKUP($L1450,'[1]Tortugas liberadas DPNG'!$B$1:$O$552,7,FALSE))</f>
        <v>5.5</v>
      </c>
      <c r="AA1450" s="44">
        <f t="shared" si="39"/>
        <v>15</v>
      </c>
    </row>
    <row r="1451" spans="1:27" x14ac:dyDescent="0.25">
      <c r="A1451" s="42">
        <f t="shared" si="38"/>
        <v>1535</v>
      </c>
      <c r="B1451" s="42" t="s">
        <v>28</v>
      </c>
      <c r="E1451" s="42" t="s">
        <v>165</v>
      </c>
      <c r="F1451" s="9">
        <v>2019</v>
      </c>
      <c r="G1451" s="42">
        <v>8</v>
      </c>
      <c r="H1451" s="42">
        <v>9</v>
      </c>
      <c r="I1451" s="42">
        <v>-0.82321299999999997</v>
      </c>
      <c r="J1451" s="42">
        <v>-90.057987999999995</v>
      </c>
      <c r="K1451" s="26" t="s">
        <v>940</v>
      </c>
      <c r="L1451" s="26">
        <v>982126055990501</v>
      </c>
      <c r="M1451" s="26" t="s">
        <v>940</v>
      </c>
      <c r="N1451" s="47">
        <v>0</v>
      </c>
      <c r="O1451" s="48">
        <v>33.5</v>
      </c>
      <c r="P1451" s="48">
        <v>35</v>
      </c>
      <c r="Q1451" s="48">
        <v>24.3</v>
      </c>
      <c r="R1451" s="48">
        <v>7</v>
      </c>
      <c r="S1451" s="48">
        <v>4.2</v>
      </c>
      <c r="T1451" s="45">
        <v>1</v>
      </c>
      <c r="U1451" s="28" t="e">
        <v>#N/A</v>
      </c>
      <c r="V1451" s="44">
        <f>VLOOKUP($L1451,'[1]Tortugas liberadas DPNG'!$B$1:$O$552,7,FALSE)</f>
        <v>2019</v>
      </c>
      <c r="W1451" s="44">
        <f>VLOOKUP($L1451,'[1]Tortugas liberadas DPNG'!$B$1:$O$552,11,FALSE)</f>
        <v>31.2</v>
      </c>
      <c r="X1451" s="44">
        <f>VLOOKUP($L1451,'[1]Tortugas liberadas DPNG'!$B$1:$O$552,14,FALSE)/1000</f>
        <v>2.7069999999999999</v>
      </c>
      <c r="Y1451" s="44">
        <f>VLOOKUP($L1451,'[1]Tortugas liberadas DPNG'!$B$1:$O$552,5,FALSE) -0.5</f>
        <v>5.5</v>
      </c>
      <c r="Z1451" s="44">
        <f>Y1451+(F1451-VLOOKUP($L1451,'[1]Tortugas liberadas DPNG'!$B$1:$O$552,7,FALSE))</f>
        <v>5.5</v>
      </c>
      <c r="AA1451" s="44">
        <f t="shared" si="39"/>
        <v>15</v>
      </c>
    </row>
    <row r="1452" spans="1:27" x14ac:dyDescent="0.25">
      <c r="A1452" s="42">
        <f t="shared" si="38"/>
        <v>1536</v>
      </c>
      <c r="B1452" s="42" t="s">
        <v>28</v>
      </c>
      <c r="E1452" s="42" t="s">
        <v>167</v>
      </c>
      <c r="F1452" s="9">
        <v>2019</v>
      </c>
      <c r="G1452" s="42">
        <v>8</v>
      </c>
      <c r="H1452" s="42">
        <v>9</v>
      </c>
      <c r="I1452" s="42">
        <v>-0.82243200000000005</v>
      </c>
      <c r="J1452" s="42">
        <v>-90.059246999999999</v>
      </c>
      <c r="K1452" s="26" t="s">
        <v>941</v>
      </c>
      <c r="L1452" s="26">
        <v>982126055990478</v>
      </c>
      <c r="M1452" s="26" t="s">
        <v>941</v>
      </c>
      <c r="N1452" s="47">
        <v>0</v>
      </c>
      <c r="O1452" s="48">
        <v>29</v>
      </c>
      <c r="P1452" s="48">
        <v>30</v>
      </c>
      <c r="Q1452" s="48">
        <v>20.2</v>
      </c>
      <c r="R1452" s="48">
        <v>6</v>
      </c>
      <c r="S1452" s="48">
        <v>2.1</v>
      </c>
      <c r="T1452" s="45">
        <v>1</v>
      </c>
      <c r="U1452" s="28" t="e">
        <v>#N/A</v>
      </c>
      <c r="V1452" s="44">
        <f>VLOOKUP($L1452,'[1]Tortugas liberadas DPNG'!$B$1:$O$552,7,FALSE)</f>
        <v>2019</v>
      </c>
      <c r="W1452" s="44">
        <f>VLOOKUP($L1452,'[1]Tortugas liberadas DPNG'!$B$1:$O$552,11,FALSE)</f>
        <v>27.6</v>
      </c>
      <c r="X1452" s="44">
        <f>VLOOKUP($L1452,'[1]Tortugas liberadas DPNG'!$B$1:$O$552,14,FALSE)/1000</f>
        <v>1.7090000000000001</v>
      </c>
      <c r="Y1452" s="44">
        <f>VLOOKUP($L1452,'[1]Tortugas liberadas DPNG'!$B$1:$O$552,5,FALSE) -0.5</f>
        <v>5.5</v>
      </c>
      <c r="Z1452" s="44">
        <f>Y1452+(F1452-VLOOKUP($L1452,'[1]Tortugas liberadas DPNG'!$B$1:$O$552,7,FALSE))</f>
        <v>5.5</v>
      </c>
      <c r="AA1452" s="44">
        <f t="shared" si="39"/>
        <v>15</v>
      </c>
    </row>
    <row r="1453" spans="1:27" x14ac:dyDescent="0.25">
      <c r="A1453" s="42">
        <f t="shared" si="38"/>
        <v>1537</v>
      </c>
      <c r="B1453" s="42" t="s">
        <v>28</v>
      </c>
      <c r="E1453" s="42" t="s">
        <v>169</v>
      </c>
      <c r="F1453" s="9">
        <v>2019</v>
      </c>
      <c r="G1453" s="42">
        <v>8</v>
      </c>
      <c r="H1453" s="42">
        <v>9</v>
      </c>
      <c r="I1453" s="42">
        <v>-0.82271300000000003</v>
      </c>
      <c r="J1453" s="42">
        <v>-90.059382999999997</v>
      </c>
      <c r="K1453" s="26">
        <v>51638621</v>
      </c>
      <c r="L1453" s="26">
        <v>51638621</v>
      </c>
      <c r="M1453" s="26">
        <v>51638621</v>
      </c>
      <c r="N1453" s="47">
        <v>2388</v>
      </c>
      <c r="O1453" s="48">
        <v>36</v>
      </c>
      <c r="P1453" s="48">
        <v>37.5</v>
      </c>
      <c r="Q1453" s="48">
        <v>26.1</v>
      </c>
      <c r="R1453" s="48">
        <v>8</v>
      </c>
      <c r="S1453" s="48">
        <v>4.3</v>
      </c>
      <c r="T1453" s="45">
        <v>1</v>
      </c>
      <c r="U1453" s="28" t="e">
        <v>#N/A</v>
      </c>
      <c r="V1453" s="44">
        <f>VLOOKUP($L1453,'[1]Tortugas liberadas DPNG'!$B$1:$O$552,7,FALSE)</f>
        <v>2017</v>
      </c>
      <c r="W1453" s="44">
        <f>VLOOKUP($L1453,'[1]Tortugas liberadas DPNG'!$B$1:$O$552,11,FALSE)</f>
        <v>26.9</v>
      </c>
      <c r="X1453" s="44">
        <f>VLOOKUP($L1453,'[1]Tortugas liberadas DPNG'!$B$1:$O$552,14,FALSE)/1000</f>
        <v>1.823</v>
      </c>
      <c r="Y1453" s="44">
        <f>VLOOKUP($L1453,'[1]Tortugas liberadas DPNG'!$B$1:$O$552,5,FALSE) -0.5</f>
        <v>5.5</v>
      </c>
      <c r="Z1453" s="44">
        <f>Y1453+(F1453-VLOOKUP($L1453,'[1]Tortugas liberadas DPNG'!$B$1:$O$552,7,FALSE))</f>
        <v>7.5</v>
      </c>
      <c r="AA1453" s="44">
        <f t="shared" si="39"/>
        <v>8</v>
      </c>
    </row>
    <row r="1454" spans="1:27" x14ac:dyDescent="0.25">
      <c r="A1454" s="42">
        <f t="shared" si="38"/>
        <v>1538</v>
      </c>
      <c r="B1454" s="42" t="s">
        <v>28</v>
      </c>
      <c r="E1454" s="42" t="s">
        <v>170</v>
      </c>
      <c r="F1454" s="9">
        <v>2019</v>
      </c>
      <c r="G1454" s="42">
        <v>8</v>
      </c>
      <c r="H1454" s="42">
        <v>10</v>
      </c>
      <c r="I1454" s="42">
        <v>-0.82330599999999998</v>
      </c>
      <c r="J1454" s="42">
        <v>-90.057925999999995</v>
      </c>
      <c r="K1454" s="26" t="s">
        <v>942</v>
      </c>
      <c r="L1454" s="26">
        <v>982126055990567</v>
      </c>
      <c r="M1454" s="26" t="s">
        <v>942</v>
      </c>
      <c r="N1454" s="47">
        <v>0</v>
      </c>
      <c r="O1454" s="48">
        <v>27</v>
      </c>
      <c r="P1454" s="48">
        <v>28.5</v>
      </c>
      <c r="Q1454" s="48">
        <v>19.3</v>
      </c>
      <c r="R1454" s="48">
        <v>3.4</v>
      </c>
      <c r="S1454" s="48">
        <v>2</v>
      </c>
      <c r="T1454" s="45">
        <v>1</v>
      </c>
      <c r="U1454" s="28" t="e">
        <v>#N/A</v>
      </c>
      <c r="V1454" s="44">
        <f>VLOOKUP($L1454,'[1]Tortugas liberadas DPNG'!$B$1:$O$552,7,FALSE)</f>
        <v>2019</v>
      </c>
      <c r="W1454" s="44">
        <f>VLOOKUP($L1454,'[1]Tortugas liberadas DPNG'!$B$1:$O$552,11,FALSE)</f>
        <v>25.1</v>
      </c>
      <c r="X1454" s="44">
        <f>VLOOKUP($L1454,'[1]Tortugas liberadas DPNG'!$B$1:$O$552,14,FALSE)/1000</f>
        <v>1.2929999999999999</v>
      </c>
      <c r="Y1454" s="44">
        <f>VLOOKUP($L1454,'[1]Tortugas liberadas DPNG'!$B$1:$O$552,5,FALSE) -0.5</f>
        <v>5.5</v>
      </c>
      <c r="Z1454" s="44">
        <f>Y1454+(F1454-VLOOKUP($L1454,'[1]Tortugas liberadas DPNG'!$B$1:$O$552,7,FALSE))</f>
        <v>5.5</v>
      </c>
      <c r="AA1454" s="44">
        <f t="shared" si="39"/>
        <v>15</v>
      </c>
    </row>
    <row r="1455" spans="1:27" x14ac:dyDescent="0.25">
      <c r="A1455" s="42">
        <f t="shared" si="38"/>
        <v>1539</v>
      </c>
      <c r="B1455" s="42" t="s">
        <v>28</v>
      </c>
      <c r="E1455" s="42" t="s">
        <v>172</v>
      </c>
      <c r="F1455" s="9">
        <v>2019</v>
      </c>
      <c r="G1455" s="42">
        <v>8</v>
      </c>
      <c r="H1455" s="42">
        <v>10</v>
      </c>
      <c r="I1455" s="42">
        <v>-0.82366300000000003</v>
      </c>
      <c r="J1455" s="42">
        <v>-90.061074000000005</v>
      </c>
      <c r="K1455" s="26">
        <v>52264608</v>
      </c>
      <c r="L1455" s="26">
        <v>52264608</v>
      </c>
      <c r="M1455" s="26">
        <v>52264608</v>
      </c>
      <c r="N1455" s="47">
        <v>2404</v>
      </c>
      <c r="O1455" s="48">
        <v>34.6</v>
      </c>
      <c r="P1455" s="48">
        <v>36.4</v>
      </c>
      <c r="Q1455" s="48">
        <v>24.3</v>
      </c>
      <c r="R1455" s="48">
        <v>7.5</v>
      </c>
      <c r="S1455" s="48">
        <v>4.0999999999999996</v>
      </c>
      <c r="T1455" s="45">
        <v>1</v>
      </c>
      <c r="U1455" s="28" t="e">
        <v>#N/A</v>
      </c>
      <c r="V1455" s="44">
        <f>VLOOKUP($L1455,'[1]Tortugas liberadas DPNG'!$B$1:$O$552,7,FALSE)</f>
        <v>2017</v>
      </c>
      <c r="W1455" s="44">
        <f>VLOOKUP($L1455,'[1]Tortugas liberadas DPNG'!$B$1:$O$552,11,FALSE)</f>
        <v>25.9</v>
      </c>
      <c r="X1455" s="44">
        <f>VLOOKUP($L1455,'[1]Tortugas liberadas DPNG'!$B$1:$O$552,14,FALSE)/1000</f>
        <v>1.5369999999999999</v>
      </c>
      <c r="Y1455" s="44">
        <f>VLOOKUP($L1455,'[1]Tortugas liberadas DPNG'!$B$1:$O$552,5,FALSE) -0.5</f>
        <v>5.5</v>
      </c>
      <c r="Z1455" s="44">
        <f>Y1455+(F1455-VLOOKUP($L1455,'[1]Tortugas liberadas DPNG'!$B$1:$O$552,7,FALSE))</f>
        <v>7.5</v>
      </c>
      <c r="AA1455" s="44">
        <f t="shared" si="39"/>
        <v>8</v>
      </c>
    </row>
    <row r="1456" spans="1:27" x14ac:dyDescent="0.25">
      <c r="A1456" s="42">
        <f t="shared" si="38"/>
        <v>1540</v>
      </c>
      <c r="B1456" s="42" t="s">
        <v>28</v>
      </c>
      <c r="E1456" s="42" t="s">
        <v>173</v>
      </c>
      <c r="F1456" s="9">
        <v>2019</v>
      </c>
      <c r="G1456" s="42">
        <v>8</v>
      </c>
      <c r="H1456" s="42">
        <v>10</v>
      </c>
      <c r="I1456" s="42">
        <v>-0.82333100000000004</v>
      </c>
      <c r="J1456" s="42">
        <v>-90.062488000000002</v>
      </c>
      <c r="K1456" s="26">
        <v>48071082</v>
      </c>
      <c r="L1456" s="26">
        <v>48071082</v>
      </c>
      <c r="M1456" s="26">
        <v>48071082</v>
      </c>
      <c r="N1456" s="47">
        <v>0</v>
      </c>
      <c r="O1456" s="48">
        <v>42</v>
      </c>
      <c r="P1456" s="48">
        <v>43</v>
      </c>
      <c r="Q1456" s="48">
        <v>31.5</v>
      </c>
      <c r="R1456" s="48">
        <v>7.2</v>
      </c>
      <c r="S1456" s="48">
        <v>8</v>
      </c>
      <c r="T1456" s="45">
        <v>1</v>
      </c>
      <c r="U1456" s="28" t="e">
        <v>#N/A</v>
      </c>
      <c r="V1456" s="44">
        <f>VLOOKUP($L1456,'[1]Tortugas liberadas DPNG'!$B$1:$O$552,7,FALSE)</f>
        <v>2015</v>
      </c>
      <c r="W1456" s="44">
        <f>VLOOKUP($L1456,'[1]Tortugas liberadas DPNG'!$B$1:$O$552,11,FALSE)</f>
        <v>26.1</v>
      </c>
      <c r="X1456" s="44">
        <f>VLOOKUP($L1456,'[1]Tortugas liberadas DPNG'!$B$1:$O$552,14,FALSE)/1000</f>
        <v>1.5</v>
      </c>
      <c r="Y1456" s="44">
        <f>VLOOKUP($L1456,'[1]Tortugas liberadas DPNG'!$B$1:$O$552,5,FALSE) -0.5</f>
        <v>5.5</v>
      </c>
      <c r="Z1456" s="44">
        <f>Y1456+(F1456-VLOOKUP($L1456,'[1]Tortugas liberadas DPNG'!$B$1:$O$552,7,FALSE))</f>
        <v>9.5</v>
      </c>
      <c r="AA1456" s="44">
        <f t="shared" si="39"/>
        <v>8</v>
      </c>
    </row>
    <row r="1457" spans="1:27" x14ac:dyDescent="0.25">
      <c r="A1457" s="42">
        <f t="shared" si="38"/>
        <v>1541</v>
      </c>
      <c r="B1457" s="42" t="s">
        <v>28</v>
      </c>
      <c r="E1457" s="42" t="s">
        <v>175</v>
      </c>
      <c r="F1457" s="9">
        <v>2019</v>
      </c>
      <c r="G1457" s="42">
        <v>8</v>
      </c>
      <c r="H1457" s="42">
        <v>10</v>
      </c>
      <c r="I1457" s="42">
        <v>-0.82349499999999998</v>
      </c>
      <c r="J1457" s="42">
        <v>-90.064368999999999</v>
      </c>
      <c r="K1457" s="26">
        <v>48066110</v>
      </c>
      <c r="L1457" s="26">
        <v>48066110</v>
      </c>
      <c r="M1457" s="26">
        <v>48066110</v>
      </c>
      <c r="N1457" s="47">
        <v>2221</v>
      </c>
      <c r="O1457" s="48">
        <v>44.7</v>
      </c>
      <c r="P1457" s="48">
        <v>47</v>
      </c>
      <c r="Q1457" s="48">
        <v>33.700000000000003</v>
      </c>
      <c r="R1457" s="48">
        <v>11</v>
      </c>
      <c r="S1457" s="48">
        <v>9.6999999999999993</v>
      </c>
      <c r="T1457" s="45">
        <v>1</v>
      </c>
      <c r="U1457" s="28" t="e">
        <v>#N/A</v>
      </c>
      <c r="V1457" s="44">
        <f>VLOOKUP($L1457,'[1]Tortugas liberadas DPNG'!$B$1:$O$552,7,FALSE)</f>
        <v>2015</v>
      </c>
      <c r="W1457" s="44">
        <f>VLOOKUP($L1457,'[1]Tortugas liberadas DPNG'!$B$1:$O$552,11,FALSE)</f>
        <v>25.1</v>
      </c>
      <c r="X1457" s="44">
        <f>VLOOKUP($L1457,'[1]Tortugas liberadas DPNG'!$B$1:$O$552,14,FALSE)/1000</f>
        <v>1.1499999999999999</v>
      </c>
      <c r="Y1457" s="44">
        <f>VLOOKUP($L1457,'[1]Tortugas liberadas DPNG'!$B$1:$O$552,5,FALSE) -0.5</f>
        <v>5.5</v>
      </c>
      <c r="Z1457" s="44">
        <f>Y1457+(F1457-VLOOKUP($L1457,'[1]Tortugas liberadas DPNG'!$B$1:$O$552,7,FALSE))</f>
        <v>9.5</v>
      </c>
      <c r="AA1457" s="44">
        <f t="shared" si="39"/>
        <v>8</v>
      </c>
    </row>
    <row r="1458" spans="1:27" x14ac:dyDescent="0.25">
      <c r="A1458" s="42">
        <f t="shared" si="38"/>
        <v>1542</v>
      </c>
      <c r="B1458" s="42" t="s">
        <v>28</v>
      </c>
      <c r="E1458" s="42" t="s">
        <v>176</v>
      </c>
      <c r="F1458" s="9">
        <v>2019</v>
      </c>
      <c r="G1458" s="42">
        <v>8</v>
      </c>
      <c r="H1458" s="42">
        <v>10</v>
      </c>
      <c r="I1458" s="42">
        <v>-0.82403400000000004</v>
      </c>
      <c r="J1458" s="42">
        <v>-90.065852000000007</v>
      </c>
      <c r="K1458" s="26">
        <v>48360800</v>
      </c>
      <c r="L1458" s="26">
        <v>48360800</v>
      </c>
      <c r="M1458" s="26">
        <v>48360800</v>
      </c>
      <c r="N1458" s="47">
        <v>2171</v>
      </c>
      <c r="O1458" s="48">
        <v>46.4</v>
      </c>
      <c r="P1458" s="48">
        <v>49.4</v>
      </c>
      <c r="Q1458" s="48">
        <v>36</v>
      </c>
      <c r="R1458" s="48">
        <v>12.8</v>
      </c>
      <c r="S1458" s="48">
        <v>11.7</v>
      </c>
      <c r="T1458" s="45">
        <v>1</v>
      </c>
      <c r="U1458" s="28" t="e">
        <v>#N/A</v>
      </c>
      <c r="V1458" s="44">
        <f>VLOOKUP($L1458,'[1]Tortugas liberadas DPNG'!$B$1:$O$552,7,FALSE)</f>
        <v>2015</v>
      </c>
      <c r="W1458" s="44">
        <f>VLOOKUP($L1458,'[1]Tortugas liberadas DPNG'!$B$1:$O$552,11,FALSE)</f>
        <v>27.1</v>
      </c>
      <c r="X1458" s="44">
        <f>VLOOKUP($L1458,'[1]Tortugas liberadas DPNG'!$B$1:$O$552,14,FALSE)/1000</f>
        <v>1.95</v>
      </c>
      <c r="Y1458" s="44">
        <f>VLOOKUP($L1458,'[1]Tortugas liberadas DPNG'!$B$1:$O$552,5,FALSE) -0.5</f>
        <v>6.5</v>
      </c>
      <c r="Z1458" s="44">
        <f>Y1458+(F1458-VLOOKUP($L1458,'[1]Tortugas liberadas DPNG'!$B$1:$O$552,7,FALSE))</f>
        <v>10.5</v>
      </c>
      <c r="AA1458" s="44">
        <f t="shared" si="39"/>
        <v>8</v>
      </c>
    </row>
    <row r="1459" spans="1:27" x14ac:dyDescent="0.25">
      <c r="A1459" s="42">
        <f t="shared" si="38"/>
        <v>1543</v>
      </c>
      <c r="B1459" s="42" t="s">
        <v>28</v>
      </c>
      <c r="E1459" s="42" t="s">
        <v>177</v>
      </c>
      <c r="F1459" s="9">
        <v>2019</v>
      </c>
      <c r="G1459" s="42">
        <v>8</v>
      </c>
      <c r="H1459" s="42">
        <v>10</v>
      </c>
      <c r="I1459" s="42">
        <v>-0.82311199999999995</v>
      </c>
      <c r="J1459" s="42">
        <v>-90.065881000000005</v>
      </c>
      <c r="K1459" s="26">
        <v>52552606</v>
      </c>
      <c r="L1459" s="26">
        <v>52552606</v>
      </c>
      <c r="M1459" s="26">
        <v>52552606</v>
      </c>
      <c r="N1459" s="47">
        <v>2327</v>
      </c>
      <c r="O1459" s="48">
        <v>35.5</v>
      </c>
      <c r="P1459" s="48">
        <v>36.5</v>
      </c>
      <c r="Q1459" s="48">
        <v>25.5</v>
      </c>
      <c r="R1459" s="48">
        <v>8.5</v>
      </c>
      <c r="S1459" s="48">
        <v>4.7</v>
      </c>
      <c r="T1459" s="45">
        <v>1</v>
      </c>
      <c r="U1459" s="28" t="e">
        <v>#N/A</v>
      </c>
      <c r="V1459" s="44">
        <f>VLOOKUP($L1459,'[1]Tortugas liberadas DPNG'!$B$1:$O$552,7,FALSE)</f>
        <v>2017</v>
      </c>
      <c r="W1459" s="44">
        <f>VLOOKUP($L1459,'[1]Tortugas liberadas DPNG'!$B$1:$O$552,11,FALSE)</f>
        <v>25.2</v>
      </c>
      <c r="X1459" s="44">
        <f>VLOOKUP($L1459,'[1]Tortugas liberadas DPNG'!$B$1:$O$552,14,FALSE)/1000</f>
        <v>1.6</v>
      </c>
      <c r="Y1459" s="44">
        <f>VLOOKUP($L1459,'[1]Tortugas liberadas DPNG'!$B$1:$O$552,5,FALSE) -0.5</f>
        <v>7.5</v>
      </c>
      <c r="Z1459" s="44">
        <f>Y1459+(F1459-VLOOKUP($L1459,'[1]Tortugas liberadas DPNG'!$B$1:$O$552,7,FALSE))</f>
        <v>9.5</v>
      </c>
      <c r="AA1459" s="44">
        <f t="shared" si="39"/>
        <v>8</v>
      </c>
    </row>
    <row r="1460" spans="1:27" x14ac:dyDescent="0.25">
      <c r="A1460" s="42">
        <f t="shared" si="38"/>
        <v>1544</v>
      </c>
      <c r="B1460" s="42" t="s">
        <v>28</v>
      </c>
      <c r="E1460" s="42" t="s">
        <v>178</v>
      </c>
      <c r="F1460" s="9">
        <v>2019</v>
      </c>
      <c r="G1460" s="42">
        <v>8</v>
      </c>
      <c r="H1460" s="42">
        <v>10</v>
      </c>
      <c r="I1460" s="42">
        <v>-0.82415099999999997</v>
      </c>
      <c r="J1460" s="42">
        <v>-90.068950999999998</v>
      </c>
      <c r="K1460" s="26">
        <v>48309561</v>
      </c>
      <c r="L1460" s="26">
        <v>48309561</v>
      </c>
      <c r="M1460" s="26">
        <v>48309561</v>
      </c>
      <c r="N1460" s="47">
        <v>2196</v>
      </c>
      <c r="O1460" s="48">
        <v>53.5</v>
      </c>
      <c r="P1460" s="48">
        <v>56.2</v>
      </c>
      <c r="Q1460" s="48">
        <v>39.299999999999997</v>
      </c>
      <c r="R1460" s="48">
        <v>14.5</v>
      </c>
      <c r="S1460" s="48">
        <v>16.399999999999999</v>
      </c>
      <c r="T1460" s="45">
        <v>1</v>
      </c>
      <c r="U1460" s="28" t="e">
        <v>#N/A</v>
      </c>
      <c r="V1460" s="44">
        <f>VLOOKUP($L1460,'[1]Tortugas liberadas DPNG'!$B$1:$O$552,7,FALSE)</f>
        <v>2015</v>
      </c>
      <c r="W1460" s="44">
        <f>VLOOKUP($L1460,'[1]Tortugas liberadas DPNG'!$B$1:$O$552,11,FALSE)</f>
        <v>35</v>
      </c>
      <c r="X1460" s="44">
        <f>VLOOKUP($L1460,'[1]Tortugas liberadas DPNG'!$B$1:$O$552,14,FALSE)/1000</f>
        <v>3.9</v>
      </c>
      <c r="Y1460" s="44">
        <f>VLOOKUP($L1460,'[1]Tortugas liberadas DPNG'!$B$1:$O$552,5,FALSE) -0.5</f>
        <v>7.5</v>
      </c>
      <c r="Z1460" s="44">
        <f>Y1460+(F1460-VLOOKUP($L1460,'[1]Tortugas liberadas DPNG'!$B$1:$O$552,7,FALSE))</f>
        <v>11.5</v>
      </c>
      <c r="AA1460" s="44">
        <f t="shared" si="39"/>
        <v>8</v>
      </c>
    </row>
    <row r="1461" spans="1:27" x14ac:dyDescent="0.25">
      <c r="A1461" s="42">
        <f t="shared" si="38"/>
        <v>1545</v>
      </c>
      <c r="B1461" s="42" t="s">
        <v>28</v>
      </c>
      <c r="E1461" s="42" t="s">
        <v>179</v>
      </c>
      <c r="F1461" s="9">
        <v>2019</v>
      </c>
      <c r="G1461" s="42">
        <v>8</v>
      </c>
      <c r="H1461" s="42">
        <v>10</v>
      </c>
      <c r="I1461" s="42">
        <v>-0.82419600000000004</v>
      </c>
      <c r="J1461" s="42">
        <v>-90.069280000000006</v>
      </c>
      <c r="K1461" s="26">
        <v>48367895</v>
      </c>
      <c r="L1461" s="26">
        <v>48367895</v>
      </c>
      <c r="M1461" s="26">
        <v>48367895</v>
      </c>
      <c r="N1461" s="47">
        <v>0</v>
      </c>
      <c r="O1461" s="48">
        <v>41.2</v>
      </c>
      <c r="P1461" s="48">
        <v>41.5</v>
      </c>
      <c r="Q1461" s="48">
        <v>29.8</v>
      </c>
      <c r="R1461" s="48">
        <v>10</v>
      </c>
      <c r="S1461" s="48">
        <v>7.2</v>
      </c>
      <c r="T1461" s="45">
        <v>1</v>
      </c>
      <c r="U1461" s="28" t="e">
        <v>#N/A</v>
      </c>
      <c r="V1461" s="44">
        <f>VLOOKUP($L1461,'[1]Tortugas liberadas DPNG'!$B$1:$O$552,7,FALSE)</f>
        <v>2015</v>
      </c>
      <c r="W1461" s="44">
        <f>VLOOKUP($L1461,'[1]Tortugas liberadas DPNG'!$B$1:$O$552,11,FALSE)</f>
        <v>25.2</v>
      </c>
      <c r="X1461" s="44">
        <f>VLOOKUP($L1461,'[1]Tortugas liberadas DPNG'!$B$1:$O$552,14,FALSE)/1000</f>
        <v>1.3</v>
      </c>
      <c r="Y1461" s="44">
        <f>VLOOKUP($L1461,'[1]Tortugas liberadas DPNG'!$B$1:$O$552,5,FALSE) -0.5</f>
        <v>6.5</v>
      </c>
      <c r="Z1461" s="44">
        <f>Y1461+(F1461-VLOOKUP($L1461,'[1]Tortugas liberadas DPNG'!$B$1:$O$552,7,FALSE))</f>
        <v>10.5</v>
      </c>
      <c r="AA1461" s="44">
        <f t="shared" si="39"/>
        <v>8</v>
      </c>
    </row>
    <row r="1462" spans="1:27" x14ac:dyDescent="0.25">
      <c r="A1462" s="42">
        <f t="shared" si="38"/>
        <v>1546</v>
      </c>
      <c r="B1462" s="42" t="s">
        <v>28</v>
      </c>
      <c r="E1462" s="42" t="s">
        <v>180</v>
      </c>
      <c r="F1462" s="9">
        <v>2019</v>
      </c>
      <c r="G1462" s="42">
        <v>8</v>
      </c>
      <c r="H1462" s="42">
        <v>10</v>
      </c>
      <c r="I1462" s="42">
        <v>-0.82708599999999999</v>
      </c>
      <c r="J1462" s="42">
        <v>-90.069597000000002</v>
      </c>
      <c r="K1462" s="26">
        <v>48367104</v>
      </c>
      <c r="L1462" s="26">
        <v>48367104</v>
      </c>
      <c r="M1462" s="26">
        <v>48367104</v>
      </c>
      <c r="N1462" s="47">
        <v>0</v>
      </c>
      <c r="O1462" s="48">
        <v>45</v>
      </c>
      <c r="P1462" s="48">
        <v>49</v>
      </c>
      <c r="Q1462" s="48">
        <v>33.5</v>
      </c>
      <c r="R1462" s="48">
        <v>11.5</v>
      </c>
      <c r="S1462" s="48">
        <v>9</v>
      </c>
      <c r="T1462" s="45">
        <v>1</v>
      </c>
      <c r="U1462" s="28" t="e">
        <v>#N/A</v>
      </c>
      <c r="V1462" s="44">
        <f>VLOOKUP($L1462,'[1]Tortugas liberadas DPNG'!$B$1:$O$552,7,FALSE)</f>
        <v>2015</v>
      </c>
      <c r="W1462" s="44">
        <f>VLOOKUP($L1462,'[1]Tortugas liberadas DPNG'!$B$1:$O$552,11,FALSE)</f>
        <v>26.8</v>
      </c>
      <c r="X1462" s="44">
        <f>VLOOKUP($L1462,'[1]Tortugas liberadas DPNG'!$B$1:$O$552,14,FALSE)/1000</f>
        <v>1.7</v>
      </c>
      <c r="Y1462" s="44">
        <f>VLOOKUP($L1462,'[1]Tortugas liberadas DPNG'!$B$1:$O$552,5,FALSE) -0.5</f>
        <v>6.5</v>
      </c>
      <c r="Z1462" s="44">
        <f>Y1462+(F1462-VLOOKUP($L1462,'[1]Tortugas liberadas DPNG'!$B$1:$O$552,7,FALSE))</f>
        <v>10.5</v>
      </c>
      <c r="AA1462" s="44">
        <f t="shared" si="39"/>
        <v>8</v>
      </c>
    </row>
    <row r="1463" spans="1:27" x14ac:dyDescent="0.25">
      <c r="A1463" s="42">
        <f t="shared" si="38"/>
        <v>1547</v>
      </c>
      <c r="B1463" s="42" t="s">
        <v>28</v>
      </c>
      <c r="E1463" s="42" t="s">
        <v>181</v>
      </c>
      <c r="F1463" s="9">
        <v>2019</v>
      </c>
      <c r="G1463" s="42">
        <v>8</v>
      </c>
      <c r="H1463" s="42">
        <v>10</v>
      </c>
      <c r="I1463" s="42">
        <v>-0.82736500000000002</v>
      </c>
      <c r="J1463" s="42">
        <v>-90.066424999999995</v>
      </c>
      <c r="K1463" s="26">
        <v>48059822</v>
      </c>
      <c r="L1463" s="26">
        <v>48059822</v>
      </c>
      <c r="M1463" s="26">
        <v>48059822</v>
      </c>
      <c r="N1463" s="47">
        <v>2171</v>
      </c>
      <c r="O1463" s="48">
        <v>49</v>
      </c>
      <c r="P1463" s="48">
        <v>51</v>
      </c>
      <c r="Q1463" s="48">
        <v>36</v>
      </c>
      <c r="R1463" s="48">
        <v>13</v>
      </c>
      <c r="S1463" s="48">
        <v>12.4</v>
      </c>
      <c r="T1463" s="45">
        <v>1</v>
      </c>
      <c r="U1463" s="28" t="e">
        <v>#N/A</v>
      </c>
      <c r="V1463" s="44">
        <f>VLOOKUP($L1463,'[1]Tortugas liberadas DPNG'!$B$1:$O$552,7,FALSE)</f>
        <v>2015</v>
      </c>
      <c r="W1463" s="44">
        <f>VLOOKUP($L1463,'[1]Tortugas liberadas DPNG'!$B$1:$O$552,11,FALSE)</f>
        <v>28.6</v>
      </c>
      <c r="X1463" s="44">
        <f>VLOOKUP($L1463,'[1]Tortugas liberadas DPNG'!$B$1:$O$552,14,FALSE)/1000</f>
        <v>2</v>
      </c>
      <c r="Y1463" s="44">
        <f>VLOOKUP($L1463,'[1]Tortugas liberadas DPNG'!$B$1:$O$552,5,FALSE) -0.5</f>
        <v>6.5</v>
      </c>
      <c r="Z1463" s="44">
        <f>Y1463+(F1463-VLOOKUP($L1463,'[1]Tortugas liberadas DPNG'!$B$1:$O$552,7,FALSE))</f>
        <v>10.5</v>
      </c>
      <c r="AA1463" s="44">
        <f t="shared" si="39"/>
        <v>8</v>
      </c>
    </row>
    <row r="1464" spans="1:27" x14ac:dyDescent="0.25">
      <c r="A1464" s="42">
        <f t="shared" si="38"/>
        <v>1548</v>
      </c>
      <c r="B1464" s="42" t="s">
        <v>28</v>
      </c>
      <c r="E1464" s="42" t="s">
        <v>943</v>
      </c>
      <c r="F1464" s="9">
        <v>2019</v>
      </c>
      <c r="G1464" s="42">
        <v>8</v>
      </c>
      <c r="H1464" s="42">
        <v>10</v>
      </c>
      <c r="I1464" s="42">
        <v>-0.82407200000000003</v>
      </c>
      <c r="J1464" s="42">
        <v>-90.067297999999994</v>
      </c>
      <c r="K1464" s="26">
        <v>48264296</v>
      </c>
      <c r="L1464" s="26">
        <v>48264296</v>
      </c>
      <c r="M1464" s="26">
        <v>48264296</v>
      </c>
      <c r="N1464" s="47">
        <v>2206</v>
      </c>
      <c r="O1464" s="48">
        <v>50.5</v>
      </c>
      <c r="P1464" s="48">
        <v>53.5</v>
      </c>
      <c r="Q1464" s="48">
        <v>39.5</v>
      </c>
      <c r="R1464" s="48">
        <v>13.5</v>
      </c>
      <c r="S1464" s="48">
        <v>15.1</v>
      </c>
      <c r="T1464" s="45">
        <v>1</v>
      </c>
      <c r="U1464" s="28" t="e">
        <v>#N/A</v>
      </c>
      <c r="V1464" s="44">
        <f>VLOOKUP($L1464,'[1]Tortugas liberadas DPNG'!$B$1:$O$552,7,FALSE)</f>
        <v>2015</v>
      </c>
      <c r="W1464" s="44">
        <f>VLOOKUP($L1464,'[1]Tortugas liberadas DPNG'!$B$1:$O$552,11,FALSE)</f>
        <v>30.3</v>
      </c>
      <c r="X1464" s="44">
        <f>VLOOKUP($L1464,'[1]Tortugas liberadas DPNG'!$B$1:$O$552,14,FALSE)/1000</f>
        <v>2.75</v>
      </c>
      <c r="Y1464" s="44">
        <f>VLOOKUP($L1464,'[1]Tortugas liberadas DPNG'!$B$1:$O$552,5,FALSE) -0.5</f>
        <v>6.5</v>
      </c>
      <c r="Z1464" s="44">
        <f>Y1464+(F1464-VLOOKUP($L1464,'[1]Tortugas liberadas DPNG'!$B$1:$O$552,7,FALSE))</f>
        <v>10.5</v>
      </c>
      <c r="AA1464" s="44">
        <f t="shared" si="39"/>
        <v>8</v>
      </c>
    </row>
    <row r="1465" spans="1:27" x14ac:dyDescent="0.25">
      <c r="A1465" s="42">
        <f t="shared" si="38"/>
        <v>1549</v>
      </c>
      <c r="B1465" s="42" t="s">
        <v>28</v>
      </c>
      <c r="E1465" s="42" t="s">
        <v>944</v>
      </c>
      <c r="F1465" s="9">
        <v>2019</v>
      </c>
      <c r="G1465" s="42">
        <v>8</v>
      </c>
      <c r="H1465" s="42">
        <v>10</v>
      </c>
      <c r="I1465" s="42">
        <v>-0.82496100000000006</v>
      </c>
      <c r="J1465" s="42">
        <v>-90.067561999999995</v>
      </c>
      <c r="K1465" s="26">
        <v>52256111</v>
      </c>
      <c r="L1465" s="26">
        <v>52256111</v>
      </c>
      <c r="M1465" s="26">
        <v>52256111</v>
      </c>
      <c r="N1465" s="47">
        <v>0</v>
      </c>
      <c r="O1465" s="48">
        <v>35</v>
      </c>
      <c r="P1465" s="48">
        <v>36.700000000000003</v>
      </c>
      <c r="Q1465" s="48">
        <v>25.5</v>
      </c>
      <c r="R1465" s="48">
        <v>8.3000000000000007</v>
      </c>
      <c r="S1465" s="48">
        <v>4.2</v>
      </c>
      <c r="T1465" s="45">
        <v>1</v>
      </c>
      <c r="U1465" s="28" t="e">
        <v>#N/A</v>
      </c>
      <c r="V1465" s="44">
        <f>VLOOKUP($L1465,'[1]Tortugas liberadas DPNG'!$B$1:$O$552,7,FALSE)</f>
        <v>2017</v>
      </c>
      <c r="W1465" s="44">
        <f>VLOOKUP($L1465,'[1]Tortugas liberadas DPNG'!$B$1:$O$552,11,FALSE)</f>
        <v>24.3</v>
      </c>
      <c r="X1465" s="44">
        <f>VLOOKUP($L1465,'[1]Tortugas liberadas DPNG'!$B$1:$O$552,14,FALSE)/1000</f>
        <v>1.27</v>
      </c>
      <c r="Y1465" s="44">
        <f>VLOOKUP($L1465,'[1]Tortugas liberadas DPNG'!$B$1:$O$552,5,FALSE) -0.5</f>
        <v>5.5</v>
      </c>
      <c r="Z1465" s="44">
        <f>Y1465+(F1465-VLOOKUP($L1465,'[1]Tortugas liberadas DPNG'!$B$1:$O$552,7,FALSE))</f>
        <v>7.5</v>
      </c>
      <c r="AA1465" s="44">
        <f t="shared" si="39"/>
        <v>8</v>
      </c>
    </row>
    <row r="1466" spans="1:27" x14ac:dyDescent="0.25">
      <c r="A1466" s="42">
        <f t="shared" si="38"/>
        <v>1550</v>
      </c>
      <c r="B1466" s="42" t="s">
        <v>28</v>
      </c>
      <c r="E1466" s="42" t="s">
        <v>945</v>
      </c>
      <c r="F1466" s="9">
        <v>2019</v>
      </c>
      <c r="G1466" s="42">
        <v>8</v>
      </c>
      <c r="H1466" s="42">
        <v>10</v>
      </c>
      <c r="I1466" s="42">
        <v>-0.82363299999999995</v>
      </c>
      <c r="J1466" s="42">
        <v>-90.066580999999999</v>
      </c>
      <c r="K1466" s="26">
        <v>48317819</v>
      </c>
      <c r="L1466" s="26">
        <v>48317819</v>
      </c>
      <c r="M1466" s="26">
        <v>48317819</v>
      </c>
      <c r="N1466" s="47">
        <v>0</v>
      </c>
      <c r="O1466" s="48">
        <v>41.5</v>
      </c>
      <c r="P1466" s="48">
        <v>43.5</v>
      </c>
      <c r="Q1466" s="48">
        <v>31.5</v>
      </c>
      <c r="R1466" s="48">
        <v>10.5</v>
      </c>
      <c r="S1466" s="48">
        <v>8</v>
      </c>
      <c r="T1466" s="45">
        <v>1</v>
      </c>
      <c r="U1466" s="28" t="e">
        <v>#N/A</v>
      </c>
      <c r="V1466" s="44">
        <f>VLOOKUP($L1466,'[1]Tortugas liberadas DPNG'!$B$1:$O$552,7,FALSE)</f>
        <v>2015</v>
      </c>
      <c r="W1466" s="44">
        <f>VLOOKUP($L1466,'[1]Tortugas liberadas DPNG'!$B$1:$O$552,11,FALSE)</f>
        <v>25.2</v>
      </c>
      <c r="X1466" s="44">
        <f>VLOOKUP($L1466,'[1]Tortugas liberadas DPNG'!$B$1:$O$552,14,FALSE)/1000</f>
        <v>1.4</v>
      </c>
      <c r="Y1466" s="44">
        <f>VLOOKUP($L1466,'[1]Tortugas liberadas DPNG'!$B$1:$O$552,5,FALSE) -0.5</f>
        <v>4.5</v>
      </c>
      <c r="Z1466" s="44">
        <f>Y1466+(F1466-VLOOKUP($L1466,'[1]Tortugas liberadas DPNG'!$B$1:$O$552,7,FALSE))</f>
        <v>8.5</v>
      </c>
      <c r="AA1466" s="44">
        <f t="shared" si="39"/>
        <v>8</v>
      </c>
    </row>
    <row r="1467" spans="1:27" x14ac:dyDescent="0.25">
      <c r="A1467" s="42">
        <f t="shared" si="38"/>
        <v>1551</v>
      </c>
      <c r="B1467" s="42" t="s">
        <v>28</v>
      </c>
      <c r="E1467" s="42" t="s">
        <v>946</v>
      </c>
      <c r="F1467" s="9">
        <v>2019</v>
      </c>
      <c r="G1467" s="42">
        <v>8</v>
      </c>
      <c r="H1467" s="42">
        <v>10</v>
      </c>
      <c r="I1467" s="42">
        <v>-0.82511999999999996</v>
      </c>
      <c r="J1467" s="42">
        <v>-90.065160000000006</v>
      </c>
      <c r="K1467" s="26">
        <v>48075007</v>
      </c>
      <c r="L1467" s="26">
        <v>48075007</v>
      </c>
      <c r="M1467" s="26">
        <v>48075007</v>
      </c>
      <c r="N1467" s="47">
        <v>0</v>
      </c>
      <c r="O1467" s="48">
        <v>41.2</v>
      </c>
      <c r="P1467" s="48">
        <v>42.5</v>
      </c>
      <c r="Q1467" s="48">
        <v>29.4</v>
      </c>
      <c r="R1467" s="48">
        <v>9.3000000000000007</v>
      </c>
      <c r="S1467" s="48">
        <v>6.5</v>
      </c>
      <c r="T1467" s="45">
        <v>1</v>
      </c>
      <c r="U1467" s="28" t="e">
        <v>#N/A</v>
      </c>
      <c r="V1467" s="44">
        <f>VLOOKUP($L1467,'[1]Tortugas liberadas DPNG'!$B$1:$O$552,7,FALSE)</f>
        <v>2015</v>
      </c>
      <c r="W1467" s="44">
        <f>VLOOKUP($L1467,'[1]Tortugas liberadas DPNG'!$B$1:$O$552,11,FALSE)</f>
        <v>23.6</v>
      </c>
      <c r="X1467" s="44">
        <f>VLOOKUP($L1467,'[1]Tortugas liberadas DPNG'!$B$1:$O$552,14,FALSE)/1000</f>
        <v>1.3</v>
      </c>
      <c r="Y1467" s="44">
        <f>VLOOKUP($L1467,'[1]Tortugas liberadas DPNG'!$B$1:$O$552,5,FALSE) -0.5</f>
        <v>4.5</v>
      </c>
      <c r="Z1467" s="44">
        <f>Y1467+(F1467-VLOOKUP($L1467,'[1]Tortugas liberadas DPNG'!$B$1:$O$552,7,FALSE))</f>
        <v>8.5</v>
      </c>
      <c r="AA1467" s="44">
        <f t="shared" si="39"/>
        <v>8</v>
      </c>
    </row>
    <row r="1468" spans="1:27" x14ac:dyDescent="0.25">
      <c r="A1468" s="42">
        <f t="shared" si="38"/>
        <v>1552</v>
      </c>
      <c r="B1468" s="42" t="s">
        <v>28</v>
      </c>
      <c r="E1468" s="42" t="s">
        <v>947</v>
      </c>
      <c r="F1468" s="9">
        <v>2019</v>
      </c>
      <c r="G1468" s="42">
        <v>8</v>
      </c>
      <c r="H1468" s="42">
        <v>10</v>
      </c>
      <c r="I1468" s="42">
        <v>-0.82472100000000004</v>
      </c>
      <c r="J1468" s="42">
        <v>-90.066754000000003</v>
      </c>
      <c r="K1468" s="26">
        <v>48309321</v>
      </c>
      <c r="L1468" s="26">
        <v>48309321</v>
      </c>
      <c r="M1468" s="26">
        <v>48309321</v>
      </c>
      <c r="N1468" s="47">
        <v>0</v>
      </c>
      <c r="O1468" s="48">
        <v>48.5</v>
      </c>
      <c r="P1468" s="48">
        <v>50</v>
      </c>
      <c r="Q1468" s="48">
        <v>35.299999999999997</v>
      </c>
      <c r="R1468" s="48">
        <v>12.5</v>
      </c>
      <c r="S1468" s="48">
        <v>12.2</v>
      </c>
      <c r="T1468" s="45">
        <v>1</v>
      </c>
      <c r="U1468" s="28" t="e">
        <v>#N/A</v>
      </c>
      <c r="V1468" s="44">
        <f>VLOOKUP($L1468,'[1]Tortugas liberadas DPNG'!$B$1:$O$552,7,FALSE)</f>
        <v>2015</v>
      </c>
      <c r="W1468" s="44">
        <f>VLOOKUP($L1468,'[1]Tortugas liberadas DPNG'!$B$1:$O$552,11,FALSE)</f>
        <v>29.5</v>
      </c>
      <c r="X1468" s="44">
        <f>VLOOKUP($L1468,'[1]Tortugas liberadas DPNG'!$B$1:$O$552,14,FALSE)/1000</f>
        <v>2.1</v>
      </c>
      <c r="Y1468" s="44">
        <f>VLOOKUP($L1468,'[1]Tortugas liberadas DPNG'!$B$1:$O$552,5,FALSE) -0.5</f>
        <v>6.5</v>
      </c>
      <c r="Z1468" s="44">
        <f>Y1468+(F1468-VLOOKUP($L1468,'[1]Tortugas liberadas DPNG'!$B$1:$O$552,7,FALSE))</f>
        <v>10.5</v>
      </c>
      <c r="AA1468" s="44">
        <f t="shared" si="39"/>
        <v>8</v>
      </c>
    </row>
    <row r="1469" spans="1:27" x14ac:dyDescent="0.25">
      <c r="A1469" s="42">
        <f t="shared" si="38"/>
        <v>1553</v>
      </c>
      <c r="B1469" s="42" t="s">
        <v>28</v>
      </c>
      <c r="E1469" s="42" t="s">
        <v>948</v>
      </c>
      <c r="F1469" s="9">
        <v>2019</v>
      </c>
      <c r="G1469" s="42">
        <v>8</v>
      </c>
      <c r="H1469" s="42">
        <v>10</v>
      </c>
      <c r="I1469" s="42">
        <v>-0.82432799999999995</v>
      </c>
      <c r="J1469" s="42">
        <v>-90.066632999999996</v>
      </c>
      <c r="K1469" s="26">
        <v>48280264</v>
      </c>
      <c r="L1469" s="26">
        <v>48280264</v>
      </c>
      <c r="M1469" s="26">
        <v>48280264</v>
      </c>
      <c r="N1469" s="47">
        <v>2127</v>
      </c>
      <c r="O1469" s="48">
        <v>52</v>
      </c>
      <c r="P1469" s="48">
        <v>54.8</v>
      </c>
      <c r="Q1469" s="48">
        <v>45</v>
      </c>
      <c r="R1469" s="48">
        <v>14</v>
      </c>
      <c r="S1469" s="48">
        <v>16.5</v>
      </c>
      <c r="T1469" s="45">
        <v>1</v>
      </c>
      <c r="U1469" s="28" t="e">
        <v>#N/A</v>
      </c>
      <c r="V1469" s="44">
        <f>VLOOKUP($L1469,'[1]Tortugas liberadas DPNG'!$B$1:$O$552,7,FALSE)</f>
        <v>2015</v>
      </c>
      <c r="W1469" s="44">
        <f>VLOOKUP($L1469,'[1]Tortugas liberadas DPNG'!$B$1:$O$552,11,FALSE)</f>
        <v>33.4</v>
      </c>
      <c r="X1469" s="44">
        <f>VLOOKUP($L1469,'[1]Tortugas liberadas DPNG'!$B$1:$O$552,14,FALSE)/1000</f>
        <v>3.3</v>
      </c>
      <c r="Y1469" s="44">
        <f>VLOOKUP($L1469,'[1]Tortugas liberadas DPNG'!$B$1:$O$552,5,FALSE) -0.5</f>
        <v>7.5</v>
      </c>
      <c r="Z1469" s="44">
        <f>Y1469+(F1469-VLOOKUP($L1469,'[1]Tortugas liberadas DPNG'!$B$1:$O$552,7,FALSE))</f>
        <v>11.5</v>
      </c>
      <c r="AA1469" s="44">
        <f t="shared" si="39"/>
        <v>8</v>
      </c>
    </row>
    <row r="1470" spans="1:27" x14ac:dyDescent="0.25">
      <c r="A1470" s="42">
        <f t="shared" si="38"/>
        <v>1554</v>
      </c>
      <c r="B1470" s="42" t="s">
        <v>28</v>
      </c>
      <c r="E1470" s="42" t="s">
        <v>949</v>
      </c>
      <c r="F1470" s="9">
        <v>2019</v>
      </c>
      <c r="G1470" s="42">
        <v>8</v>
      </c>
      <c r="H1470" s="42">
        <v>10</v>
      </c>
      <c r="I1470" s="42">
        <v>-0.82625700000000002</v>
      </c>
      <c r="J1470" s="42">
        <v>-90.065923999999995</v>
      </c>
      <c r="K1470" s="26">
        <v>48280279</v>
      </c>
      <c r="L1470" s="26">
        <v>48280279</v>
      </c>
      <c r="M1470" s="26">
        <v>48280279</v>
      </c>
      <c r="N1470" s="47">
        <v>2140</v>
      </c>
      <c r="O1470" s="48">
        <v>53.8</v>
      </c>
      <c r="P1470" s="48">
        <v>56.5</v>
      </c>
      <c r="Q1470" s="48">
        <v>39.200000000000003</v>
      </c>
      <c r="R1470" s="48">
        <v>14.5</v>
      </c>
      <c r="S1470" s="48">
        <v>16.3</v>
      </c>
      <c r="T1470" s="45">
        <v>1</v>
      </c>
      <c r="U1470" s="28" t="e">
        <v>#N/A</v>
      </c>
      <c r="V1470" s="44">
        <f>VLOOKUP($L1470,'[1]Tortugas liberadas DPNG'!$B$1:$O$552,7,FALSE)</f>
        <v>2015</v>
      </c>
      <c r="W1470" s="44">
        <f>VLOOKUP($L1470,'[1]Tortugas liberadas DPNG'!$B$1:$O$552,11,FALSE)</f>
        <v>34.700000000000003</v>
      </c>
      <c r="X1470" s="44">
        <f>VLOOKUP($L1470,'[1]Tortugas liberadas DPNG'!$B$1:$O$552,14,FALSE)/1000</f>
        <v>3.7</v>
      </c>
      <c r="Y1470" s="44">
        <f>VLOOKUP($L1470,'[1]Tortugas liberadas DPNG'!$B$1:$O$552,5,FALSE) -0.5</f>
        <v>7.5</v>
      </c>
      <c r="Z1470" s="44">
        <f>Y1470+(F1470-VLOOKUP($L1470,'[1]Tortugas liberadas DPNG'!$B$1:$O$552,7,FALSE))</f>
        <v>11.5</v>
      </c>
      <c r="AA1470" s="44">
        <f t="shared" si="39"/>
        <v>8</v>
      </c>
    </row>
    <row r="1471" spans="1:27" x14ac:dyDescent="0.25">
      <c r="A1471" s="42">
        <f t="shared" si="38"/>
        <v>1555</v>
      </c>
      <c r="B1471" s="42" t="s">
        <v>28</v>
      </c>
      <c r="E1471" s="42" t="s">
        <v>950</v>
      </c>
      <c r="F1471" s="9">
        <v>2019</v>
      </c>
      <c r="G1471" s="42">
        <v>8</v>
      </c>
      <c r="H1471" s="42">
        <v>10</v>
      </c>
      <c r="I1471" s="42">
        <v>-0.82700300000000004</v>
      </c>
      <c r="J1471" s="42">
        <v>-90.065415999999999</v>
      </c>
      <c r="K1471" s="26">
        <v>48310318</v>
      </c>
      <c r="L1471" s="26">
        <v>48310318</v>
      </c>
      <c r="M1471" s="26">
        <v>48310318</v>
      </c>
      <c r="N1471" s="47">
        <v>0</v>
      </c>
      <c r="O1471" s="48">
        <v>40.299999999999997</v>
      </c>
      <c r="P1471" s="48">
        <v>43</v>
      </c>
      <c r="Q1471" s="48">
        <v>30</v>
      </c>
      <c r="R1471" s="48">
        <v>9.3000000000000007</v>
      </c>
      <c r="S1471" s="48">
        <v>7.1</v>
      </c>
      <c r="T1471" s="45">
        <v>1</v>
      </c>
      <c r="U1471" s="28" t="e">
        <v>#N/A</v>
      </c>
      <c r="V1471" s="44">
        <f>VLOOKUP($L1471,'[1]Tortugas liberadas DPNG'!$B$1:$O$552,7,FALSE)</f>
        <v>2015</v>
      </c>
      <c r="W1471" s="44">
        <f>VLOOKUP($L1471,'[1]Tortugas liberadas DPNG'!$B$1:$O$552,11,FALSE)</f>
        <v>23.9</v>
      </c>
      <c r="X1471" s="44">
        <f>VLOOKUP($L1471,'[1]Tortugas liberadas DPNG'!$B$1:$O$552,14,FALSE)/1000</f>
        <v>1.2</v>
      </c>
      <c r="Y1471" s="44">
        <f>VLOOKUP($L1471,'[1]Tortugas liberadas DPNG'!$B$1:$O$552,5,FALSE) -0.5</f>
        <v>5.5</v>
      </c>
      <c r="Z1471" s="44">
        <f>Y1471+(F1471-VLOOKUP($L1471,'[1]Tortugas liberadas DPNG'!$B$1:$O$552,7,FALSE))</f>
        <v>9.5</v>
      </c>
      <c r="AA1471" s="44">
        <f t="shared" si="39"/>
        <v>8</v>
      </c>
    </row>
    <row r="1472" spans="1:27" x14ac:dyDescent="0.25">
      <c r="A1472" s="42">
        <f t="shared" si="38"/>
        <v>1556</v>
      </c>
      <c r="B1472" s="42" t="s">
        <v>28</v>
      </c>
      <c r="E1472" s="42" t="s">
        <v>951</v>
      </c>
      <c r="F1472" s="9">
        <v>2019</v>
      </c>
      <c r="G1472" s="42">
        <v>8</v>
      </c>
      <c r="H1472" s="42">
        <v>10</v>
      </c>
      <c r="I1472" s="42">
        <v>-0.82571099999999997</v>
      </c>
      <c r="J1472" s="42">
        <v>-90.064913000000004</v>
      </c>
      <c r="K1472" s="26">
        <v>48346033</v>
      </c>
      <c r="L1472" s="26">
        <v>48346033</v>
      </c>
      <c r="M1472" s="26">
        <v>48346033</v>
      </c>
      <c r="N1472" s="47">
        <v>2115</v>
      </c>
      <c r="O1472" s="48">
        <v>52</v>
      </c>
      <c r="P1472" s="48">
        <v>55</v>
      </c>
      <c r="Q1472" s="48">
        <v>39</v>
      </c>
      <c r="R1472" s="48">
        <v>13.5</v>
      </c>
      <c r="S1472" s="48">
        <v>17</v>
      </c>
      <c r="T1472" s="45">
        <v>1</v>
      </c>
      <c r="U1472" s="28" t="e">
        <v>#N/A</v>
      </c>
      <c r="V1472" s="44">
        <f>VLOOKUP($L1472,'[1]Tortugas liberadas DPNG'!$B$1:$O$552,7,FALSE)</f>
        <v>2015</v>
      </c>
      <c r="W1472" s="44">
        <f>VLOOKUP($L1472,'[1]Tortugas liberadas DPNG'!$B$1:$O$552,11,FALSE)</f>
        <v>33.799999999999997</v>
      </c>
      <c r="X1472" s="44">
        <f>VLOOKUP($L1472,'[1]Tortugas liberadas DPNG'!$B$1:$O$552,14,FALSE)/1000</f>
        <v>3.2</v>
      </c>
      <c r="Y1472" s="44">
        <f>VLOOKUP($L1472,'[1]Tortugas liberadas DPNG'!$B$1:$O$552,5,FALSE) -0.5</f>
        <v>7.5</v>
      </c>
      <c r="Z1472" s="44">
        <f>Y1472+(F1472-VLOOKUP($L1472,'[1]Tortugas liberadas DPNG'!$B$1:$O$552,7,FALSE))</f>
        <v>11.5</v>
      </c>
      <c r="AA1472" s="44">
        <f t="shared" si="39"/>
        <v>8</v>
      </c>
    </row>
    <row r="1473" spans="1:27" x14ac:dyDescent="0.25">
      <c r="A1473" s="42">
        <f t="shared" si="38"/>
        <v>1557</v>
      </c>
      <c r="B1473" s="42" t="s">
        <v>28</v>
      </c>
      <c r="E1473" s="42" t="s">
        <v>952</v>
      </c>
      <c r="F1473" s="9">
        <v>2019</v>
      </c>
      <c r="G1473" s="42">
        <v>8</v>
      </c>
      <c r="H1473" s="42">
        <v>10</v>
      </c>
      <c r="I1473" s="42">
        <v>-0.82525899999999996</v>
      </c>
      <c r="J1473" s="42">
        <v>-90.065212000000002</v>
      </c>
      <c r="K1473" s="26">
        <v>52516844</v>
      </c>
      <c r="L1473" s="26">
        <v>52516844</v>
      </c>
      <c r="M1473" s="26">
        <v>52516844</v>
      </c>
      <c r="N1473" s="47">
        <v>0</v>
      </c>
      <c r="O1473" s="48">
        <v>34</v>
      </c>
      <c r="P1473" s="48">
        <v>35.200000000000003</v>
      </c>
      <c r="Q1473" s="48">
        <v>24.5</v>
      </c>
      <c r="R1473" s="48">
        <v>7.5</v>
      </c>
      <c r="S1473" s="48">
        <v>4.3</v>
      </c>
      <c r="T1473" s="45">
        <v>1</v>
      </c>
      <c r="U1473" s="28" t="e">
        <v>#N/A</v>
      </c>
      <c r="V1473" s="44">
        <f>VLOOKUP($L1473,'[1]Tortugas liberadas DPNG'!$B$1:$O$552,7,FALSE)</f>
        <v>2017</v>
      </c>
      <c r="W1473" s="44">
        <f>VLOOKUP($L1473,'[1]Tortugas liberadas DPNG'!$B$1:$O$552,11,FALSE)</f>
        <v>25.1</v>
      </c>
      <c r="X1473" s="44">
        <f>VLOOKUP($L1473,'[1]Tortugas liberadas DPNG'!$B$1:$O$552,14,FALSE)/1000</f>
        <v>1.427</v>
      </c>
      <c r="Y1473" s="44">
        <f>VLOOKUP($L1473,'[1]Tortugas liberadas DPNG'!$B$1:$O$552,5,FALSE) -0.5</f>
        <v>5.5</v>
      </c>
      <c r="Z1473" s="44">
        <f>Y1473+(F1473-VLOOKUP($L1473,'[1]Tortugas liberadas DPNG'!$B$1:$O$552,7,FALSE))</f>
        <v>7.5</v>
      </c>
      <c r="AA1473" s="44">
        <f t="shared" si="39"/>
        <v>8</v>
      </c>
    </row>
    <row r="1474" spans="1:27" x14ac:dyDescent="0.25">
      <c r="A1474" s="42">
        <f t="shared" si="38"/>
        <v>1558</v>
      </c>
      <c r="B1474" s="42" t="s">
        <v>28</v>
      </c>
      <c r="E1474" s="42" t="s">
        <v>953</v>
      </c>
      <c r="F1474" s="9">
        <v>2019</v>
      </c>
      <c r="G1474" s="42">
        <v>8</v>
      </c>
      <c r="H1474" s="42">
        <v>10</v>
      </c>
      <c r="I1474" s="42">
        <v>-0.824326</v>
      </c>
      <c r="J1474" s="42">
        <v>-90.065638000000007</v>
      </c>
      <c r="K1474" s="26">
        <v>48309614</v>
      </c>
      <c r="L1474" s="26">
        <v>48309614</v>
      </c>
      <c r="M1474" s="26">
        <v>48309614</v>
      </c>
      <c r="N1474" s="47">
        <v>0</v>
      </c>
      <c r="O1474" s="48">
        <v>48.4</v>
      </c>
      <c r="P1474" s="48">
        <v>49</v>
      </c>
      <c r="Q1474" s="48">
        <v>35.5</v>
      </c>
      <c r="R1474" s="48">
        <v>12.5</v>
      </c>
      <c r="S1474" s="48">
        <v>11.5</v>
      </c>
      <c r="T1474" s="45">
        <v>1</v>
      </c>
      <c r="U1474" s="28" t="e">
        <v>#N/A</v>
      </c>
      <c r="V1474" s="44">
        <f>VLOOKUP($L1474,'[1]Tortugas liberadas DPNG'!$B$1:$O$552,7,FALSE)</f>
        <v>2015</v>
      </c>
      <c r="W1474" s="44">
        <f>VLOOKUP($L1474,'[1]Tortugas liberadas DPNG'!$B$1:$O$552,11,FALSE)</f>
        <v>31.9</v>
      </c>
      <c r="X1474" s="44">
        <f>VLOOKUP($L1474,'[1]Tortugas liberadas DPNG'!$B$1:$O$552,14,FALSE)/1000</f>
        <v>2.95</v>
      </c>
      <c r="Y1474" s="44">
        <f>VLOOKUP($L1474,'[1]Tortugas liberadas DPNG'!$B$1:$O$552,5,FALSE) -0.5</f>
        <v>6.5</v>
      </c>
      <c r="Z1474" s="44">
        <f>Y1474+(F1474-VLOOKUP($L1474,'[1]Tortugas liberadas DPNG'!$B$1:$O$552,7,FALSE))</f>
        <v>10.5</v>
      </c>
      <c r="AA1474" s="44">
        <f t="shared" si="39"/>
        <v>8</v>
      </c>
    </row>
    <row r="1475" spans="1:27" x14ac:dyDescent="0.25">
      <c r="A1475" s="42">
        <f t="shared" si="38"/>
        <v>1559</v>
      </c>
      <c r="B1475" s="42" t="s">
        <v>28</v>
      </c>
      <c r="E1475" s="42" t="s">
        <v>954</v>
      </c>
      <c r="F1475" s="9">
        <v>2019</v>
      </c>
      <c r="G1475" s="42">
        <v>8</v>
      </c>
      <c r="H1475" s="42">
        <v>10</v>
      </c>
      <c r="I1475" s="42">
        <v>-0.82379100000000005</v>
      </c>
      <c r="J1475" s="42">
        <v>-90.064936000000003</v>
      </c>
      <c r="K1475" s="26">
        <v>52308895</v>
      </c>
      <c r="L1475" s="26">
        <v>52308895</v>
      </c>
      <c r="M1475" s="26">
        <v>52308895</v>
      </c>
      <c r="N1475" s="47">
        <v>2339</v>
      </c>
      <c r="O1475" s="48">
        <v>36.5</v>
      </c>
      <c r="P1475" s="48">
        <v>37.5</v>
      </c>
      <c r="Q1475" s="48">
        <v>24.5</v>
      </c>
      <c r="R1475" s="48">
        <v>8.3000000000000007</v>
      </c>
      <c r="S1475" s="48">
        <v>4.8</v>
      </c>
      <c r="T1475" s="45">
        <v>1</v>
      </c>
      <c r="U1475" s="28" t="e">
        <v>#N/A</v>
      </c>
      <c r="V1475" s="44">
        <f>VLOOKUP($L1475,'[1]Tortugas liberadas DPNG'!$B$1:$O$552,7,FALSE)</f>
        <v>2017</v>
      </c>
      <c r="W1475" s="44">
        <f>VLOOKUP($L1475,'[1]Tortugas liberadas DPNG'!$B$1:$O$552,11,FALSE)</f>
        <v>27.3</v>
      </c>
      <c r="X1475" s="44">
        <f>VLOOKUP($L1475,'[1]Tortugas liberadas DPNG'!$B$1:$O$552,14,FALSE)/1000</f>
        <v>1.2</v>
      </c>
      <c r="Y1475" s="44">
        <f>VLOOKUP($L1475,'[1]Tortugas liberadas DPNG'!$B$1:$O$552,5,FALSE) -0.5</f>
        <v>6.5</v>
      </c>
      <c r="Z1475" s="44">
        <f>Y1475+(F1475-VLOOKUP($L1475,'[1]Tortugas liberadas DPNG'!$B$1:$O$552,7,FALSE))</f>
        <v>8.5</v>
      </c>
      <c r="AA1475" s="44">
        <f t="shared" si="39"/>
        <v>8</v>
      </c>
    </row>
    <row r="1476" spans="1:27" x14ac:dyDescent="0.25">
      <c r="A1476" s="42">
        <f t="shared" si="38"/>
        <v>1560</v>
      </c>
      <c r="B1476" s="42" t="s">
        <v>28</v>
      </c>
      <c r="E1476" s="42" t="s">
        <v>955</v>
      </c>
      <c r="F1476" s="9">
        <v>2019</v>
      </c>
      <c r="G1476" s="42">
        <v>8</v>
      </c>
      <c r="H1476" s="42">
        <v>11</v>
      </c>
      <c r="I1476" s="42">
        <v>-0.82328900000000005</v>
      </c>
      <c r="J1476" s="42">
        <v>-90.059061</v>
      </c>
      <c r="K1476" s="26" t="s">
        <v>956</v>
      </c>
      <c r="L1476" s="26">
        <v>982126055990476</v>
      </c>
      <c r="M1476" s="26" t="s">
        <v>956</v>
      </c>
      <c r="N1476" s="47">
        <v>0</v>
      </c>
      <c r="O1476" s="48">
        <v>29.8</v>
      </c>
      <c r="P1476" s="48">
        <v>30.5</v>
      </c>
      <c r="Q1476" s="48">
        <v>20.6</v>
      </c>
      <c r="R1476" s="48">
        <v>6</v>
      </c>
      <c r="S1476" s="48">
        <v>2.6</v>
      </c>
      <c r="T1476" s="45">
        <v>1</v>
      </c>
      <c r="U1476" s="28" t="e">
        <v>#N/A</v>
      </c>
      <c r="V1476" s="44">
        <f>VLOOKUP($L1476,'[1]Tortugas liberadas DPNG'!$B$1:$O$552,7,FALSE)</f>
        <v>2019</v>
      </c>
      <c r="W1476" s="44">
        <f>VLOOKUP($L1476,'[1]Tortugas liberadas DPNG'!$B$1:$O$552,11,FALSE)</f>
        <v>28.4</v>
      </c>
      <c r="X1476" s="44">
        <f>VLOOKUP($L1476,'[1]Tortugas liberadas DPNG'!$B$1:$O$552,14,FALSE)/1000</f>
        <v>1.9410000000000001</v>
      </c>
      <c r="Y1476" s="44">
        <f>VLOOKUP($L1476,'[1]Tortugas liberadas DPNG'!$B$1:$O$552,5,FALSE) -0.5</f>
        <v>5.5</v>
      </c>
      <c r="Z1476" s="44">
        <f>Y1476+(F1476-VLOOKUP($L1476,'[1]Tortugas liberadas DPNG'!$B$1:$O$552,7,FALSE))</f>
        <v>5.5</v>
      </c>
      <c r="AA1476" s="44">
        <f t="shared" si="39"/>
        <v>15</v>
      </c>
    </row>
    <row r="1477" spans="1:27" x14ac:dyDescent="0.25">
      <c r="A1477" s="42">
        <f t="shared" si="38"/>
        <v>1561</v>
      </c>
      <c r="B1477" s="42" t="s">
        <v>28</v>
      </c>
      <c r="E1477" s="42" t="s">
        <v>957</v>
      </c>
      <c r="F1477" s="9">
        <v>2019</v>
      </c>
      <c r="G1477" s="42">
        <v>8</v>
      </c>
      <c r="H1477" s="42">
        <v>11</v>
      </c>
      <c r="I1477" s="42">
        <v>-0.82322799999999996</v>
      </c>
      <c r="J1477" s="42">
        <v>-90.059280999999999</v>
      </c>
      <c r="K1477" s="26">
        <v>48375366</v>
      </c>
      <c r="L1477" s="26">
        <v>48375366</v>
      </c>
      <c r="M1477" s="26">
        <v>48375366</v>
      </c>
      <c r="N1477" s="47">
        <v>0</v>
      </c>
      <c r="O1477" s="48">
        <v>39.5</v>
      </c>
      <c r="P1477" s="48">
        <v>40.700000000000003</v>
      </c>
      <c r="Q1477" s="48">
        <v>29.5</v>
      </c>
      <c r="R1477" s="48">
        <v>8</v>
      </c>
      <c r="S1477" s="48">
        <v>6</v>
      </c>
      <c r="T1477" s="45">
        <v>1</v>
      </c>
      <c r="U1477" s="28" t="e">
        <v>#N/A</v>
      </c>
      <c r="V1477" s="44">
        <f>VLOOKUP($L1477,'[1]Tortugas liberadas DPNG'!$B$1:$O$552,7,FALSE)</f>
        <v>2015</v>
      </c>
      <c r="W1477" s="44">
        <f>VLOOKUP($L1477,'[1]Tortugas liberadas DPNG'!$B$1:$O$552,11,FALSE)</f>
        <v>24</v>
      </c>
      <c r="X1477" s="44">
        <f>VLOOKUP($L1477,'[1]Tortugas liberadas DPNG'!$B$1:$O$552,14,FALSE)/1000</f>
        <v>1.1499999999999999</v>
      </c>
      <c r="Y1477" s="44">
        <f>VLOOKUP($L1477,'[1]Tortugas liberadas DPNG'!$B$1:$O$552,5,FALSE) -0.5</f>
        <v>4.5</v>
      </c>
      <c r="Z1477" s="44">
        <f>Y1477+(F1477-VLOOKUP($L1477,'[1]Tortugas liberadas DPNG'!$B$1:$O$552,7,FALSE))</f>
        <v>8.5</v>
      </c>
      <c r="AA1477" s="44">
        <f t="shared" si="39"/>
        <v>8</v>
      </c>
    </row>
    <row r="1478" spans="1:27" x14ac:dyDescent="0.25">
      <c r="A1478" s="42">
        <f t="shared" si="38"/>
        <v>1562</v>
      </c>
      <c r="B1478" s="42" t="s">
        <v>28</v>
      </c>
      <c r="E1478" s="42" t="s">
        <v>958</v>
      </c>
      <c r="F1478" s="9">
        <v>2019</v>
      </c>
      <c r="G1478" s="42">
        <v>8</v>
      </c>
      <c r="H1478" s="42">
        <v>11</v>
      </c>
      <c r="I1478" s="42">
        <v>-0.82316299999999998</v>
      </c>
      <c r="J1478" s="42">
        <v>-90.059499000000002</v>
      </c>
      <c r="K1478" s="26" t="s">
        <v>959</v>
      </c>
      <c r="L1478" s="26">
        <v>982126055990443</v>
      </c>
      <c r="M1478" s="26" t="s">
        <v>959</v>
      </c>
      <c r="N1478" s="47">
        <v>0</v>
      </c>
      <c r="O1478" s="48">
        <v>28.5</v>
      </c>
      <c r="P1478" s="48">
        <v>30</v>
      </c>
      <c r="Q1478" s="48">
        <v>21</v>
      </c>
      <c r="R1478" s="48">
        <v>5</v>
      </c>
      <c r="S1478" s="48">
        <v>2.2000000000000002</v>
      </c>
      <c r="T1478" s="45">
        <v>1</v>
      </c>
      <c r="U1478" s="28" t="e">
        <v>#N/A</v>
      </c>
      <c r="V1478" s="44">
        <f>VLOOKUP($L1478,'[1]Tortugas liberadas DPNG'!$B$1:$O$552,7,FALSE)</f>
        <v>2019</v>
      </c>
      <c r="W1478" s="44">
        <f>VLOOKUP($L1478,'[1]Tortugas liberadas DPNG'!$B$1:$O$552,11,FALSE)</f>
        <v>26.9</v>
      </c>
      <c r="X1478" s="44">
        <f>VLOOKUP($L1478,'[1]Tortugas liberadas DPNG'!$B$1:$O$552,14,FALSE)/1000</f>
        <v>1.6140000000000001</v>
      </c>
      <c r="Y1478" s="44">
        <f>VLOOKUP($L1478,'[1]Tortugas liberadas DPNG'!$B$1:$O$552,5,FALSE) -0.5</f>
        <v>5.5</v>
      </c>
      <c r="Z1478" s="44">
        <f>Y1478+(F1478-VLOOKUP($L1478,'[1]Tortugas liberadas DPNG'!$B$1:$O$552,7,FALSE))</f>
        <v>5.5</v>
      </c>
      <c r="AA1478" s="44">
        <f t="shared" si="39"/>
        <v>15</v>
      </c>
    </row>
    <row r="1479" spans="1:27" x14ac:dyDescent="0.25">
      <c r="A1479" s="42">
        <f t="shared" si="38"/>
        <v>1563</v>
      </c>
      <c r="B1479" s="42" t="s">
        <v>28</v>
      </c>
      <c r="E1479" s="42" t="s">
        <v>960</v>
      </c>
      <c r="F1479" s="9">
        <v>2019</v>
      </c>
      <c r="G1479" s="42">
        <v>8</v>
      </c>
      <c r="H1479" s="42">
        <v>11</v>
      </c>
      <c r="I1479" s="42">
        <v>-0.82345100000000004</v>
      </c>
      <c r="J1479" s="42">
        <v>-90.059839999999994</v>
      </c>
      <c r="K1479" s="26">
        <v>48348369</v>
      </c>
      <c r="L1479" s="26">
        <v>48348369</v>
      </c>
      <c r="M1479" s="26">
        <v>48348369</v>
      </c>
      <c r="N1479" s="47">
        <v>2274</v>
      </c>
      <c r="O1479" s="48">
        <v>39.200000000000003</v>
      </c>
      <c r="P1479" s="48">
        <v>40</v>
      </c>
      <c r="Q1479" s="48">
        <v>28.8</v>
      </c>
      <c r="R1479" s="48">
        <v>8</v>
      </c>
      <c r="S1479" s="48">
        <v>5.8</v>
      </c>
      <c r="T1479" s="45">
        <v>1</v>
      </c>
      <c r="U1479" s="28" t="e">
        <v>#N/A</v>
      </c>
      <c r="V1479" s="44">
        <f>VLOOKUP($L1479,'[1]Tortugas liberadas DPNG'!$B$1:$O$552,7,FALSE)</f>
        <v>2015</v>
      </c>
      <c r="W1479" s="44">
        <f>VLOOKUP($L1479,'[1]Tortugas liberadas DPNG'!$B$1:$O$552,11,FALSE)</f>
        <v>25.2</v>
      </c>
      <c r="X1479" s="44">
        <f>VLOOKUP($L1479,'[1]Tortugas liberadas DPNG'!$B$1:$O$552,14,FALSE)/1000</f>
        <v>1.25</v>
      </c>
      <c r="Y1479" s="44">
        <f>VLOOKUP($L1479,'[1]Tortugas liberadas DPNG'!$B$1:$O$552,5,FALSE) -0.5</f>
        <v>4.5</v>
      </c>
      <c r="Z1479" s="44">
        <f>Y1479+(F1479-VLOOKUP($L1479,'[1]Tortugas liberadas DPNG'!$B$1:$O$552,7,FALSE))</f>
        <v>8.5</v>
      </c>
      <c r="AA1479" s="44">
        <f t="shared" si="39"/>
        <v>8</v>
      </c>
    </row>
    <row r="1480" spans="1:27" x14ac:dyDescent="0.25">
      <c r="A1480" s="42">
        <f t="shared" si="38"/>
        <v>1564</v>
      </c>
      <c r="B1480" s="42" t="s">
        <v>28</v>
      </c>
      <c r="E1480" s="42" t="s">
        <v>961</v>
      </c>
      <c r="F1480" s="9">
        <v>2019</v>
      </c>
      <c r="G1480" s="42">
        <v>8</v>
      </c>
      <c r="H1480" s="42">
        <v>11</v>
      </c>
      <c r="I1480" s="42">
        <v>-0.82333999999999996</v>
      </c>
      <c r="J1480" s="42">
        <v>-90.059721999999994</v>
      </c>
      <c r="K1480" s="26">
        <v>51633887</v>
      </c>
      <c r="L1480" s="26">
        <v>51633887</v>
      </c>
      <c r="M1480" s="26">
        <v>51633887</v>
      </c>
      <c r="N1480" s="47">
        <v>2490</v>
      </c>
      <c r="O1480" s="48">
        <v>36.200000000000003</v>
      </c>
      <c r="P1480" s="48">
        <v>37.9</v>
      </c>
      <c r="Q1480" s="48">
        <v>26</v>
      </c>
      <c r="R1480" s="48">
        <v>7.8</v>
      </c>
      <c r="S1480" s="48">
        <v>4.5</v>
      </c>
      <c r="T1480" s="45">
        <v>1</v>
      </c>
      <c r="U1480" s="28" t="e">
        <v>#N/A</v>
      </c>
      <c r="V1480" s="44" t="e">
        <f>VLOOKUP($L1480,'[1]Tortugas liberadas DPNG'!$B$1:$O$552,7,FALSE)</f>
        <v>#N/A</v>
      </c>
      <c r="W1480" s="44" t="e">
        <f>VLOOKUP($L1480,'[1]Tortugas liberadas DPNG'!$B$1:$O$552,11,FALSE)</f>
        <v>#N/A</v>
      </c>
      <c r="X1480" s="44" t="e">
        <f>VLOOKUP($L1480,'[1]Tortugas liberadas DPNG'!$B$1:$O$552,14,FALSE)/1000</f>
        <v>#N/A</v>
      </c>
      <c r="Y1480" s="44" t="e">
        <f>VLOOKUP($L1480,'[1]Tortugas liberadas DPNG'!$B$1:$O$552,5,FALSE) -0.5</f>
        <v>#N/A</v>
      </c>
      <c r="Z1480" s="44" t="e">
        <f>Y1480+(F1480-VLOOKUP($L1480,'[1]Tortugas liberadas DPNG'!$B$1:$O$552,7,FALSE))</f>
        <v>#N/A</v>
      </c>
      <c r="AA1480" s="44">
        <f t="shared" si="39"/>
        <v>8</v>
      </c>
    </row>
    <row r="1481" spans="1:27" x14ac:dyDescent="0.25">
      <c r="A1481" s="42">
        <f t="shared" si="38"/>
        <v>1565</v>
      </c>
      <c r="B1481" s="42" t="s">
        <v>28</v>
      </c>
      <c r="E1481" s="42" t="s">
        <v>962</v>
      </c>
      <c r="F1481" s="9">
        <v>2019</v>
      </c>
      <c r="G1481" s="42">
        <v>8</v>
      </c>
      <c r="H1481" s="42">
        <v>11</v>
      </c>
      <c r="I1481" s="42">
        <v>-0.82306500000000005</v>
      </c>
      <c r="J1481" s="42">
        <v>-90.060227999999995</v>
      </c>
      <c r="K1481" s="26" t="s">
        <v>963</v>
      </c>
      <c r="L1481" s="26">
        <v>982126055990545</v>
      </c>
      <c r="M1481" s="26" t="s">
        <v>963</v>
      </c>
      <c r="N1481" s="47">
        <v>0</v>
      </c>
      <c r="O1481" s="48">
        <v>29.2</v>
      </c>
      <c r="P1481" s="48">
        <v>31.1</v>
      </c>
      <c r="Q1481" s="48">
        <v>20.3</v>
      </c>
      <c r="R1481" s="48">
        <v>5.5</v>
      </c>
      <c r="S1481" s="48">
        <v>2.5</v>
      </c>
      <c r="T1481" s="45">
        <v>1</v>
      </c>
      <c r="U1481" s="28" t="e">
        <v>#N/A</v>
      </c>
      <c r="V1481" s="44">
        <f>VLOOKUP($L1481,'[1]Tortugas liberadas DPNG'!$B$1:$O$552,7,FALSE)</f>
        <v>2019</v>
      </c>
      <c r="W1481" s="44">
        <f>VLOOKUP($L1481,'[1]Tortugas liberadas DPNG'!$B$1:$O$552,11,FALSE)</f>
        <v>27.5</v>
      </c>
      <c r="X1481" s="44">
        <f>VLOOKUP($L1481,'[1]Tortugas liberadas DPNG'!$B$1:$O$552,14,FALSE)/1000</f>
        <v>1.8049999999999999</v>
      </c>
      <c r="Y1481" s="44">
        <f>VLOOKUP($L1481,'[1]Tortugas liberadas DPNG'!$B$1:$O$552,5,FALSE) -0.5</f>
        <v>5.5</v>
      </c>
      <c r="Z1481" s="44">
        <f>Y1481+(F1481-VLOOKUP($L1481,'[1]Tortugas liberadas DPNG'!$B$1:$O$552,7,FALSE))</f>
        <v>5.5</v>
      </c>
      <c r="AA1481" s="44">
        <f t="shared" si="39"/>
        <v>15</v>
      </c>
    </row>
    <row r="1482" spans="1:27" x14ac:dyDescent="0.25">
      <c r="A1482" s="42">
        <f t="shared" si="38"/>
        <v>1566</v>
      </c>
      <c r="B1482" s="42" t="s">
        <v>28</v>
      </c>
      <c r="E1482" s="42" t="s">
        <v>964</v>
      </c>
      <c r="F1482" s="9">
        <v>2019</v>
      </c>
      <c r="G1482" s="42">
        <v>8</v>
      </c>
      <c r="H1482" s="42">
        <v>11</v>
      </c>
      <c r="I1482" s="42">
        <v>-0.82508000000000004</v>
      </c>
      <c r="J1482" s="42">
        <v>-90.060941</v>
      </c>
      <c r="K1482" s="26" t="s">
        <v>965</v>
      </c>
      <c r="L1482" s="26">
        <v>982126055990398</v>
      </c>
      <c r="M1482" s="26" t="s">
        <v>965</v>
      </c>
      <c r="N1482" s="47">
        <v>0</v>
      </c>
      <c r="O1482" s="48">
        <v>29.1</v>
      </c>
      <c r="P1482" s="48">
        <v>30.5</v>
      </c>
      <c r="Q1482" s="48">
        <v>20.6</v>
      </c>
      <c r="R1482" s="48">
        <v>6</v>
      </c>
      <c r="S1482" s="48">
        <v>2.4</v>
      </c>
      <c r="T1482" s="45">
        <v>1</v>
      </c>
      <c r="U1482" s="28" t="e">
        <v>#N/A</v>
      </c>
      <c r="V1482" s="44">
        <f>VLOOKUP($L1482,'[1]Tortugas liberadas DPNG'!$B$1:$O$552,7,FALSE)</f>
        <v>2019</v>
      </c>
      <c r="W1482" s="44">
        <f>VLOOKUP($L1482,'[1]Tortugas liberadas DPNG'!$B$1:$O$552,11,FALSE)</f>
        <v>27.4</v>
      </c>
      <c r="X1482" s="44">
        <f>VLOOKUP($L1482,'[1]Tortugas liberadas DPNG'!$B$1:$O$552,14,FALSE)/1000</f>
        <v>1.641</v>
      </c>
      <c r="Y1482" s="44">
        <f>VLOOKUP($L1482,'[1]Tortugas liberadas DPNG'!$B$1:$O$552,5,FALSE) -0.5</f>
        <v>5.5</v>
      </c>
      <c r="Z1482" s="44">
        <f>Y1482+(F1482-VLOOKUP($L1482,'[1]Tortugas liberadas DPNG'!$B$1:$O$552,7,FALSE))</f>
        <v>5.5</v>
      </c>
      <c r="AA1482" s="44">
        <f t="shared" si="39"/>
        <v>15</v>
      </c>
    </row>
    <row r="1483" spans="1:27" x14ac:dyDescent="0.25">
      <c r="A1483" s="42">
        <f t="shared" si="38"/>
        <v>1567</v>
      </c>
      <c r="B1483" s="42" t="s">
        <v>28</v>
      </c>
      <c r="E1483" s="42" t="s">
        <v>966</v>
      </c>
      <c r="F1483" s="9">
        <v>2019</v>
      </c>
      <c r="G1483" s="42">
        <v>8</v>
      </c>
      <c r="H1483" s="42">
        <v>11</v>
      </c>
      <c r="I1483" s="42">
        <v>-0.824299</v>
      </c>
      <c r="J1483" s="42">
        <v>-90.062423999999993</v>
      </c>
      <c r="K1483" s="26">
        <v>51564870</v>
      </c>
      <c r="L1483" s="26">
        <v>51564870</v>
      </c>
      <c r="M1483" s="26">
        <v>51564870</v>
      </c>
      <c r="N1483" s="47">
        <v>2337</v>
      </c>
      <c r="O1483" s="48">
        <v>35.5</v>
      </c>
      <c r="P1483" s="48">
        <v>36.9</v>
      </c>
      <c r="Q1483" s="48">
        <v>25.3</v>
      </c>
      <c r="R1483" s="48">
        <v>7</v>
      </c>
      <c r="S1483" s="48">
        <v>4.7</v>
      </c>
      <c r="T1483" s="45">
        <v>1</v>
      </c>
      <c r="U1483" s="28" t="e">
        <v>#N/A</v>
      </c>
      <c r="V1483" s="44">
        <f>VLOOKUP($L1483,'[1]Tortugas liberadas DPNG'!$B$1:$O$552,7,FALSE)</f>
        <v>2017</v>
      </c>
      <c r="W1483" s="44">
        <f>VLOOKUP($L1483,'[1]Tortugas liberadas DPNG'!$B$1:$O$552,11,FALSE)</f>
        <v>27.3</v>
      </c>
      <c r="X1483" s="44">
        <f>VLOOKUP($L1483,'[1]Tortugas liberadas DPNG'!$B$1:$O$552,14,FALSE)/1000</f>
        <v>2</v>
      </c>
      <c r="Y1483" s="44">
        <f>VLOOKUP($L1483,'[1]Tortugas liberadas DPNG'!$B$1:$O$552,5,FALSE) -0.5</f>
        <v>6.5</v>
      </c>
      <c r="Z1483" s="44">
        <f>Y1483+(F1483-VLOOKUP($L1483,'[1]Tortugas liberadas DPNG'!$B$1:$O$552,7,FALSE))</f>
        <v>8.5</v>
      </c>
      <c r="AA1483" s="44">
        <f t="shared" si="39"/>
        <v>8</v>
      </c>
    </row>
    <row r="1484" spans="1:27" x14ac:dyDescent="0.25">
      <c r="A1484" s="42">
        <f t="shared" si="38"/>
        <v>1568</v>
      </c>
      <c r="B1484" s="42" t="s">
        <v>28</v>
      </c>
      <c r="E1484" s="42" t="s">
        <v>967</v>
      </c>
      <c r="F1484" s="9">
        <v>2019</v>
      </c>
      <c r="G1484" s="42">
        <v>8</v>
      </c>
      <c r="H1484" s="42">
        <v>11</v>
      </c>
      <c r="I1484" s="42">
        <v>-0.82299999999999995</v>
      </c>
      <c r="J1484" s="42">
        <v>-90.062732999999994</v>
      </c>
      <c r="K1484" s="26" t="s">
        <v>968</v>
      </c>
      <c r="L1484" s="26">
        <v>982126055990471</v>
      </c>
      <c r="M1484" s="26" t="s">
        <v>968</v>
      </c>
      <c r="N1484" s="47">
        <v>0</v>
      </c>
      <c r="O1484" s="48">
        <v>33.1</v>
      </c>
      <c r="P1484" s="48">
        <v>34</v>
      </c>
      <c r="Q1484" s="48">
        <v>24</v>
      </c>
      <c r="R1484" s="48">
        <v>7</v>
      </c>
      <c r="S1484" s="48">
        <v>4</v>
      </c>
      <c r="T1484" s="45">
        <v>1</v>
      </c>
      <c r="U1484" s="28" t="e">
        <v>#N/A</v>
      </c>
      <c r="V1484" s="44">
        <f>VLOOKUP($L1484,'[1]Tortugas liberadas DPNG'!$B$1:$O$552,7,FALSE)</f>
        <v>2019</v>
      </c>
      <c r="W1484" s="44">
        <f>VLOOKUP($L1484,'[1]Tortugas liberadas DPNG'!$B$1:$O$552,11,FALSE)</f>
        <v>31.3</v>
      </c>
      <c r="X1484" s="44">
        <f>VLOOKUP($L1484,'[1]Tortugas liberadas DPNG'!$B$1:$O$552,14,FALSE)/1000</f>
        <v>3.0059999999999998</v>
      </c>
      <c r="Y1484" s="44">
        <f>VLOOKUP($L1484,'[1]Tortugas liberadas DPNG'!$B$1:$O$552,5,FALSE) -0.5</f>
        <v>6.5</v>
      </c>
      <c r="Z1484" s="44">
        <f>Y1484+(F1484-VLOOKUP($L1484,'[1]Tortugas liberadas DPNG'!$B$1:$O$552,7,FALSE))</f>
        <v>6.5</v>
      </c>
      <c r="AA1484" s="44">
        <f t="shared" si="39"/>
        <v>15</v>
      </c>
    </row>
    <row r="1485" spans="1:27" x14ac:dyDescent="0.25">
      <c r="A1485" s="42">
        <f t="shared" si="38"/>
        <v>1569</v>
      </c>
      <c r="B1485" s="42" t="s">
        <v>28</v>
      </c>
      <c r="E1485" s="42" t="s">
        <v>969</v>
      </c>
      <c r="F1485" s="9">
        <v>2019</v>
      </c>
      <c r="G1485" s="42">
        <v>8</v>
      </c>
      <c r="H1485" s="42">
        <v>11</v>
      </c>
      <c r="I1485" s="42">
        <v>-0.82356399999999996</v>
      </c>
      <c r="J1485" s="42">
        <v>-90.063571999999994</v>
      </c>
      <c r="K1485" s="26">
        <v>52526290</v>
      </c>
      <c r="L1485" s="26">
        <v>52526290</v>
      </c>
      <c r="M1485" s="26">
        <v>52526290</v>
      </c>
      <c r="N1485" s="47">
        <v>2477</v>
      </c>
      <c r="O1485" s="48">
        <v>33.5</v>
      </c>
      <c r="P1485" s="48">
        <v>34.5</v>
      </c>
      <c r="Q1485" s="48">
        <v>23.9</v>
      </c>
      <c r="R1485" s="48">
        <v>7.3</v>
      </c>
      <c r="S1485" s="48">
        <v>2.6</v>
      </c>
      <c r="T1485" s="45">
        <v>1</v>
      </c>
      <c r="U1485" s="28" t="e">
        <v>#N/A</v>
      </c>
      <c r="V1485" s="44">
        <f>VLOOKUP($L1485,'[1]Tortugas liberadas DPNG'!$B$1:$O$552,7,FALSE)</f>
        <v>2017</v>
      </c>
      <c r="W1485" s="44">
        <f>VLOOKUP($L1485,'[1]Tortugas liberadas DPNG'!$B$1:$O$552,11,FALSE)</f>
        <v>24.3</v>
      </c>
      <c r="X1485" s="44">
        <f>VLOOKUP($L1485,'[1]Tortugas liberadas DPNG'!$B$1:$O$552,14,FALSE)/1000</f>
        <v>1.22</v>
      </c>
      <c r="Y1485" s="44">
        <f>VLOOKUP($L1485,'[1]Tortugas liberadas DPNG'!$B$1:$O$552,5,FALSE) -0.5</f>
        <v>4.5</v>
      </c>
      <c r="Z1485" s="44">
        <f>Y1485+(F1485-VLOOKUP($L1485,'[1]Tortugas liberadas DPNG'!$B$1:$O$552,7,FALSE))</f>
        <v>6.5</v>
      </c>
      <c r="AA1485" s="44">
        <f t="shared" si="39"/>
        <v>8</v>
      </c>
    </row>
    <row r="1486" spans="1:27" x14ac:dyDescent="0.25">
      <c r="A1486" s="42">
        <f t="shared" si="38"/>
        <v>1570</v>
      </c>
      <c r="B1486" s="42" t="s">
        <v>28</v>
      </c>
      <c r="E1486" s="42" t="s">
        <v>970</v>
      </c>
      <c r="F1486" s="9">
        <v>2019</v>
      </c>
      <c r="G1486" s="42">
        <v>8</v>
      </c>
      <c r="H1486" s="42">
        <v>11</v>
      </c>
      <c r="I1486" s="42">
        <v>-0.82400499999999999</v>
      </c>
      <c r="J1486" s="42">
        <v>-90.066839000000002</v>
      </c>
      <c r="K1486" s="26" t="s">
        <v>971</v>
      </c>
      <c r="L1486" s="26">
        <v>982126055990462</v>
      </c>
      <c r="M1486" s="26">
        <v>982126055990462</v>
      </c>
      <c r="N1486" s="47">
        <v>0</v>
      </c>
      <c r="O1486" s="48">
        <v>31.8</v>
      </c>
      <c r="P1486" s="48">
        <v>33.299999999999997</v>
      </c>
      <c r="Q1486" s="48">
        <v>22.5</v>
      </c>
      <c r="R1486" s="48">
        <v>6</v>
      </c>
      <c r="S1486" s="48">
        <v>2.7</v>
      </c>
      <c r="T1486" s="45">
        <v>1</v>
      </c>
      <c r="U1486" s="28" t="e">
        <v>#N/A</v>
      </c>
      <c r="V1486" s="44">
        <f>VLOOKUP($L1486,'[1]Tortugas liberadas DPNG'!$B$1:$O$552,7,FALSE)</f>
        <v>2019</v>
      </c>
      <c r="W1486" s="44">
        <f>VLOOKUP($L1486,'[1]Tortugas liberadas DPNG'!$B$1:$O$552,11,FALSE)</f>
        <v>29.5</v>
      </c>
      <c r="X1486" s="44">
        <f>VLOOKUP($L1486,'[1]Tortugas liberadas DPNG'!$B$1:$O$552,14,FALSE)/1000</f>
        <v>2.2269999999999999</v>
      </c>
      <c r="Y1486" s="44">
        <f>VLOOKUP($L1486,'[1]Tortugas liberadas DPNG'!$B$1:$O$552,5,FALSE) -0.5</f>
        <v>6.5</v>
      </c>
      <c r="Z1486" s="44">
        <f>Y1486+(F1486-VLOOKUP($L1486,'[1]Tortugas liberadas DPNG'!$B$1:$O$552,7,FALSE))</f>
        <v>6.5</v>
      </c>
      <c r="AA1486" s="44">
        <f t="shared" si="39"/>
        <v>15</v>
      </c>
    </row>
    <row r="1487" spans="1:27" x14ac:dyDescent="0.25">
      <c r="A1487" s="42">
        <f t="shared" si="38"/>
        <v>1571</v>
      </c>
      <c r="B1487" s="42" t="s">
        <v>28</v>
      </c>
      <c r="E1487" s="42" t="s">
        <v>972</v>
      </c>
      <c r="F1487" s="9">
        <v>2019</v>
      </c>
      <c r="G1487" s="42">
        <v>8</v>
      </c>
      <c r="H1487" s="42">
        <v>11</v>
      </c>
      <c r="I1487" s="42">
        <v>-0.82525999999999999</v>
      </c>
      <c r="J1487" s="42">
        <v>-90.066332000000003</v>
      </c>
      <c r="K1487" s="26">
        <v>48312015</v>
      </c>
      <c r="L1487" s="26">
        <v>48312015</v>
      </c>
      <c r="M1487" s="26">
        <v>48312015</v>
      </c>
      <c r="N1487" s="47">
        <v>2294</v>
      </c>
      <c r="O1487" s="48">
        <v>46.8</v>
      </c>
      <c r="P1487" s="48">
        <v>50.5</v>
      </c>
      <c r="Q1487" s="48">
        <v>26.5</v>
      </c>
      <c r="R1487" s="48">
        <v>10.199999999999999</v>
      </c>
      <c r="S1487" s="48">
        <v>11.6</v>
      </c>
      <c r="T1487" s="45">
        <v>1</v>
      </c>
      <c r="U1487" s="28" t="e">
        <v>#N/A</v>
      </c>
      <c r="V1487" s="44">
        <f>VLOOKUP($L1487,'[1]Tortugas liberadas DPNG'!$B$1:$O$552,7,FALSE)</f>
        <v>2015</v>
      </c>
      <c r="W1487" s="44">
        <f>VLOOKUP($L1487,'[1]Tortugas liberadas DPNG'!$B$1:$O$552,11,FALSE)</f>
        <v>25.5</v>
      </c>
      <c r="X1487" s="44">
        <f>VLOOKUP($L1487,'[1]Tortugas liberadas DPNG'!$B$1:$O$552,14,FALSE)/1000</f>
        <v>1.6</v>
      </c>
      <c r="Y1487" s="44">
        <f>VLOOKUP($L1487,'[1]Tortugas liberadas DPNG'!$B$1:$O$552,5,FALSE) -0.5</f>
        <v>5.5</v>
      </c>
      <c r="Z1487" s="44">
        <f>Y1487+(F1487-VLOOKUP($L1487,'[1]Tortugas liberadas DPNG'!$B$1:$O$552,7,FALSE))</f>
        <v>9.5</v>
      </c>
      <c r="AA1487" s="44">
        <f t="shared" si="39"/>
        <v>8</v>
      </c>
    </row>
    <row r="1488" spans="1:27" x14ac:dyDescent="0.25">
      <c r="A1488" s="42">
        <f t="shared" si="38"/>
        <v>1572</v>
      </c>
      <c r="B1488" s="42" t="s">
        <v>28</v>
      </c>
      <c r="E1488" s="42" t="s">
        <v>973</v>
      </c>
      <c r="F1488" s="9">
        <v>2019</v>
      </c>
      <c r="G1488" s="42">
        <v>8</v>
      </c>
      <c r="H1488" s="42">
        <v>11</v>
      </c>
      <c r="I1488" s="42">
        <v>-0.82513700000000001</v>
      </c>
      <c r="J1488" s="42">
        <v>-90.065151</v>
      </c>
      <c r="K1488" s="26">
        <v>51835513</v>
      </c>
      <c r="L1488" s="26">
        <v>51835513</v>
      </c>
      <c r="M1488" s="26">
        <v>51835513</v>
      </c>
      <c r="N1488" s="47" t="s">
        <v>248</v>
      </c>
      <c r="O1488" s="48">
        <v>35.799999999999997</v>
      </c>
      <c r="P1488" s="48">
        <v>37.9</v>
      </c>
      <c r="Q1488" s="48">
        <v>26</v>
      </c>
      <c r="R1488" s="48">
        <v>8</v>
      </c>
      <c r="S1488" s="48">
        <v>4.5</v>
      </c>
      <c r="T1488" s="45">
        <v>1</v>
      </c>
      <c r="U1488" s="28" t="e">
        <v>#N/A</v>
      </c>
      <c r="V1488" s="44">
        <f>VLOOKUP($L1488,'[1]Tortugas liberadas DPNG'!$B$1:$O$552,7,FALSE)</f>
        <v>2017</v>
      </c>
      <c r="W1488" s="44">
        <f>VLOOKUP($L1488,'[1]Tortugas liberadas DPNG'!$B$1:$O$552,11,FALSE)</f>
        <v>26.6</v>
      </c>
      <c r="X1488" s="44">
        <f>VLOOKUP($L1488,'[1]Tortugas liberadas DPNG'!$B$1:$O$552,14,FALSE)/1000</f>
        <v>1.744</v>
      </c>
      <c r="Y1488" s="44">
        <f>VLOOKUP($L1488,'[1]Tortugas liberadas DPNG'!$B$1:$O$552,5,FALSE) -0.5</f>
        <v>5.5</v>
      </c>
      <c r="Z1488" s="44">
        <f>Y1488+(F1488-VLOOKUP($L1488,'[1]Tortugas liberadas DPNG'!$B$1:$O$552,7,FALSE))</f>
        <v>7.5</v>
      </c>
      <c r="AA1488" s="44">
        <f t="shared" si="39"/>
        <v>8</v>
      </c>
    </row>
    <row r="1489" spans="1:29" x14ac:dyDescent="0.25">
      <c r="A1489" s="42">
        <f t="shared" si="38"/>
        <v>1573</v>
      </c>
      <c r="B1489" s="42" t="s">
        <v>28</v>
      </c>
      <c r="E1489" s="42" t="s">
        <v>974</v>
      </c>
      <c r="F1489" s="9">
        <v>2019</v>
      </c>
      <c r="G1489" s="42">
        <v>8</v>
      </c>
      <c r="H1489" s="42">
        <v>11</v>
      </c>
      <c r="I1489" s="42">
        <v>-0.82477100000000003</v>
      </c>
      <c r="J1489" s="42">
        <v>-90.064995999999994</v>
      </c>
      <c r="K1489" s="26">
        <v>48376523</v>
      </c>
      <c r="L1489" s="26">
        <v>48376523</v>
      </c>
      <c r="M1489" s="26">
        <v>48376523</v>
      </c>
      <c r="N1489" s="47" t="s">
        <v>248</v>
      </c>
      <c r="O1489" s="48">
        <v>42.2</v>
      </c>
      <c r="P1489" s="48">
        <v>43</v>
      </c>
      <c r="Q1489" s="48">
        <v>30.9</v>
      </c>
      <c r="R1489" s="48">
        <v>8.6</v>
      </c>
      <c r="S1489" s="48">
        <v>7</v>
      </c>
      <c r="T1489" s="45">
        <v>1</v>
      </c>
      <c r="U1489" s="28" t="e">
        <v>#N/A</v>
      </c>
      <c r="V1489" s="44">
        <f>VLOOKUP($L1489,'[1]Tortugas liberadas DPNG'!$B$1:$O$552,7,FALSE)</f>
        <v>2015</v>
      </c>
      <c r="W1489" s="44">
        <f>VLOOKUP($L1489,'[1]Tortugas liberadas DPNG'!$B$1:$O$552,11,FALSE)</f>
        <v>23.5</v>
      </c>
      <c r="X1489" s="44">
        <f>VLOOKUP($L1489,'[1]Tortugas liberadas DPNG'!$B$1:$O$552,14,FALSE)/1000</f>
        <v>1</v>
      </c>
      <c r="Y1489" s="44">
        <f>VLOOKUP($L1489,'[1]Tortugas liberadas DPNG'!$B$1:$O$552,5,FALSE) -0.5</f>
        <v>4.5</v>
      </c>
      <c r="Z1489" s="44">
        <f>Y1489+(F1489-VLOOKUP($L1489,'[1]Tortugas liberadas DPNG'!$B$1:$O$552,7,FALSE))</f>
        <v>8.5</v>
      </c>
      <c r="AA1489" s="44">
        <f t="shared" si="39"/>
        <v>8</v>
      </c>
    </row>
    <row r="1490" spans="1:29" x14ac:dyDescent="0.25">
      <c r="A1490" s="42">
        <f t="shared" si="38"/>
        <v>1574</v>
      </c>
      <c r="B1490" s="42" t="s">
        <v>28</v>
      </c>
      <c r="E1490" s="42" t="s">
        <v>975</v>
      </c>
      <c r="F1490" s="9">
        <v>2019</v>
      </c>
      <c r="G1490" s="42">
        <v>8</v>
      </c>
      <c r="H1490" s="42">
        <v>11</v>
      </c>
      <c r="I1490" s="42">
        <v>-0.82481499999999996</v>
      </c>
      <c r="J1490" s="42">
        <v>-90.062730999999999</v>
      </c>
      <c r="K1490" s="26">
        <v>51869633</v>
      </c>
      <c r="L1490" s="26">
        <v>51869633</v>
      </c>
      <c r="M1490" s="26">
        <v>51869633</v>
      </c>
      <c r="N1490" s="47">
        <v>2335</v>
      </c>
      <c r="O1490" s="48">
        <v>35.799999999999997</v>
      </c>
      <c r="P1490" s="48">
        <v>37</v>
      </c>
      <c r="Q1490" s="48">
        <v>26.5</v>
      </c>
      <c r="R1490" s="48">
        <v>8</v>
      </c>
      <c r="S1490" s="48">
        <v>5.5</v>
      </c>
      <c r="T1490" s="45">
        <v>1</v>
      </c>
      <c r="U1490" s="28" t="e">
        <v>#N/A</v>
      </c>
      <c r="V1490" s="44">
        <f>VLOOKUP($L1490,'[1]Tortugas liberadas DPNG'!$B$1:$O$552,7,FALSE)</f>
        <v>2017</v>
      </c>
      <c r="W1490" s="44">
        <f>VLOOKUP($L1490,'[1]Tortugas liberadas DPNG'!$B$1:$O$552,11,FALSE)</f>
        <v>27.5</v>
      </c>
      <c r="X1490" s="44">
        <f>VLOOKUP($L1490,'[1]Tortugas liberadas DPNG'!$B$1:$O$552,14,FALSE)/1000</f>
        <v>2</v>
      </c>
      <c r="Y1490" s="44">
        <f>VLOOKUP($L1490,'[1]Tortugas liberadas DPNG'!$B$1:$O$552,5,FALSE) -0.5</f>
        <v>7.5</v>
      </c>
      <c r="Z1490" s="44">
        <f>Y1490+(F1490-VLOOKUP($L1490,'[1]Tortugas liberadas DPNG'!$B$1:$O$552,7,FALSE))</f>
        <v>9.5</v>
      </c>
      <c r="AA1490" s="44">
        <f t="shared" si="39"/>
        <v>8</v>
      </c>
    </row>
    <row r="1491" spans="1:29" x14ac:dyDescent="0.25">
      <c r="A1491" s="42">
        <f t="shared" si="38"/>
        <v>1575</v>
      </c>
      <c r="B1491" s="42" t="s">
        <v>28</v>
      </c>
      <c r="E1491" s="42" t="s">
        <v>976</v>
      </c>
      <c r="F1491" s="9">
        <v>2019</v>
      </c>
      <c r="G1491" s="42">
        <v>8</v>
      </c>
      <c r="H1491" s="42">
        <v>11</v>
      </c>
      <c r="I1491" s="42">
        <v>-0.82836699999999996</v>
      </c>
      <c r="J1491" s="42">
        <v>-90.065066999999999</v>
      </c>
      <c r="K1491" s="26">
        <v>48310303</v>
      </c>
      <c r="L1491" s="26">
        <v>48310303</v>
      </c>
      <c r="M1491" s="26">
        <v>48310303</v>
      </c>
      <c r="N1491" s="47">
        <v>2139</v>
      </c>
      <c r="O1491" s="48">
        <v>43.8</v>
      </c>
      <c r="P1491" s="48">
        <v>46</v>
      </c>
      <c r="Q1491" s="48">
        <v>31.7</v>
      </c>
      <c r="R1491" s="48">
        <v>10</v>
      </c>
      <c r="S1491" s="48">
        <v>9.3000000000000007</v>
      </c>
      <c r="T1491" s="45">
        <v>1</v>
      </c>
      <c r="U1491" s="28" t="e">
        <v>#N/A</v>
      </c>
      <c r="V1491" s="44">
        <f>VLOOKUP($L1491,'[1]Tortugas liberadas DPNG'!$B$1:$O$552,7,FALSE)</f>
        <v>2015</v>
      </c>
      <c r="W1491" s="44">
        <f>VLOOKUP($L1491,'[1]Tortugas liberadas DPNG'!$B$1:$O$552,11,FALSE)</f>
        <v>29.1</v>
      </c>
      <c r="X1491" s="44">
        <f>VLOOKUP($L1491,'[1]Tortugas liberadas DPNG'!$B$1:$O$552,14,FALSE)/1000</f>
        <v>2.1</v>
      </c>
      <c r="Y1491" s="44">
        <f>VLOOKUP($L1491,'[1]Tortugas liberadas DPNG'!$B$1:$O$552,5,FALSE) -0.5</f>
        <v>7.5</v>
      </c>
      <c r="Z1491" s="44">
        <f>Y1491+(F1491-VLOOKUP($L1491,'[1]Tortugas liberadas DPNG'!$B$1:$O$552,7,FALSE))</f>
        <v>11.5</v>
      </c>
      <c r="AA1491" s="44">
        <f t="shared" si="39"/>
        <v>8</v>
      </c>
    </row>
    <row r="1492" spans="1:29" x14ac:dyDescent="0.25">
      <c r="A1492" s="42">
        <f t="shared" si="38"/>
        <v>1576</v>
      </c>
      <c r="B1492" s="42" t="s">
        <v>28</v>
      </c>
      <c r="E1492" s="42" t="s">
        <v>977</v>
      </c>
      <c r="F1492" s="9">
        <v>2019</v>
      </c>
      <c r="G1492" s="42">
        <v>8</v>
      </c>
      <c r="H1492" s="42">
        <v>11</v>
      </c>
      <c r="I1492" s="42">
        <v>-0.82523599999999997</v>
      </c>
      <c r="J1492" s="42">
        <v>-90.058099999999996</v>
      </c>
      <c r="K1492" s="26">
        <v>52551619</v>
      </c>
      <c r="L1492" s="26">
        <v>52551619</v>
      </c>
      <c r="M1492" s="26">
        <v>52551619</v>
      </c>
      <c r="N1492" s="47">
        <v>2371</v>
      </c>
      <c r="O1492" s="48">
        <v>32.299999999999997</v>
      </c>
      <c r="P1492" s="48">
        <v>32.799999999999997</v>
      </c>
      <c r="Q1492" s="48">
        <v>24</v>
      </c>
      <c r="R1492" s="48">
        <v>7</v>
      </c>
      <c r="S1492" s="48">
        <v>3.5</v>
      </c>
      <c r="T1492" s="45">
        <v>1</v>
      </c>
      <c r="U1492" s="28" t="e">
        <v>#N/A</v>
      </c>
      <c r="V1492" s="44">
        <f>VLOOKUP($L1492,'[1]Tortugas liberadas DPNG'!$B$1:$O$552,7,FALSE)</f>
        <v>2017</v>
      </c>
      <c r="W1492" s="44">
        <f>VLOOKUP($L1492,'[1]Tortugas liberadas DPNG'!$B$1:$O$552,11,FALSE)</f>
        <v>24.6</v>
      </c>
      <c r="X1492" s="44">
        <f>VLOOKUP($L1492,'[1]Tortugas liberadas DPNG'!$B$1:$O$552,14,FALSE)/1000</f>
        <v>1.3</v>
      </c>
      <c r="Y1492" s="44">
        <f>VLOOKUP($L1492,'[1]Tortugas liberadas DPNG'!$B$1:$O$552,5,FALSE) -0.5</f>
        <v>6.5</v>
      </c>
      <c r="Z1492" s="44">
        <f>Y1492+(F1492-VLOOKUP($L1492,'[1]Tortugas liberadas DPNG'!$B$1:$O$552,7,FALSE))</f>
        <v>8.5</v>
      </c>
      <c r="AA1492" s="44">
        <f t="shared" si="39"/>
        <v>8</v>
      </c>
    </row>
    <row r="1493" spans="1:29" x14ac:dyDescent="0.25">
      <c r="A1493" s="42">
        <f t="shared" si="38"/>
        <v>1577</v>
      </c>
      <c r="B1493" s="42" t="s">
        <v>28</v>
      </c>
      <c r="E1493" s="42" t="s">
        <v>978</v>
      </c>
      <c r="F1493" s="9">
        <v>2019</v>
      </c>
      <c r="G1493" s="42">
        <v>8</v>
      </c>
      <c r="H1493" s="42">
        <v>11</v>
      </c>
      <c r="I1493" s="42">
        <v>-0.822994</v>
      </c>
      <c r="J1493" s="42">
        <v>-90.058710000000005</v>
      </c>
      <c r="K1493" s="26">
        <v>52353637</v>
      </c>
      <c r="L1493" s="26">
        <v>52353637</v>
      </c>
      <c r="M1493" s="26">
        <v>52353637</v>
      </c>
      <c r="N1493" s="47">
        <v>0</v>
      </c>
      <c r="O1493" s="48">
        <v>35</v>
      </c>
      <c r="P1493" s="48">
        <v>35.700000000000003</v>
      </c>
      <c r="Q1493" s="48">
        <v>25</v>
      </c>
      <c r="R1493" s="48">
        <v>6.7</v>
      </c>
      <c r="S1493" s="48">
        <v>4.0999999999999996</v>
      </c>
      <c r="T1493" s="45">
        <v>1</v>
      </c>
      <c r="U1493" s="28" t="e">
        <v>#N/A</v>
      </c>
      <c r="V1493" s="44">
        <f>VLOOKUP($L1493,'[1]Tortugas liberadas DPNG'!$B$1:$O$552,7,FALSE)</f>
        <v>2017</v>
      </c>
      <c r="W1493" s="44">
        <f>VLOOKUP($L1493,'[1]Tortugas liberadas DPNG'!$B$1:$O$552,11,FALSE)</f>
        <v>26</v>
      </c>
      <c r="X1493" s="44">
        <f>VLOOKUP($L1493,'[1]Tortugas liberadas DPNG'!$B$1:$O$552,14,FALSE)/1000</f>
        <v>1.4430000000000001</v>
      </c>
      <c r="Y1493" s="44">
        <f>VLOOKUP($L1493,'[1]Tortugas liberadas DPNG'!$B$1:$O$552,5,FALSE) -0.5</f>
        <v>5.5</v>
      </c>
      <c r="Z1493" s="44">
        <f>Y1493+(F1493-VLOOKUP($L1493,'[1]Tortugas liberadas DPNG'!$B$1:$O$552,7,FALSE))</f>
        <v>7.5</v>
      </c>
      <c r="AA1493" s="44">
        <f t="shared" si="39"/>
        <v>8</v>
      </c>
    </row>
    <row r="1494" spans="1:29" x14ac:dyDescent="0.25">
      <c r="A1494" s="42">
        <f t="shared" si="38"/>
        <v>1578</v>
      </c>
      <c r="B1494" s="42" t="s">
        <v>28</v>
      </c>
      <c r="E1494" s="42" t="s">
        <v>979</v>
      </c>
      <c r="F1494" s="9">
        <v>2019</v>
      </c>
      <c r="G1494" s="42">
        <v>8</v>
      </c>
      <c r="H1494" s="42">
        <v>11</v>
      </c>
      <c r="I1494" s="42">
        <v>-0.822986</v>
      </c>
      <c r="J1494" s="42">
        <v>-90.059796000000006</v>
      </c>
      <c r="K1494" s="26">
        <v>982126055990423</v>
      </c>
      <c r="L1494" s="26">
        <v>982126055990423</v>
      </c>
      <c r="M1494" s="26">
        <v>982126055990423</v>
      </c>
      <c r="N1494" s="47">
        <v>0</v>
      </c>
      <c r="O1494" s="48">
        <v>31</v>
      </c>
      <c r="P1494" s="48">
        <v>31.5</v>
      </c>
      <c r="Q1494" s="48">
        <v>21.5</v>
      </c>
      <c r="R1494" s="48">
        <v>6.2</v>
      </c>
      <c r="S1494" s="48">
        <v>2.8</v>
      </c>
      <c r="T1494" s="45">
        <v>1</v>
      </c>
      <c r="U1494" s="28" t="e">
        <v>#N/A</v>
      </c>
      <c r="V1494" s="44">
        <f>VLOOKUP($L1494,'[1]Tortugas liberadas DPNG'!$B$1:$O$552,7,FALSE)</f>
        <v>2019</v>
      </c>
      <c r="W1494" s="44">
        <f>VLOOKUP($L1494,'[1]Tortugas liberadas DPNG'!$B$1:$O$552,11,FALSE)</f>
        <v>28.4</v>
      </c>
      <c r="X1494" s="44">
        <f>VLOOKUP($L1494,'[1]Tortugas liberadas DPNG'!$B$1:$O$552,14,FALSE)/1000</f>
        <v>2.806</v>
      </c>
      <c r="Y1494" s="44">
        <f>VLOOKUP($L1494,'[1]Tortugas liberadas DPNG'!$B$1:$O$552,5,FALSE) -0.5</f>
        <v>7.5</v>
      </c>
      <c r="Z1494" s="44">
        <f>Y1494+(F1494-VLOOKUP($L1494,'[1]Tortugas liberadas DPNG'!$B$1:$O$552,7,FALSE))</f>
        <v>7.5</v>
      </c>
      <c r="AA1494" s="44">
        <f t="shared" si="39"/>
        <v>15</v>
      </c>
    </row>
    <row r="1495" spans="1:29" x14ac:dyDescent="0.25">
      <c r="A1495" s="42">
        <f t="shared" si="38"/>
        <v>1579</v>
      </c>
      <c r="B1495" s="42" t="s">
        <v>28</v>
      </c>
      <c r="E1495" s="42" t="s">
        <v>980</v>
      </c>
      <c r="F1495" s="9">
        <v>2019</v>
      </c>
      <c r="G1495" s="42">
        <v>8</v>
      </c>
      <c r="H1495" s="42">
        <v>11</v>
      </c>
      <c r="I1495" s="42">
        <v>-0.82119699999999995</v>
      </c>
      <c r="J1495" s="42">
        <v>-90.063254000000001</v>
      </c>
      <c r="K1495" s="26">
        <v>48312051</v>
      </c>
      <c r="L1495" s="26">
        <v>48312051</v>
      </c>
      <c r="M1495" s="26">
        <v>48312051</v>
      </c>
      <c r="N1495" s="47">
        <v>0</v>
      </c>
      <c r="O1495" s="48">
        <v>30.8</v>
      </c>
      <c r="P1495" s="48">
        <v>32.1</v>
      </c>
      <c r="Q1495" s="48">
        <v>22.1</v>
      </c>
      <c r="R1495" s="48">
        <v>6</v>
      </c>
      <c r="S1495" s="48">
        <v>2.8</v>
      </c>
      <c r="T1495" s="45">
        <v>1</v>
      </c>
      <c r="U1495" s="28" t="e">
        <v>#N/A</v>
      </c>
      <c r="V1495" s="44">
        <f>VLOOKUP($L1495,'[1]Tortugas liberadas DPNG'!$B$1:$O$552,7,FALSE)</f>
        <v>2015</v>
      </c>
      <c r="W1495" s="44">
        <f>VLOOKUP($L1495,'[1]Tortugas liberadas DPNG'!$B$1:$O$552,11,FALSE)</f>
        <v>22.5</v>
      </c>
      <c r="X1495" s="44">
        <f>VLOOKUP($L1495,'[1]Tortugas liberadas DPNG'!$B$1:$O$552,14,FALSE)/1000</f>
        <v>0.95</v>
      </c>
      <c r="Y1495" s="44">
        <f>VLOOKUP($L1495,'[1]Tortugas liberadas DPNG'!$B$1:$O$552,5,FALSE) -0.5</f>
        <v>9.5</v>
      </c>
      <c r="Z1495" s="44">
        <f>Y1495+(F1495-VLOOKUP($L1495,'[1]Tortugas liberadas DPNG'!$B$1:$O$552,7,FALSE))</f>
        <v>13.5</v>
      </c>
      <c r="AA1495" s="44">
        <f t="shared" si="39"/>
        <v>8</v>
      </c>
    </row>
    <row r="1496" spans="1:29" x14ac:dyDescent="0.25">
      <c r="A1496" s="42">
        <f t="shared" si="38"/>
        <v>1580</v>
      </c>
      <c r="B1496" s="42" t="s">
        <v>28</v>
      </c>
      <c r="D1496" s="42" t="s">
        <v>981</v>
      </c>
      <c r="E1496" s="42" t="s">
        <v>982</v>
      </c>
      <c r="F1496" s="9">
        <v>2020</v>
      </c>
      <c r="G1496" s="42">
        <v>3</v>
      </c>
      <c r="H1496" s="42">
        <v>10</v>
      </c>
      <c r="I1496" s="42">
        <v>-0.82145299999999999</v>
      </c>
      <c r="J1496" s="42">
        <v>-90.052473000000006</v>
      </c>
      <c r="K1496" s="42">
        <v>91366301</v>
      </c>
      <c r="L1496" s="42">
        <v>91366301</v>
      </c>
      <c r="M1496" s="47">
        <v>91366301</v>
      </c>
      <c r="O1496" s="45">
        <v>69.900000000000006</v>
      </c>
      <c r="P1496" s="45">
        <v>70</v>
      </c>
      <c r="Q1496" s="45">
        <v>48.1</v>
      </c>
      <c r="R1496" s="45">
        <v>20.5</v>
      </c>
      <c r="S1496" s="45">
        <v>28.9</v>
      </c>
      <c r="T1496" s="45">
        <v>1</v>
      </c>
      <c r="U1496" s="28" t="e">
        <v>#N/A</v>
      </c>
      <c r="V1496" s="44" t="e">
        <f>VLOOKUP($L1496,'[1]Tortugas liberadas DPNG'!$B$1:$O$552,7,FALSE)</f>
        <v>#N/A</v>
      </c>
      <c r="W1496" s="44" t="e">
        <f>VLOOKUP($L1496,'[1]Tortugas liberadas DPNG'!$B$1:$O$552,11,FALSE)</f>
        <v>#N/A</v>
      </c>
      <c r="X1496" s="44" t="e">
        <f>VLOOKUP($L1496,'[1]Tortugas liberadas DPNG'!$B$1:$O$552,14,FALSE)/1000</f>
        <v>#N/A</v>
      </c>
      <c r="Y1496" s="44" t="e">
        <f>VLOOKUP($L1496,'[1]Tortugas liberadas DPNG'!$B$1:$O$552,5,FALSE) -0.5</f>
        <v>#N/A</v>
      </c>
      <c r="Z1496" s="44" t="e">
        <f>Y1496+(F1496-VLOOKUP($L1496,'[1]Tortugas liberadas DPNG'!$B$1:$O$552,7,FALSE))</f>
        <v>#N/A</v>
      </c>
      <c r="AC1496" s="9" t="s">
        <v>983</v>
      </c>
    </row>
    <row r="1497" spans="1:29" x14ac:dyDescent="0.25">
      <c r="A1497" s="42">
        <f t="shared" si="38"/>
        <v>1581</v>
      </c>
      <c r="B1497" s="42" t="s">
        <v>28</v>
      </c>
      <c r="D1497" s="42" t="s">
        <v>981</v>
      </c>
      <c r="E1497" s="42" t="s">
        <v>984</v>
      </c>
      <c r="F1497" s="9">
        <v>2020</v>
      </c>
      <c r="G1497" s="42">
        <v>3</v>
      </c>
      <c r="H1497" s="42">
        <v>10</v>
      </c>
      <c r="I1497" s="42">
        <v>-0.82054300000000002</v>
      </c>
      <c r="J1497" s="42">
        <v>-90.055571999999998</v>
      </c>
      <c r="K1497" s="42">
        <v>48073378</v>
      </c>
      <c r="L1497" s="42">
        <v>48073378</v>
      </c>
      <c r="M1497" s="47">
        <v>48073378</v>
      </c>
      <c r="N1497" s="47">
        <v>2147</v>
      </c>
      <c r="O1497" s="45">
        <v>54.8</v>
      </c>
      <c r="P1497" s="45">
        <v>58.8</v>
      </c>
      <c r="Q1497" s="45">
        <v>42</v>
      </c>
      <c r="R1497" s="45">
        <v>14.2</v>
      </c>
      <c r="S1497" s="45">
        <v>18.7</v>
      </c>
      <c r="T1497" s="45">
        <v>1</v>
      </c>
      <c r="U1497" s="28" t="e">
        <v>#N/A</v>
      </c>
      <c r="V1497" s="44">
        <f>VLOOKUP($L1497,'[1]Tortugas liberadas DPNG'!$B$1:$O$552,7,FALSE)</f>
        <v>2015</v>
      </c>
      <c r="W1497" s="44">
        <f>VLOOKUP($L1497,'[1]Tortugas liberadas DPNG'!$B$1:$O$552,11,FALSE)</f>
        <v>34.1</v>
      </c>
      <c r="X1497" s="44">
        <f>VLOOKUP($L1497,'[1]Tortugas liberadas DPNG'!$B$1:$O$552,14,FALSE)/1000</f>
        <v>3.6</v>
      </c>
      <c r="Y1497" s="44">
        <f>VLOOKUP($L1497,'[1]Tortugas liberadas DPNG'!$B$1:$O$552,5,FALSE) -0.5</f>
        <v>7.5</v>
      </c>
      <c r="Z1497" s="44">
        <f>Y1497+(F1497-VLOOKUP($L1497,'[1]Tortugas liberadas DPNG'!$B$1:$O$552,7,FALSE))</f>
        <v>12.5</v>
      </c>
      <c r="AC1497" s="9"/>
    </row>
    <row r="1498" spans="1:29" x14ac:dyDescent="0.25">
      <c r="A1498" s="42">
        <f t="shared" si="38"/>
        <v>1582</v>
      </c>
      <c r="B1498" s="42" t="s">
        <v>28</v>
      </c>
      <c r="D1498" s="42" t="s">
        <v>981</v>
      </c>
      <c r="E1498" s="42" t="s">
        <v>985</v>
      </c>
      <c r="F1498" s="9">
        <v>2020</v>
      </c>
      <c r="G1498" s="42">
        <v>3</v>
      </c>
      <c r="H1498" s="42">
        <v>10</v>
      </c>
      <c r="I1498" s="42">
        <v>-0.82014100000000001</v>
      </c>
      <c r="J1498" s="42">
        <v>-90.056308999999999</v>
      </c>
      <c r="K1498" s="42">
        <v>51631834</v>
      </c>
      <c r="L1498" s="42">
        <v>51631834</v>
      </c>
      <c r="M1498" s="47">
        <v>51631834</v>
      </c>
      <c r="N1498" s="47">
        <v>3198</v>
      </c>
      <c r="O1498" s="45">
        <v>44.1</v>
      </c>
      <c r="P1498" s="45">
        <v>46.6</v>
      </c>
      <c r="Q1498" s="45">
        <v>33.4</v>
      </c>
      <c r="R1498" s="45">
        <v>11</v>
      </c>
      <c r="S1498" s="45">
        <v>9.6</v>
      </c>
      <c r="T1498" s="45">
        <v>1</v>
      </c>
      <c r="U1498" s="28" t="e">
        <v>#N/A</v>
      </c>
      <c r="V1498" s="44" t="e">
        <f>VLOOKUP($L1498,'[1]Tortugas liberadas DPNG'!$B$1:$O$552,7,FALSE)</f>
        <v>#N/A</v>
      </c>
      <c r="W1498" s="44" t="e">
        <f>VLOOKUP($L1498,'[1]Tortugas liberadas DPNG'!$B$1:$O$552,11,FALSE)</f>
        <v>#N/A</v>
      </c>
      <c r="X1498" s="44" t="e">
        <f>VLOOKUP($L1498,'[1]Tortugas liberadas DPNG'!$B$1:$O$552,14,FALSE)/1000</f>
        <v>#N/A</v>
      </c>
      <c r="Y1498" s="44" t="e">
        <f>VLOOKUP($L1498,'[1]Tortugas liberadas DPNG'!$B$1:$O$552,5,FALSE) -0.5</f>
        <v>#N/A</v>
      </c>
      <c r="Z1498" s="44" t="e">
        <f>Y1498+(F1498-VLOOKUP($L1498,'[1]Tortugas liberadas DPNG'!$B$1:$O$552,7,FALSE))</f>
        <v>#N/A</v>
      </c>
    </row>
    <row r="1499" spans="1:29" x14ac:dyDescent="0.25">
      <c r="A1499" s="42">
        <f t="shared" si="38"/>
        <v>1583</v>
      </c>
      <c r="B1499" s="42" t="s">
        <v>28</v>
      </c>
      <c r="D1499" s="42" t="s">
        <v>981</v>
      </c>
      <c r="E1499" s="42" t="s">
        <v>986</v>
      </c>
      <c r="F1499" s="9">
        <v>2020</v>
      </c>
      <c r="G1499" s="42">
        <v>3</v>
      </c>
      <c r="H1499" s="42">
        <v>10</v>
      </c>
      <c r="I1499" s="42">
        <v>-0.81996500000000005</v>
      </c>
      <c r="J1499" s="42">
        <v>-90.056332999999995</v>
      </c>
      <c r="K1499" s="42">
        <v>51610841</v>
      </c>
      <c r="L1499" s="42">
        <v>51610841</v>
      </c>
      <c r="M1499" s="47">
        <v>51610841</v>
      </c>
      <c r="N1499" s="47">
        <v>2419</v>
      </c>
      <c r="O1499" s="45">
        <v>38</v>
      </c>
      <c r="P1499" s="45">
        <v>40.299999999999997</v>
      </c>
      <c r="Q1499" s="45">
        <v>27.6</v>
      </c>
      <c r="R1499" s="45">
        <v>9.3000000000000007</v>
      </c>
      <c r="S1499" s="45">
        <v>6.4</v>
      </c>
      <c r="T1499" s="45">
        <v>1</v>
      </c>
      <c r="U1499" s="28" t="e">
        <v>#N/A</v>
      </c>
      <c r="V1499" s="44">
        <f>VLOOKUP($L1499,'[1]Tortugas liberadas DPNG'!$B$1:$O$552,7,FALSE)</f>
        <v>2017</v>
      </c>
      <c r="W1499" s="44">
        <f>VLOOKUP($L1499,'[1]Tortugas liberadas DPNG'!$B$1:$O$552,11,FALSE)</f>
        <v>26.4</v>
      </c>
      <c r="X1499" s="44">
        <f>VLOOKUP($L1499,'[1]Tortugas liberadas DPNG'!$B$1:$O$552,14,FALSE)/1000</f>
        <v>1.554</v>
      </c>
      <c r="Y1499" s="44">
        <f>VLOOKUP($L1499,'[1]Tortugas liberadas DPNG'!$B$1:$O$552,5,FALSE) -0.5</f>
        <v>5.5</v>
      </c>
      <c r="Z1499" s="44">
        <f>Y1499+(F1499-VLOOKUP($L1499,'[1]Tortugas liberadas DPNG'!$B$1:$O$552,7,FALSE))</f>
        <v>8.5</v>
      </c>
    </row>
    <row r="1500" spans="1:29" x14ac:dyDescent="0.25">
      <c r="A1500" s="42">
        <f t="shared" si="38"/>
        <v>1584</v>
      </c>
      <c r="B1500" s="42" t="s">
        <v>28</v>
      </c>
      <c r="D1500" s="42" t="s">
        <v>981</v>
      </c>
      <c r="E1500" s="42" t="s">
        <v>987</v>
      </c>
      <c r="F1500" s="9">
        <v>2020</v>
      </c>
      <c r="G1500" s="42">
        <v>3</v>
      </c>
      <c r="H1500" s="42">
        <v>10</v>
      </c>
      <c r="I1500" s="42">
        <v>-0.82016100000000003</v>
      </c>
      <c r="J1500" s="42">
        <v>-90.055710000000005</v>
      </c>
      <c r="K1500" s="42">
        <v>48265350</v>
      </c>
      <c r="L1500" s="42">
        <v>48265350</v>
      </c>
      <c r="M1500" s="47">
        <v>48265350</v>
      </c>
      <c r="N1500" s="47">
        <v>2813</v>
      </c>
      <c r="O1500" s="45">
        <v>53.4</v>
      </c>
      <c r="P1500" s="45">
        <v>55.2</v>
      </c>
      <c r="Q1500" s="45">
        <v>39.299999999999997</v>
      </c>
      <c r="R1500" s="45">
        <v>14.9</v>
      </c>
      <c r="S1500" s="45">
        <v>17.100000000000001</v>
      </c>
      <c r="T1500" s="45">
        <v>1</v>
      </c>
      <c r="U1500" s="28" t="e">
        <v>#N/A</v>
      </c>
      <c r="V1500" s="44">
        <f>VLOOKUP($L1500,'[1]Tortugas liberadas DPNG'!$B$1:$O$552,7,FALSE)</f>
        <v>2015</v>
      </c>
      <c r="W1500" s="44">
        <f>VLOOKUP($L1500,'[1]Tortugas liberadas DPNG'!$B$1:$O$552,11,FALSE)</f>
        <v>31.1</v>
      </c>
      <c r="X1500" s="44">
        <f>VLOOKUP($L1500,'[1]Tortugas liberadas DPNG'!$B$1:$O$552,14,FALSE)/1000</f>
        <v>2.75</v>
      </c>
      <c r="Y1500" s="44">
        <f>VLOOKUP($L1500,'[1]Tortugas liberadas DPNG'!$B$1:$O$552,5,FALSE) -0.5</f>
        <v>6.5</v>
      </c>
      <c r="Z1500" s="44">
        <f>Y1500+(F1500-VLOOKUP($L1500,'[1]Tortugas liberadas DPNG'!$B$1:$O$552,7,FALSE))</f>
        <v>11.5</v>
      </c>
    </row>
    <row r="1501" spans="1:29" x14ac:dyDescent="0.25">
      <c r="A1501" s="42">
        <f t="shared" si="38"/>
        <v>1585</v>
      </c>
      <c r="B1501" s="42" t="s">
        <v>28</v>
      </c>
      <c r="D1501" s="42" t="s">
        <v>981</v>
      </c>
      <c r="E1501" s="42" t="s">
        <v>988</v>
      </c>
      <c r="F1501" s="9">
        <v>2020</v>
      </c>
      <c r="G1501" s="42">
        <v>3</v>
      </c>
      <c r="H1501" s="42">
        <v>10</v>
      </c>
      <c r="I1501" s="42">
        <v>-0.81992900000000002</v>
      </c>
      <c r="J1501" s="42">
        <v>-90.055944999999994</v>
      </c>
      <c r="K1501" s="42">
        <v>48367080</v>
      </c>
      <c r="L1501" s="42">
        <v>48367080</v>
      </c>
      <c r="M1501" s="47">
        <v>48367080</v>
      </c>
      <c r="N1501" s="47">
        <v>2142</v>
      </c>
      <c r="O1501" s="45">
        <v>44.7</v>
      </c>
      <c r="P1501" s="45">
        <v>47.8</v>
      </c>
      <c r="Q1501" s="45">
        <v>33.6</v>
      </c>
      <c r="R1501" s="45">
        <v>11.4</v>
      </c>
      <c r="S1501" s="45">
        <v>10.3</v>
      </c>
      <c r="T1501" s="45">
        <v>1</v>
      </c>
      <c r="U1501" s="28" t="e">
        <v>#N/A</v>
      </c>
      <c r="V1501" s="44">
        <f>VLOOKUP($L1501,'[1]Tortugas liberadas DPNG'!$B$1:$O$552,7,FALSE)</f>
        <v>2015</v>
      </c>
      <c r="W1501" s="44">
        <f>VLOOKUP($L1501,'[1]Tortugas liberadas DPNG'!$B$1:$O$552,11,FALSE)</f>
        <v>25.8</v>
      </c>
      <c r="X1501" s="44">
        <f>VLOOKUP($L1501,'[1]Tortugas liberadas DPNG'!$B$1:$O$552,14,FALSE)/1000</f>
        <v>1.5</v>
      </c>
      <c r="Y1501" s="44">
        <f>VLOOKUP($L1501,'[1]Tortugas liberadas DPNG'!$B$1:$O$552,5,FALSE) -0.5</f>
        <v>7.5</v>
      </c>
      <c r="Z1501" s="44">
        <f>Y1501+(F1501-VLOOKUP($L1501,'[1]Tortugas liberadas DPNG'!$B$1:$O$552,7,FALSE))</f>
        <v>12.5</v>
      </c>
    </row>
    <row r="1502" spans="1:29" x14ac:dyDescent="0.25">
      <c r="A1502" s="42">
        <f t="shared" si="38"/>
        <v>1586</v>
      </c>
      <c r="B1502" s="42" t="s">
        <v>28</v>
      </c>
      <c r="D1502" s="42" t="s">
        <v>981</v>
      </c>
      <c r="E1502" s="42" t="s">
        <v>989</v>
      </c>
      <c r="F1502" s="9">
        <v>2020</v>
      </c>
      <c r="G1502" s="42">
        <v>3</v>
      </c>
      <c r="H1502" s="42">
        <v>10</v>
      </c>
      <c r="I1502" s="42">
        <v>-0.81996599999999997</v>
      </c>
      <c r="J1502" s="42">
        <v>-90.056826000000001</v>
      </c>
      <c r="K1502" s="42">
        <v>48070836</v>
      </c>
      <c r="L1502" s="42">
        <v>48070836</v>
      </c>
      <c r="M1502" s="47">
        <v>48070836</v>
      </c>
      <c r="N1502" s="47">
        <v>2211</v>
      </c>
      <c r="O1502" s="45">
        <v>50</v>
      </c>
      <c r="P1502" s="45">
        <v>53.1</v>
      </c>
      <c r="Q1502" s="45">
        <v>38</v>
      </c>
      <c r="R1502" s="45">
        <v>12.2</v>
      </c>
      <c r="S1502" s="45">
        <v>14.6</v>
      </c>
      <c r="T1502" s="45">
        <v>1</v>
      </c>
      <c r="U1502" s="28" t="e">
        <v>#N/A</v>
      </c>
      <c r="V1502" s="44">
        <f>VLOOKUP($L1502,'[1]Tortugas liberadas DPNG'!$B$1:$O$552,7,FALSE)</f>
        <v>2015</v>
      </c>
      <c r="W1502" s="44">
        <f>VLOOKUP($L1502,'[1]Tortugas liberadas DPNG'!$B$1:$O$552,11,FALSE)</f>
        <v>26.2</v>
      </c>
      <c r="X1502" s="44">
        <f>VLOOKUP($L1502,'[1]Tortugas liberadas DPNG'!$B$1:$O$552,14,FALSE)/1000</f>
        <v>1.4</v>
      </c>
      <c r="Y1502" s="44">
        <f>VLOOKUP($L1502,'[1]Tortugas liberadas DPNG'!$B$1:$O$552,5,FALSE) -0.5</f>
        <v>5.5</v>
      </c>
      <c r="Z1502" s="44">
        <f>Y1502+(F1502-VLOOKUP($L1502,'[1]Tortugas liberadas DPNG'!$B$1:$O$552,7,FALSE))</f>
        <v>10.5</v>
      </c>
    </row>
    <row r="1503" spans="1:29" x14ac:dyDescent="0.25">
      <c r="A1503" s="42">
        <f t="shared" si="38"/>
        <v>1587</v>
      </c>
      <c r="B1503" s="42" t="s">
        <v>28</v>
      </c>
      <c r="D1503" s="42" t="s">
        <v>981</v>
      </c>
      <c r="E1503" s="42" t="s">
        <v>990</v>
      </c>
      <c r="F1503" s="9">
        <v>2020</v>
      </c>
      <c r="G1503" s="42">
        <v>3</v>
      </c>
      <c r="H1503" s="42">
        <v>10</v>
      </c>
      <c r="I1503" s="42">
        <v>-0.81985200000000003</v>
      </c>
      <c r="J1503" s="42">
        <v>-90.057162000000005</v>
      </c>
      <c r="K1503" s="42">
        <v>51777523</v>
      </c>
      <c r="L1503" s="42">
        <v>51777523</v>
      </c>
      <c r="M1503" s="47">
        <v>51777523</v>
      </c>
      <c r="N1503" s="47">
        <v>2496</v>
      </c>
      <c r="O1503" s="45">
        <v>42.9</v>
      </c>
      <c r="P1503" s="45">
        <v>44.1</v>
      </c>
      <c r="Q1503" s="45">
        <v>30.8</v>
      </c>
      <c r="R1503" s="45">
        <v>9.3000000000000007</v>
      </c>
      <c r="S1503" s="45">
        <v>7.2</v>
      </c>
      <c r="T1503" s="45">
        <v>1</v>
      </c>
      <c r="U1503" s="28" t="e">
        <v>#N/A</v>
      </c>
      <c r="V1503" s="44">
        <f>VLOOKUP($L1503,'[1]Tortugas liberadas DPNG'!$B$1:$O$552,7,FALSE)</f>
        <v>2017</v>
      </c>
      <c r="W1503" s="44">
        <f>VLOOKUP($L1503,'[1]Tortugas liberadas DPNG'!$B$1:$O$552,11,FALSE)</f>
        <v>27.9</v>
      </c>
      <c r="X1503" s="44">
        <f>VLOOKUP($L1503,'[1]Tortugas liberadas DPNG'!$B$1:$O$552,14,FALSE)/1000</f>
        <v>1.53</v>
      </c>
      <c r="Y1503" s="44">
        <f>VLOOKUP($L1503,'[1]Tortugas liberadas DPNG'!$B$1:$O$552,5,FALSE) -0.5</f>
        <v>5.5</v>
      </c>
      <c r="Z1503" s="44">
        <f>Y1503+(F1503-VLOOKUP($L1503,'[1]Tortugas liberadas DPNG'!$B$1:$O$552,7,FALSE))</f>
        <v>8.5</v>
      </c>
    </row>
    <row r="1504" spans="1:29" x14ac:dyDescent="0.25">
      <c r="A1504" s="42">
        <f t="shared" ref="A1504:A1567" si="40">A1503+1</f>
        <v>1588</v>
      </c>
      <c r="B1504" s="42" t="s">
        <v>28</v>
      </c>
      <c r="D1504" s="42" t="s">
        <v>981</v>
      </c>
      <c r="E1504" s="42" t="s">
        <v>991</v>
      </c>
      <c r="F1504" s="9">
        <v>2020</v>
      </c>
      <c r="G1504" s="42">
        <v>3</v>
      </c>
      <c r="H1504" s="42">
        <v>10</v>
      </c>
      <c r="I1504" s="42">
        <v>-0.82019299999999995</v>
      </c>
      <c r="J1504" s="42">
        <v>-90.057454000000007</v>
      </c>
      <c r="K1504" s="42">
        <v>52795583</v>
      </c>
      <c r="L1504" s="42">
        <v>52795583</v>
      </c>
      <c r="M1504" s="47">
        <v>52795583</v>
      </c>
      <c r="N1504" s="47">
        <v>2449</v>
      </c>
      <c r="O1504" s="45">
        <v>39.799999999999997</v>
      </c>
      <c r="P1504" s="45">
        <v>40.799999999999997</v>
      </c>
      <c r="Q1504" s="45">
        <v>28.6</v>
      </c>
      <c r="R1504" s="45">
        <v>9</v>
      </c>
      <c r="S1504" s="45">
        <v>7.1</v>
      </c>
      <c r="T1504" s="45">
        <v>1</v>
      </c>
      <c r="U1504" s="28" t="e">
        <v>#N/A</v>
      </c>
      <c r="V1504" s="44">
        <f>VLOOKUP($L1504,'[1]Tortugas liberadas DPNG'!$B$1:$O$552,7,FALSE)</f>
        <v>2017</v>
      </c>
      <c r="W1504" s="44">
        <f>VLOOKUP($L1504,'[1]Tortugas liberadas DPNG'!$B$1:$O$552,11,FALSE)</f>
        <v>26</v>
      </c>
      <c r="X1504" s="44">
        <f>VLOOKUP($L1504,'[1]Tortugas liberadas DPNG'!$B$1:$O$552,14,FALSE)/1000</f>
        <v>1.6679999999999999</v>
      </c>
      <c r="Y1504" s="44">
        <f>VLOOKUP($L1504,'[1]Tortugas liberadas DPNG'!$B$1:$O$552,5,FALSE) -0.5</f>
        <v>5.5</v>
      </c>
      <c r="Z1504" s="44">
        <f>Y1504+(F1504-VLOOKUP($L1504,'[1]Tortugas liberadas DPNG'!$B$1:$O$552,7,FALSE))</f>
        <v>8.5</v>
      </c>
    </row>
    <row r="1505" spans="1:26" x14ac:dyDescent="0.25">
      <c r="A1505" s="42">
        <f t="shared" si="40"/>
        <v>1589</v>
      </c>
      <c r="B1505" s="42" t="s">
        <v>28</v>
      </c>
      <c r="D1505" s="42" t="s">
        <v>981</v>
      </c>
      <c r="E1505" s="42" t="s">
        <v>992</v>
      </c>
      <c r="F1505" s="9">
        <v>2020</v>
      </c>
      <c r="G1505" s="42">
        <v>3</v>
      </c>
      <c r="H1505" s="42">
        <v>10</v>
      </c>
      <c r="I1505" s="42">
        <v>-0.82042000000000004</v>
      </c>
      <c r="J1505" s="42">
        <v>-90.058429000000004</v>
      </c>
      <c r="K1505" s="47" t="s">
        <v>616</v>
      </c>
      <c r="L1505" s="49">
        <v>982126055990493</v>
      </c>
      <c r="M1505" s="49">
        <v>982126055990493</v>
      </c>
      <c r="O1505" s="45">
        <v>32.4</v>
      </c>
      <c r="P1505" s="45">
        <v>34</v>
      </c>
      <c r="Q1505" s="45">
        <v>23.7</v>
      </c>
      <c r="R1505" s="45">
        <v>6</v>
      </c>
      <c r="S1505" s="45">
        <v>3.4</v>
      </c>
      <c r="T1505" s="45">
        <v>1</v>
      </c>
      <c r="U1505" s="28" t="e">
        <v>#N/A</v>
      </c>
      <c r="V1505" s="44">
        <f>VLOOKUP($L1505,'[1]Tortugas liberadas DPNG'!$B$1:$O$552,7,FALSE)</f>
        <v>2019</v>
      </c>
      <c r="W1505" s="44">
        <f>VLOOKUP($L1505,'[1]Tortugas liberadas DPNG'!$B$1:$O$552,11,FALSE)</f>
        <v>28.9</v>
      </c>
      <c r="X1505" s="44">
        <f>VLOOKUP($L1505,'[1]Tortugas liberadas DPNG'!$B$1:$O$552,14,FALSE)/1000</f>
        <v>2.0019999999999998</v>
      </c>
      <c r="Y1505" s="44">
        <f>VLOOKUP($L1505,'[1]Tortugas liberadas DPNG'!$B$1:$O$552,5,FALSE) -0.5</f>
        <v>6.5</v>
      </c>
      <c r="Z1505" s="44">
        <f>Y1505+(F1505-VLOOKUP($L1505,'[1]Tortugas liberadas DPNG'!$B$1:$O$552,7,FALSE))</f>
        <v>7.5</v>
      </c>
    </row>
    <row r="1506" spans="1:26" x14ac:dyDescent="0.25">
      <c r="A1506" s="42">
        <f t="shared" si="40"/>
        <v>1590</v>
      </c>
      <c r="B1506" s="42" t="s">
        <v>28</v>
      </c>
      <c r="D1506" s="42" t="s">
        <v>981</v>
      </c>
      <c r="E1506" s="42" t="s">
        <v>993</v>
      </c>
      <c r="F1506" s="9">
        <v>2020</v>
      </c>
      <c r="G1506" s="42">
        <v>3</v>
      </c>
      <c r="H1506" s="42">
        <v>10</v>
      </c>
      <c r="I1506" s="42">
        <v>-0.82056499999999999</v>
      </c>
      <c r="J1506" s="42">
        <v>-90.058836999999997</v>
      </c>
      <c r="K1506" s="47" t="s">
        <v>757</v>
      </c>
      <c r="L1506" s="49">
        <v>982126055990475</v>
      </c>
      <c r="M1506" s="49">
        <v>982126055990475</v>
      </c>
      <c r="O1506" s="45">
        <v>34.200000000000003</v>
      </c>
      <c r="P1506" s="45">
        <v>35.5</v>
      </c>
      <c r="Q1506" s="45">
        <v>25.5</v>
      </c>
      <c r="R1506" s="45">
        <v>6.7</v>
      </c>
      <c r="S1506" s="45">
        <v>4.0999999999999996</v>
      </c>
      <c r="T1506" s="45">
        <v>1</v>
      </c>
      <c r="U1506" s="28" t="e">
        <v>#N/A</v>
      </c>
      <c r="V1506" s="44">
        <f>VLOOKUP($L1506,'[1]Tortugas liberadas DPNG'!$B$1:$O$552,7,FALSE)</f>
        <v>2019</v>
      </c>
      <c r="W1506" s="44">
        <f>VLOOKUP($L1506,'[1]Tortugas liberadas DPNG'!$B$1:$O$552,11,FALSE)</f>
        <v>29.3</v>
      </c>
      <c r="X1506" s="44">
        <f>VLOOKUP($L1506,'[1]Tortugas liberadas DPNG'!$B$1:$O$552,14,FALSE)/1000</f>
        <v>2.1819999999999999</v>
      </c>
      <c r="Y1506" s="44">
        <f>VLOOKUP($L1506,'[1]Tortugas liberadas DPNG'!$B$1:$O$552,5,FALSE) -0.5</f>
        <v>6.5</v>
      </c>
      <c r="Z1506" s="44">
        <f>Y1506+(F1506-VLOOKUP($L1506,'[1]Tortugas liberadas DPNG'!$B$1:$O$552,7,FALSE))</f>
        <v>7.5</v>
      </c>
    </row>
    <row r="1507" spans="1:26" x14ac:dyDescent="0.25">
      <c r="A1507" s="42">
        <f t="shared" si="40"/>
        <v>1591</v>
      </c>
      <c r="B1507" s="42" t="s">
        <v>28</v>
      </c>
      <c r="D1507" s="42" t="s">
        <v>981</v>
      </c>
      <c r="E1507" s="42" t="s">
        <v>994</v>
      </c>
      <c r="F1507" s="9">
        <v>2020</v>
      </c>
      <c r="G1507" s="42">
        <v>3</v>
      </c>
      <c r="H1507" s="42">
        <v>10</v>
      </c>
      <c r="I1507" s="42">
        <v>-0.82066700000000004</v>
      </c>
      <c r="J1507" s="42">
        <v>-90.058770999999993</v>
      </c>
      <c r="K1507" s="47" t="s">
        <v>920</v>
      </c>
      <c r="L1507" s="49">
        <v>982126055990409</v>
      </c>
      <c r="M1507" s="49">
        <v>982126055990409</v>
      </c>
      <c r="O1507" s="45">
        <v>34</v>
      </c>
      <c r="P1507" s="45">
        <v>36</v>
      </c>
      <c r="Q1507" s="45">
        <v>25</v>
      </c>
      <c r="R1507" s="45">
        <v>7</v>
      </c>
      <c r="S1507" s="45">
        <v>4.3</v>
      </c>
      <c r="T1507" s="45">
        <v>1</v>
      </c>
      <c r="U1507" s="28" t="e">
        <v>#N/A</v>
      </c>
      <c r="V1507" s="44">
        <f>VLOOKUP($L1507,'[1]Tortugas liberadas DPNG'!$B$1:$O$552,7,FALSE)</f>
        <v>2019</v>
      </c>
      <c r="W1507" s="44">
        <f>VLOOKUP($L1507,'[1]Tortugas liberadas DPNG'!$B$1:$O$552,11,FALSE)</f>
        <v>28.9</v>
      </c>
      <c r="X1507" s="44">
        <f>VLOOKUP($L1507,'[1]Tortugas liberadas DPNG'!$B$1:$O$552,14,FALSE)/1000</f>
        <v>2.3919999999999999</v>
      </c>
      <c r="Y1507" s="44">
        <f>VLOOKUP($L1507,'[1]Tortugas liberadas DPNG'!$B$1:$O$552,5,FALSE) -0.5</f>
        <v>6.5</v>
      </c>
      <c r="Z1507" s="44">
        <f>Y1507+(F1507-VLOOKUP($L1507,'[1]Tortugas liberadas DPNG'!$B$1:$O$552,7,FALSE))</f>
        <v>7.5</v>
      </c>
    </row>
    <row r="1508" spans="1:26" x14ac:dyDescent="0.25">
      <c r="A1508" s="42">
        <f t="shared" si="40"/>
        <v>1592</v>
      </c>
      <c r="B1508" s="42" t="s">
        <v>28</v>
      </c>
      <c r="D1508" s="42" t="s">
        <v>981</v>
      </c>
      <c r="E1508" s="42" t="s">
        <v>995</v>
      </c>
      <c r="F1508" s="9">
        <v>2020</v>
      </c>
      <c r="G1508" s="42">
        <v>3</v>
      </c>
      <c r="H1508" s="42">
        <v>10</v>
      </c>
      <c r="I1508" s="42">
        <v>-0.82043699999999997</v>
      </c>
      <c r="J1508" s="42">
        <v>-90.058833000000007</v>
      </c>
      <c r="K1508" s="47">
        <v>51769312</v>
      </c>
      <c r="L1508" s="47">
        <v>51769312</v>
      </c>
      <c r="M1508" s="47">
        <v>51769312</v>
      </c>
      <c r="N1508" s="47">
        <v>2902</v>
      </c>
      <c r="O1508" s="45">
        <v>36.9</v>
      </c>
      <c r="P1508" s="45">
        <v>33.200000000000003</v>
      </c>
      <c r="Q1508" s="45">
        <v>27.3</v>
      </c>
      <c r="R1508" s="45">
        <v>8.1999999999999993</v>
      </c>
      <c r="S1508" s="45">
        <v>5.5</v>
      </c>
      <c r="T1508" s="45">
        <v>1</v>
      </c>
      <c r="U1508" s="28" t="e">
        <v>#N/A</v>
      </c>
      <c r="V1508" s="44">
        <f>VLOOKUP($L1508,'[1]Tortugas liberadas DPNG'!$B$1:$O$552,7,FALSE)</f>
        <v>2017</v>
      </c>
      <c r="W1508" s="44">
        <f>VLOOKUP($L1508,'[1]Tortugas liberadas DPNG'!$B$1:$O$552,11,FALSE)</f>
        <v>24.1</v>
      </c>
      <c r="X1508" s="44">
        <f>VLOOKUP($L1508,'[1]Tortugas liberadas DPNG'!$B$1:$O$552,14,FALSE)/1000</f>
        <v>1.242</v>
      </c>
      <c r="Y1508" s="44">
        <f>VLOOKUP($L1508,'[1]Tortugas liberadas DPNG'!$B$1:$O$552,5,FALSE) -0.5</f>
        <v>5.5</v>
      </c>
      <c r="Z1508" s="44">
        <f>Y1508+(F1508-VLOOKUP($L1508,'[1]Tortugas liberadas DPNG'!$B$1:$O$552,7,FALSE))</f>
        <v>8.5</v>
      </c>
    </row>
    <row r="1509" spans="1:26" x14ac:dyDescent="0.25">
      <c r="A1509" s="42">
        <f t="shared" si="40"/>
        <v>1593</v>
      </c>
      <c r="B1509" s="42" t="s">
        <v>28</v>
      </c>
      <c r="D1509" s="42" t="s">
        <v>981</v>
      </c>
      <c r="E1509" s="42" t="s">
        <v>996</v>
      </c>
      <c r="F1509" s="9">
        <v>2020</v>
      </c>
      <c r="G1509" s="42">
        <v>3</v>
      </c>
      <c r="H1509" s="42">
        <v>10</v>
      </c>
      <c r="I1509" s="42">
        <v>-0.82081899999999997</v>
      </c>
      <c r="J1509" s="42">
        <v>-90.059507999999994</v>
      </c>
      <c r="K1509" s="47">
        <v>52109088</v>
      </c>
      <c r="L1509" s="47">
        <v>52109088</v>
      </c>
      <c r="M1509" s="47">
        <v>52109088</v>
      </c>
      <c r="N1509" s="47">
        <v>2418</v>
      </c>
      <c r="O1509" s="45">
        <v>36.799999999999997</v>
      </c>
      <c r="P1509" s="45">
        <v>36.799999999999997</v>
      </c>
      <c r="Q1509" s="45">
        <v>26.4</v>
      </c>
      <c r="R1509" s="45">
        <v>8</v>
      </c>
      <c r="S1509" s="45">
        <v>5.2</v>
      </c>
      <c r="T1509" s="45">
        <v>1</v>
      </c>
      <c r="U1509" s="28" t="e">
        <v>#N/A</v>
      </c>
      <c r="V1509" s="44">
        <f>VLOOKUP($L1509,'[1]Tortugas liberadas DPNG'!$B$1:$O$552,7,FALSE)</f>
        <v>2017</v>
      </c>
      <c r="W1509" s="44">
        <f>VLOOKUP($L1509,'[1]Tortugas liberadas DPNG'!$B$1:$O$552,11,FALSE)</f>
        <v>25.9</v>
      </c>
      <c r="X1509" s="44">
        <f>VLOOKUP($L1509,'[1]Tortugas liberadas DPNG'!$B$1:$O$552,14,FALSE)/1000</f>
        <v>1.367</v>
      </c>
      <c r="Y1509" s="44">
        <f>VLOOKUP($L1509,'[1]Tortugas liberadas DPNG'!$B$1:$O$552,5,FALSE) -0.5</f>
        <v>5.5</v>
      </c>
      <c r="Z1509" s="44">
        <f>Y1509+(F1509-VLOOKUP($L1509,'[1]Tortugas liberadas DPNG'!$B$1:$O$552,7,FALSE))</f>
        <v>8.5</v>
      </c>
    </row>
    <row r="1510" spans="1:26" x14ac:dyDescent="0.25">
      <c r="A1510" s="42">
        <f t="shared" si="40"/>
        <v>1594</v>
      </c>
      <c r="B1510" s="42" t="s">
        <v>28</v>
      </c>
      <c r="D1510" s="42" t="s">
        <v>981</v>
      </c>
      <c r="E1510" s="42" t="s">
        <v>997</v>
      </c>
      <c r="F1510" s="9">
        <v>2020</v>
      </c>
      <c r="G1510" s="42">
        <v>3</v>
      </c>
      <c r="H1510" s="42">
        <v>10</v>
      </c>
      <c r="I1510" s="42">
        <v>-0.82062199999999996</v>
      </c>
      <c r="J1510" s="42">
        <v>-90.059655000000006</v>
      </c>
      <c r="K1510" s="47">
        <v>52031125</v>
      </c>
      <c r="L1510" s="47">
        <v>52031125</v>
      </c>
      <c r="M1510" s="47">
        <v>52031125</v>
      </c>
      <c r="N1510" s="47">
        <v>2421</v>
      </c>
      <c r="O1510" s="45">
        <v>34.700000000000003</v>
      </c>
      <c r="P1510" s="45">
        <v>36.700000000000003</v>
      </c>
      <c r="Q1510" s="45">
        <v>25.2</v>
      </c>
      <c r="R1510" s="45">
        <v>8</v>
      </c>
      <c r="S1510" s="45">
        <v>5.4</v>
      </c>
      <c r="T1510" s="45">
        <v>1</v>
      </c>
      <c r="U1510" s="28" t="e">
        <v>#N/A</v>
      </c>
      <c r="V1510" s="44">
        <f>VLOOKUP($L1510,'[1]Tortugas liberadas DPNG'!$B$1:$O$552,7,FALSE)</f>
        <v>2017</v>
      </c>
      <c r="W1510" s="44">
        <f>VLOOKUP($L1510,'[1]Tortugas liberadas DPNG'!$B$1:$O$552,11,FALSE)</f>
        <v>25.5</v>
      </c>
      <c r="X1510" s="44">
        <f>VLOOKUP($L1510,'[1]Tortugas liberadas DPNG'!$B$1:$O$552,14,FALSE)/1000</f>
        <v>1.393</v>
      </c>
      <c r="Y1510" s="44">
        <f>VLOOKUP($L1510,'[1]Tortugas liberadas DPNG'!$B$1:$O$552,5,FALSE) -0.5</f>
        <v>5.5</v>
      </c>
      <c r="Z1510" s="44">
        <f>Y1510+(F1510-VLOOKUP($L1510,'[1]Tortugas liberadas DPNG'!$B$1:$O$552,7,FALSE))</f>
        <v>8.5</v>
      </c>
    </row>
    <row r="1511" spans="1:26" x14ac:dyDescent="0.25">
      <c r="A1511" s="42">
        <f t="shared" si="40"/>
        <v>1595</v>
      </c>
      <c r="B1511" s="42" t="s">
        <v>28</v>
      </c>
      <c r="D1511" s="42" t="s">
        <v>981</v>
      </c>
      <c r="E1511" s="42" t="s">
        <v>998</v>
      </c>
      <c r="F1511" s="9">
        <v>2020</v>
      </c>
      <c r="G1511" s="42">
        <v>3</v>
      </c>
      <c r="H1511" s="42">
        <v>10</v>
      </c>
      <c r="I1511" s="42">
        <v>-0.82063900000000001</v>
      </c>
      <c r="J1511" s="42">
        <v>-90.060013999999995</v>
      </c>
      <c r="K1511" s="47" t="s">
        <v>872</v>
      </c>
      <c r="L1511" s="49">
        <v>982126055990460</v>
      </c>
      <c r="M1511" s="49">
        <v>982126055990460</v>
      </c>
      <c r="O1511" s="45">
        <v>28.3</v>
      </c>
      <c r="P1511" s="45">
        <v>29.7</v>
      </c>
      <c r="Q1511" s="45">
        <v>19.5</v>
      </c>
      <c r="R1511" s="45">
        <v>6.7</v>
      </c>
      <c r="S1511" s="45">
        <v>2.5</v>
      </c>
      <c r="T1511" s="45">
        <v>1</v>
      </c>
      <c r="U1511" s="28" t="e">
        <v>#N/A</v>
      </c>
      <c r="V1511" s="44">
        <f>VLOOKUP($L1511,'[1]Tortugas liberadas DPNG'!$B$1:$O$552,7,FALSE)</f>
        <v>2019</v>
      </c>
      <c r="W1511" s="44">
        <f>VLOOKUP($L1511,'[1]Tortugas liberadas DPNG'!$B$1:$O$552,11,FALSE)</f>
        <v>26.5</v>
      </c>
      <c r="X1511" s="44">
        <f>VLOOKUP($L1511,'[1]Tortugas liberadas DPNG'!$B$1:$O$552,14,FALSE)/1000</f>
        <v>1.48</v>
      </c>
      <c r="Y1511" s="44">
        <f>VLOOKUP($L1511,'[1]Tortugas liberadas DPNG'!$B$1:$O$552,5,FALSE) -0.5</f>
        <v>5.5</v>
      </c>
      <c r="Z1511" s="44">
        <f>Y1511+(F1511-VLOOKUP($L1511,'[1]Tortugas liberadas DPNG'!$B$1:$O$552,7,FALSE))</f>
        <v>6.5</v>
      </c>
    </row>
    <row r="1512" spans="1:26" x14ac:dyDescent="0.25">
      <c r="A1512" s="42">
        <f t="shared" si="40"/>
        <v>1596</v>
      </c>
      <c r="B1512" s="42" t="s">
        <v>28</v>
      </c>
      <c r="D1512" s="42" t="s">
        <v>981</v>
      </c>
      <c r="E1512" s="42" t="s">
        <v>999</v>
      </c>
      <c r="F1512" s="9">
        <v>2020</v>
      </c>
      <c r="G1512" s="42">
        <v>3</v>
      </c>
      <c r="H1512" s="42">
        <v>10</v>
      </c>
      <c r="I1512" s="42">
        <v>-0.82065600000000005</v>
      </c>
      <c r="J1512" s="42">
        <v>-90.060019999999994</v>
      </c>
      <c r="K1512" s="47" t="s">
        <v>753</v>
      </c>
      <c r="L1512" s="49">
        <v>982126055990570</v>
      </c>
      <c r="M1512" s="49">
        <v>982126055990570</v>
      </c>
      <c r="O1512" s="45">
        <v>32.5</v>
      </c>
      <c r="P1512" s="45">
        <v>34</v>
      </c>
      <c r="Q1512" s="45">
        <v>23.3</v>
      </c>
      <c r="R1512" s="45">
        <v>6.8</v>
      </c>
      <c r="S1512" s="45">
        <v>3.5</v>
      </c>
      <c r="T1512" s="45">
        <v>1</v>
      </c>
      <c r="U1512" s="28" t="e">
        <v>#N/A</v>
      </c>
      <c r="V1512" s="44">
        <f>VLOOKUP($L1512,'[1]Tortugas liberadas DPNG'!$B$1:$O$552,7,FALSE)</f>
        <v>2019</v>
      </c>
      <c r="W1512" s="44">
        <f>VLOOKUP($L1512,'[1]Tortugas liberadas DPNG'!$B$1:$O$552,11,FALSE)</f>
        <v>28.8</v>
      </c>
      <c r="X1512" s="44">
        <f>VLOOKUP($L1512,'[1]Tortugas liberadas DPNG'!$B$1:$O$552,14,FALSE)/1000</f>
        <v>2.0710000000000002</v>
      </c>
      <c r="Y1512" s="44">
        <f>VLOOKUP($L1512,'[1]Tortugas liberadas DPNG'!$B$1:$O$552,5,FALSE) -0.5</f>
        <v>5.5</v>
      </c>
      <c r="Z1512" s="44">
        <f>Y1512+(F1512-VLOOKUP($L1512,'[1]Tortugas liberadas DPNG'!$B$1:$O$552,7,FALSE))</f>
        <v>6.5</v>
      </c>
    </row>
    <row r="1513" spans="1:26" x14ac:dyDescent="0.25">
      <c r="A1513" s="42">
        <f t="shared" si="40"/>
        <v>1597</v>
      </c>
      <c r="B1513" s="42" t="s">
        <v>28</v>
      </c>
      <c r="D1513" s="42" t="s">
        <v>981</v>
      </c>
      <c r="E1513" s="42" t="s">
        <v>1000</v>
      </c>
      <c r="F1513" s="9">
        <v>2020</v>
      </c>
      <c r="G1513" s="42">
        <v>3</v>
      </c>
      <c r="H1513" s="42">
        <v>10</v>
      </c>
      <c r="I1513" s="42">
        <v>-0.82081099999999996</v>
      </c>
      <c r="J1513" s="42">
        <v>-90.06035</v>
      </c>
      <c r="K1513" s="47">
        <v>52070348</v>
      </c>
      <c r="L1513" s="47">
        <v>52070348</v>
      </c>
      <c r="M1513" s="47">
        <v>52070348</v>
      </c>
      <c r="N1513" s="47">
        <v>2409</v>
      </c>
      <c r="O1513" s="45">
        <v>32</v>
      </c>
      <c r="P1513" s="45">
        <v>33</v>
      </c>
      <c r="Q1513" s="45">
        <v>22.7</v>
      </c>
      <c r="R1513" s="45">
        <v>6.7</v>
      </c>
      <c r="S1513" s="45">
        <v>3.6</v>
      </c>
      <c r="T1513" s="45">
        <v>1</v>
      </c>
      <c r="U1513" s="28" t="e">
        <v>#N/A</v>
      </c>
      <c r="V1513" s="44">
        <f>VLOOKUP($L1513,'[1]Tortugas liberadas DPNG'!$B$1:$O$552,7,FALSE)</f>
        <v>2017</v>
      </c>
      <c r="W1513" s="44">
        <f>VLOOKUP($L1513,'[1]Tortugas liberadas DPNG'!$B$1:$O$552,11,FALSE)</f>
        <v>23.6</v>
      </c>
      <c r="X1513" s="44">
        <f>VLOOKUP($L1513,'[1]Tortugas liberadas DPNG'!$B$1:$O$552,14,FALSE)/1000</f>
        <v>1.504</v>
      </c>
      <c r="Y1513" s="44">
        <f>VLOOKUP($L1513,'[1]Tortugas liberadas DPNG'!$B$1:$O$552,5,FALSE) -0.5</f>
        <v>5.5</v>
      </c>
      <c r="Z1513" s="44">
        <f>Y1513+(F1513-VLOOKUP($L1513,'[1]Tortugas liberadas DPNG'!$B$1:$O$552,7,FALSE))</f>
        <v>8.5</v>
      </c>
    </row>
    <row r="1514" spans="1:26" x14ac:dyDescent="0.25">
      <c r="A1514" s="42">
        <f t="shared" si="40"/>
        <v>1598</v>
      </c>
      <c r="B1514" s="42" t="s">
        <v>28</v>
      </c>
      <c r="D1514" s="42" t="s">
        <v>981</v>
      </c>
      <c r="E1514" s="42" t="s">
        <v>1001</v>
      </c>
      <c r="F1514" s="9">
        <v>2020</v>
      </c>
      <c r="G1514" s="42">
        <v>3</v>
      </c>
      <c r="H1514" s="42">
        <v>10</v>
      </c>
      <c r="I1514" s="42">
        <v>-0.82077199999999995</v>
      </c>
      <c r="J1514" s="42">
        <v>-90.060654999999997</v>
      </c>
      <c r="K1514" s="47">
        <v>48110864</v>
      </c>
      <c r="L1514" s="47">
        <v>48110864</v>
      </c>
      <c r="M1514" s="47">
        <v>48110864</v>
      </c>
      <c r="N1514" s="47">
        <v>2110</v>
      </c>
      <c r="O1514" s="45">
        <v>44</v>
      </c>
      <c r="P1514" s="45">
        <v>48.6</v>
      </c>
      <c r="Q1514" s="45">
        <v>33.700000000000003</v>
      </c>
      <c r="R1514" s="45">
        <v>11</v>
      </c>
      <c r="S1514" s="45">
        <v>9.9</v>
      </c>
      <c r="T1514" s="45">
        <v>1</v>
      </c>
      <c r="U1514" s="28" t="e">
        <v>#N/A</v>
      </c>
      <c r="V1514" s="44">
        <f>VLOOKUP($L1514,'[1]Tortugas liberadas DPNG'!$B$1:$O$552,7,FALSE)</f>
        <v>2015</v>
      </c>
      <c r="W1514" s="44">
        <f>VLOOKUP($L1514,'[1]Tortugas liberadas DPNG'!$B$1:$O$552,11,FALSE)</f>
        <v>36.299999999999997</v>
      </c>
      <c r="X1514" s="44">
        <f>VLOOKUP($L1514,'[1]Tortugas liberadas DPNG'!$B$1:$O$552,14,FALSE)/1000</f>
        <v>1.2</v>
      </c>
      <c r="Y1514" s="44">
        <f>VLOOKUP($L1514,'[1]Tortugas liberadas DPNG'!$B$1:$O$552,5,FALSE) -0.5</f>
        <v>7.5</v>
      </c>
      <c r="Z1514" s="44">
        <f>Y1514+(F1514-VLOOKUP($L1514,'[1]Tortugas liberadas DPNG'!$B$1:$O$552,7,FALSE))</f>
        <v>12.5</v>
      </c>
    </row>
    <row r="1515" spans="1:26" x14ac:dyDescent="0.25">
      <c r="A1515" s="42">
        <f t="shared" si="40"/>
        <v>1599</v>
      </c>
      <c r="B1515" s="42" t="s">
        <v>28</v>
      </c>
      <c r="D1515" s="42" t="s">
        <v>981</v>
      </c>
      <c r="E1515" s="42" t="s">
        <v>1002</v>
      </c>
      <c r="F1515" s="9">
        <v>2020</v>
      </c>
      <c r="G1515" s="42">
        <v>3</v>
      </c>
      <c r="H1515" s="42">
        <v>10</v>
      </c>
      <c r="I1515" s="42">
        <v>-0.82076199999999999</v>
      </c>
      <c r="J1515" s="42">
        <v>-90.060805000000002</v>
      </c>
      <c r="K1515" s="47">
        <v>52770551</v>
      </c>
      <c r="L1515" s="47">
        <v>52770551</v>
      </c>
      <c r="M1515" s="47">
        <v>52770551</v>
      </c>
      <c r="N1515" s="47">
        <v>2372</v>
      </c>
      <c r="O1515" s="45">
        <v>37.5</v>
      </c>
      <c r="P1515" s="45">
        <v>39.6</v>
      </c>
      <c r="Q1515" s="45">
        <v>28</v>
      </c>
      <c r="R1515" s="45">
        <v>8.1</v>
      </c>
      <c r="S1515" s="45">
        <v>6.5</v>
      </c>
      <c r="T1515" s="45">
        <v>1</v>
      </c>
      <c r="U1515" s="28" t="e">
        <v>#N/A</v>
      </c>
      <c r="V1515" s="44">
        <f>VLOOKUP($L1515,'[1]Tortugas liberadas DPNG'!$B$1:$O$552,7,FALSE)</f>
        <v>2017</v>
      </c>
      <c r="W1515" s="44">
        <f>VLOOKUP($L1515,'[1]Tortugas liberadas DPNG'!$B$1:$O$552,11,FALSE)</f>
        <v>26.5</v>
      </c>
      <c r="X1515" s="44">
        <f>VLOOKUP($L1515,'[1]Tortugas liberadas DPNG'!$B$1:$O$552,14,FALSE)/1000</f>
        <v>1.8</v>
      </c>
      <c r="Y1515" s="44">
        <f>VLOOKUP($L1515,'[1]Tortugas liberadas DPNG'!$B$1:$O$552,5,FALSE) -0.5</f>
        <v>6.5</v>
      </c>
      <c r="Z1515" s="44">
        <f>Y1515+(F1515-VLOOKUP($L1515,'[1]Tortugas liberadas DPNG'!$B$1:$O$552,7,FALSE))</f>
        <v>9.5</v>
      </c>
    </row>
    <row r="1516" spans="1:26" x14ac:dyDescent="0.25">
      <c r="A1516" s="42">
        <f t="shared" si="40"/>
        <v>1600</v>
      </c>
      <c r="B1516" s="42" t="s">
        <v>28</v>
      </c>
      <c r="D1516" s="42" t="s">
        <v>981</v>
      </c>
      <c r="E1516" s="42" t="s">
        <v>1003</v>
      </c>
      <c r="F1516" s="9">
        <v>2020</v>
      </c>
      <c r="G1516" s="42">
        <v>3</v>
      </c>
      <c r="H1516" s="42">
        <v>10</v>
      </c>
      <c r="I1516" s="42">
        <v>-0.82074899999999995</v>
      </c>
      <c r="J1516" s="42">
        <v>-90.060783000000001</v>
      </c>
      <c r="K1516" s="47">
        <v>48050829</v>
      </c>
      <c r="L1516" s="47">
        <v>48050829</v>
      </c>
      <c r="M1516" s="47">
        <v>48050829</v>
      </c>
      <c r="N1516" s="47">
        <v>2154</v>
      </c>
      <c r="O1516" s="45">
        <v>48.7</v>
      </c>
      <c r="P1516" s="45">
        <v>50.2</v>
      </c>
      <c r="Q1516" s="45">
        <v>37</v>
      </c>
      <c r="R1516" s="45">
        <v>12</v>
      </c>
      <c r="S1516" s="45">
        <v>13</v>
      </c>
      <c r="T1516" s="45">
        <v>1</v>
      </c>
      <c r="U1516" s="28" t="e">
        <v>#N/A</v>
      </c>
      <c r="V1516" s="44">
        <f>VLOOKUP($L1516,'[1]Tortugas liberadas DPNG'!$B$1:$O$552,7,FALSE)</f>
        <v>2015</v>
      </c>
      <c r="W1516" s="44">
        <f>VLOOKUP($L1516,'[1]Tortugas liberadas DPNG'!$B$1:$O$552,11,FALSE)</f>
        <v>27.8</v>
      </c>
      <c r="X1516" s="44">
        <f>VLOOKUP($L1516,'[1]Tortugas liberadas DPNG'!$B$1:$O$552,14,FALSE)/1000</f>
        <v>1.7</v>
      </c>
      <c r="Y1516" s="44">
        <f>VLOOKUP($L1516,'[1]Tortugas liberadas DPNG'!$B$1:$O$552,5,FALSE) -0.5</f>
        <v>7.5</v>
      </c>
      <c r="Z1516" s="44">
        <f>Y1516+(F1516-VLOOKUP($L1516,'[1]Tortugas liberadas DPNG'!$B$1:$O$552,7,FALSE))</f>
        <v>12.5</v>
      </c>
    </row>
    <row r="1517" spans="1:26" x14ac:dyDescent="0.25">
      <c r="A1517" s="42">
        <f t="shared" si="40"/>
        <v>1601</v>
      </c>
      <c r="B1517" s="42" t="s">
        <v>28</v>
      </c>
      <c r="D1517" s="42" t="s">
        <v>981</v>
      </c>
      <c r="E1517" s="42" t="s">
        <v>1004</v>
      </c>
      <c r="F1517" s="9">
        <v>2020</v>
      </c>
      <c r="G1517" s="42">
        <v>3</v>
      </c>
      <c r="H1517" s="42">
        <v>10</v>
      </c>
      <c r="I1517" s="42">
        <v>-0.82139300000000004</v>
      </c>
      <c r="J1517" s="42">
        <v>-90.060140000000004</v>
      </c>
      <c r="K1517" s="47">
        <v>48306341</v>
      </c>
      <c r="L1517" s="47">
        <v>48306341</v>
      </c>
      <c r="M1517" s="47">
        <v>48306341</v>
      </c>
      <c r="N1517" s="47">
        <v>298</v>
      </c>
      <c r="O1517" s="45">
        <v>36.299999999999997</v>
      </c>
      <c r="P1517" s="45">
        <v>39</v>
      </c>
      <c r="Q1517" s="45">
        <v>27.3</v>
      </c>
      <c r="R1517" s="45">
        <v>8.6999999999999993</v>
      </c>
      <c r="S1517" s="45">
        <v>5.6</v>
      </c>
      <c r="T1517" s="45">
        <v>1</v>
      </c>
      <c r="U1517" s="28" t="e">
        <v>#N/A</v>
      </c>
      <c r="V1517" s="44">
        <f>VLOOKUP($L1517,'[1]Tortugas liberadas DPNG'!$B$1:$O$552,7,FALSE)</f>
        <v>2017</v>
      </c>
      <c r="W1517" s="44">
        <f>VLOOKUP($L1517,'[1]Tortugas liberadas DPNG'!$B$1:$O$552,11,FALSE)</f>
        <v>26.4</v>
      </c>
      <c r="X1517" s="44">
        <f>VLOOKUP($L1517,'[1]Tortugas liberadas DPNG'!$B$1:$O$552,14,FALSE)/1000</f>
        <v>1.669</v>
      </c>
      <c r="Y1517" s="44">
        <f>VLOOKUP($L1517,'[1]Tortugas liberadas DPNG'!$B$1:$O$552,5,FALSE) -0.5</f>
        <v>5.5</v>
      </c>
      <c r="Z1517" s="44">
        <f>Y1517+(F1517-VLOOKUP($L1517,'[1]Tortugas liberadas DPNG'!$B$1:$O$552,7,FALSE))</f>
        <v>8.5</v>
      </c>
    </row>
    <row r="1518" spans="1:26" x14ac:dyDescent="0.25">
      <c r="A1518" s="42">
        <f t="shared" si="40"/>
        <v>1602</v>
      </c>
      <c r="B1518" s="42" t="s">
        <v>28</v>
      </c>
      <c r="D1518" s="42" t="s">
        <v>981</v>
      </c>
      <c r="E1518" s="42" t="s">
        <v>1005</v>
      </c>
      <c r="F1518" s="9">
        <v>2020</v>
      </c>
      <c r="G1518" s="42">
        <v>3</v>
      </c>
      <c r="H1518" s="42">
        <v>10</v>
      </c>
      <c r="I1518" s="42">
        <v>-0.82130899999999996</v>
      </c>
      <c r="J1518" s="42">
        <v>-90.060237999999998</v>
      </c>
      <c r="K1518" s="37" t="s">
        <v>742</v>
      </c>
      <c r="L1518" s="49">
        <v>982126055990523</v>
      </c>
      <c r="M1518" s="49">
        <v>982126055990523</v>
      </c>
      <c r="O1518" s="45">
        <v>31.5</v>
      </c>
      <c r="P1518" s="45">
        <v>32.700000000000003</v>
      </c>
      <c r="Q1518" s="45">
        <v>22.8</v>
      </c>
      <c r="R1518" s="45">
        <v>6.9</v>
      </c>
      <c r="S1518" s="45">
        <v>3.9</v>
      </c>
      <c r="T1518" s="45">
        <v>1</v>
      </c>
      <c r="U1518" s="28" t="e">
        <v>#N/A</v>
      </c>
      <c r="V1518" s="44">
        <f>VLOOKUP($L1518,'[1]Tortugas liberadas DPNG'!$B$1:$O$552,7,FALSE)</f>
        <v>2019</v>
      </c>
      <c r="W1518" s="44">
        <f>VLOOKUP($L1518,'[1]Tortugas liberadas DPNG'!$B$1:$O$552,11,FALSE)</f>
        <v>27.8</v>
      </c>
      <c r="X1518" s="44">
        <f>VLOOKUP($L1518,'[1]Tortugas liberadas DPNG'!$B$1:$O$552,14,FALSE)/1000</f>
        <v>1.982</v>
      </c>
      <c r="Y1518" s="44">
        <f>VLOOKUP($L1518,'[1]Tortugas liberadas DPNG'!$B$1:$O$552,5,FALSE) -0.5</f>
        <v>6.5</v>
      </c>
      <c r="Z1518" s="44">
        <f>Y1518+(F1518-VLOOKUP($L1518,'[1]Tortugas liberadas DPNG'!$B$1:$O$552,7,FALSE))</f>
        <v>7.5</v>
      </c>
    </row>
    <row r="1519" spans="1:26" x14ac:dyDescent="0.25">
      <c r="A1519" s="42">
        <f t="shared" si="40"/>
        <v>1603</v>
      </c>
      <c r="B1519" s="42" t="s">
        <v>28</v>
      </c>
      <c r="D1519" s="42" t="s">
        <v>981</v>
      </c>
      <c r="E1519" s="42" t="s">
        <v>1006</v>
      </c>
      <c r="F1519" s="9">
        <v>2020</v>
      </c>
      <c r="G1519" s="42">
        <v>3</v>
      </c>
      <c r="H1519" s="42">
        <v>10</v>
      </c>
      <c r="I1519" s="42">
        <v>-0.82148399999999999</v>
      </c>
      <c r="J1519" s="42">
        <v>-90.060311999999996</v>
      </c>
      <c r="K1519" s="37" t="s">
        <v>773</v>
      </c>
      <c r="L1519" s="49">
        <v>982126055990513</v>
      </c>
      <c r="M1519" s="49">
        <v>982126055990513</v>
      </c>
      <c r="O1519" s="45">
        <v>31</v>
      </c>
      <c r="P1519" s="45">
        <v>31.3</v>
      </c>
      <c r="Q1519" s="45">
        <v>21.8</v>
      </c>
      <c r="R1519" s="45">
        <v>6.5</v>
      </c>
      <c r="S1519" s="45">
        <v>3.5</v>
      </c>
      <c r="T1519" s="45">
        <v>1</v>
      </c>
      <c r="U1519" s="28" t="e">
        <v>#N/A</v>
      </c>
      <c r="V1519" s="44">
        <f>VLOOKUP($L1519,'[1]Tortugas liberadas DPNG'!$B$1:$O$552,7,FALSE)</f>
        <v>2019</v>
      </c>
      <c r="W1519" s="44">
        <f>VLOOKUP($L1519,'[1]Tortugas liberadas DPNG'!$B$1:$O$552,11,FALSE)</f>
        <v>26.6</v>
      </c>
      <c r="X1519" s="44">
        <f>VLOOKUP($L1519,'[1]Tortugas liberadas DPNG'!$B$1:$O$552,14,FALSE)/1000</f>
        <v>1.6020000000000001</v>
      </c>
      <c r="Y1519" s="44">
        <f>VLOOKUP($L1519,'[1]Tortugas liberadas DPNG'!$B$1:$O$552,5,FALSE) -0.5</f>
        <v>6.5</v>
      </c>
      <c r="Z1519" s="44">
        <f>Y1519+(F1519-VLOOKUP($L1519,'[1]Tortugas liberadas DPNG'!$B$1:$O$552,7,FALSE))</f>
        <v>7.5</v>
      </c>
    </row>
    <row r="1520" spans="1:26" x14ac:dyDescent="0.25">
      <c r="A1520" s="42">
        <f t="shared" si="40"/>
        <v>1604</v>
      </c>
      <c r="B1520" s="42" t="s">
        <v>28</v>
      </c>
      <c r="D1520" s="42" t="s">
        <v>981</v>
      </c>
      <c r="E1520" s="42" t="s">
        <v>1007</v>
      </c>
      <c r="F1520" s="9">
        <v>2020</v>
      </c>
      <c r="G1520" s="42">
        <v>3</v>
      </c>
      <c r="H1520" s="42">
        <v>10</v>
      </c>
      <c r="I1520" s="42">
        <v>-0.82146300000000005</v>
      </c>
      <c r="J1520" s="42">
        <v>-90.060299000000001</v>
      </c>
      <c r="K1520" s="26">
        <v>52376069</v>
      </c>
      <c r="L1520" s="26">
        <v>52376069</v>
      </c>
      <c r="M1520" s="26">
        <v>52376069</v>
      </c>
      <c r="N1520" s="47">
        <v>2350</v>
      </c>
      <c r="O1520" s="45">
        <v>38</v>
      </c>
      <c r="P1520" s="45">
        <v>39.299999999999997</v>
      </c>
      <c r="Q1520" s="45">
        <v>28.2</v>
      </c>
      <c r="R1520" s="45">
        <v>9</v>
      </c>
      <c r="S1520" s="45">
        <v>6.4</v>
      </c>
      <c r="T1520" s="45">
        <v>1</v>
      </c>
      <c r="U1520" s="28" t="e">
        <v>#N/A</v>
      </c>
      <c r="V1520" s="44">
        <f>VLOOKUP($L1520,'[1]Tortugas liberadas DPNG'!$B$1:$O$552,7,FALSE)</f>
        <v>2017</v>
      </c>
      <c r="W1520" s="44">
        <f>VLOOKUP($L1520,'[1]Tortugas liberadas DPNG'!$B$1:$O$552,11,FALSE)</f>
        <v>28.2</v>
      </c>
      <c r="X1520" s="44">
        <f>VLOOKUP($L1520,'[1]Tortugas liberadas DPNG'!$B$1:$O$552,14,FALSE)/1000</f>
        <v>2.1</v>
      </c>
      <c r="Y1520" s="44">
        <f>VLOOKUP($L1520,'[1]Tortugas liberadas DPNG'!$B$1:$O$552,5,FALSE) -0.5</f>
        <v>6.5</v>
      </c>
      <c r="Z1520" s="44">
        <f>Y1520+(F1520-VLOOKUP($L1520,'[1]Tortugas liberadas DPNG'!$B$1:$O$552,7,FALSE))</f>
        <v>9.5</v>
      </c>
    </row>
    <row r="1521" spans="1:29" x14ac:dyDescent="0.25">
      <c r="A1521" s="42">
        <f t="shared" si="40"/>
        <v>1605</v>
      </c>
      <c r="B1521" s="42" t="s">
        <v>28</v>
      </c>
      <c r="D1521" s="42" t="s">
        <v>981</v>
      </c>
      <c r="E1521" s="42" t="s">
        <v>1008</v>
      </c>
      <c r="F1521" s="9">
        <v>2020</v>
      </c>
      <c r="G1521" s="42">
        <v>3</v>
      </c>
      <c r="H1521" s="42">
        <v>10</v>
      </c>
      <c r="I1521" s="42">
        <v>-0.82200399999999996</v>
      </c>
      <c r="J1521" s="42">
        <v>-90.058142000000004</v>
      </c>
      <c r="K1521" s="47">
        <v>48368271</v>
      </c>
      <c r="L1521" s="47">
        <v>48368271</v>
      </c>
      <c r="M1521" s="47">
        <v>48368271</v>
      </c>
      <c r="N1521" s="47">
        <v>2504</v>
      </c>
      <c r="O1521" s="45">
        <v>41</v>
      </c>
      <c r="P1521" s="45">
        <v>44</v>
      </c>
      <c r="Q1521" s="45">
        <v>31.6</v>
      </c>
      <c r="R1521" s="45">
        <v>9.6</v>
      </c>
      <c r="S1521" s="45">
        <v>8.4</v>
      </c>
      <c r="T1521" s="45">
        <v>1</v>
      </c>
      <c r="U1521" s="28" t="e">
        <v>#N/A</v>
      </c>
      <c r="V1521" s="44">
        <f>VLOOKUP($L1521,'[1]Tortugas liberadas DPNG'!$B$1:$O$552,7,FALSE)</f>
        <v>2015</v>
      </c>
      <c r="W1521" s="44">
        <f>VLOOKUP($L1521,'[1]Tortugas liberadas DPNG'!$B$1:$O$552,11,FALSE)</f>
        <v>23.8</v>
      </c>
      <c r="X1521" s="44">
        <f>VLOOKUP($L1521,'[1]Tortugas liberadas DPNG'!$B$1:$O$552,14,FALSE)/1000</f>
        <v>1.3</v>
      </c>
      <c r="Y1521" s="44">
        <f>VLOOKUP($L1521,'[1]Tortugas liberadas DPNG'!$B$1:$O$552,5,FALSE) -0.5</f>
        <v>4.5</v>
      </c>
      <c r="Z1521" s="44">
        <f>Y1521+(F1521-VLOOKUP($L1521,'[1]Tortugas liberadas DPNG'!$B$1:$O$552,7,FALSE))</f>
        <v>9.5</v>
      </c>
    </row>
    <row r="1522" spans="1:29" x14ac:dyDescent="0.25">
      <c r="A1522" s="42">
        <f t="shared" si="40"/>
        <v>1606</v>
      </c>
      <c r="B1522" s="42" t="s">
        <v>28</v>
      </c>
      <c r="D1522" s="42" t="s">
        <v>981</v>
      </c>
      <c r="E1522" s="42" t="s">
        <v>1009</v>
      </c>
      <c r="F1522" s="9">
        <v>2020</v>
      </c>
      <c r="G1522" s="42">
        <v>3</v>
      </c>
      <c r="H1522" s="42">
        <v>11</v>
      </c>
      <c r="I1522" s="42">
        <v>-0.82991300000000001</v>
      </c>
      <c r="J1522" s="42">
        <v>-90.061481000000001</v>
      </c>
      <c r="K1522" s="47">
        <v>89087801</v>
      </c>
      <c r="L1522" s="47">
        <v>89087801</v>
      </c>
      <c r="M1522" s="47">
        <v>89087801</v>
      </c>
      <c r="O1522" s="45">
        <v>65.7</v>
      </c>
      <c r="P1522" s="45">
        <v>71</v>
      </c>
      <c r="Q1522" s="45">
        <v>49.1</v>
      </c>
      <c r="R1522" s="45">
        <v>18</v>
      </c>
      <c r="S1522" s="45">
        <v>31.2</v>
      </c>
      <c r="T1522" s="45">
        <v>1</v>
      </c>
      <c r="U1522" s="28" t="e">
        <v>#N/A</v>
      </c>
      <c r="V1522" s="44" t="e">
        <f>VLOOKUP($L1522,'[1]Tortugas liberadas DPNG'!$B$1:$O$552,7,FALSE)</f>
        <v>#N/A</v>
      </c>
      <c r="W1522" s="44" t="e">
        <f>VLOOKUP($L1522,'[1]Tortugas liberadas DPNG'!$B$1:$O$552,11,FALSE)</f>
        <v>#N/A</v>
      </c>
      <c r="X1522" s="44" t="e">
        <f>VLOOKUP($L1522,'[1]Tortugas liberadas DPNG'!$B$1:$O$552,14,FALSE)/1000</f>
        <v>#N/A</v>
      </c>
      <c r="Y1522" s="44" t="e">
        <f>VLOOKUP($L1522,'[1]Tortugas liberadas DPNG'!$B$1:$O$552,5,FALSE) -0.5</f>
        <v>#N/A</v>
      </c>
      <c r="Z1522" s="44" t="e">
        <f>Y1522+(F1522-VLOOKUP($L1522,'[1]Tortugas liberadas DPNG'!$B$1:$O$552,7,FALSE))</f>
        <v>#N/A</v>
      </c>
      <c r="AC1522" s="9" t="s">
        <v>983</v>
      </c>
    </row>
    <row r="1523" spans="1:29" x14ac:dyDescent="0.25">
      <c r="A1523" s="42">
        <f t="shared" si="40"/>
        <v>1607</v>
      </c>
      <c r="B1523" s="42" t="s">
        <v>28</v>
      </c>
      <c r="D1523" s="42" t="s">
        <v>981</v>
      </c>
      <c r="E1523" s="42" t="s">
        <v>1010</v>
      </c>
      <c r="F1523" s="9">
        <v>2020</v>
      </c>
      <c r="G1523" s="42">
        <v>3</v>
      </c>
      <c r="H1523" s="42">
        <v>11</v>
      </c>
      <c r="I1523" s="42">
        <v>-0.83200200000000002</v>
      </c>
      <c r="J1523" s="42">
        <v>-90.064629999999994</v>
      </c>
      <c r="K1523" s="47">
        <v>51870100</v>
      </c>
      <c r="L1523" s="47">
        <v>51870100</v>
      </c>
      <c r="M1523" s="47">
        <v>51870100</v>
      </c>
      <c r="N1523" s="47">
        <v>2369</v>
      </c>
      <c r="O1523" s="45">
        <v>38</v>
      </c>
      <c r="P1523" s="45">
        <v>39.700000000000003</v>
      </c>
      <c r="Q1523" s="45">
        <v>27.8</v>
      </c>
      <c r="R1523" s="45">
        <v>8</v>
      </c>
      <c r="S1523" s="45">
        <v>5.6</v>
      </c>
      <c r="T1523" s="45">
        <v>1</v>
      </c>
      <c r="U1523" s="28" t="e">
        <v>#N/A</v>
      </c>
      <c r="V1523" s="44">
        <f>VLOOKUP($L1523,'[1]Tortugas liberadas DPNG'!$B$1:$O$552,7,FALSE)</f>
        <v>2017</v>
      </c>
      <c r="W1523" s="44">
        <f>VLOOKUP($L1523,'[1]Tortugas liberadas DPNG'!$B$1:$O$552,11,FALSE)</f>
        <v>26.9</v>
      </c>
      <c r="X1523" s="44">
        <f>VLOOKUP($L1523,'[1]Tortugas liberadas DPNG'!$B$1:$O$552,14,FALSE)/1000</f>
        <v>1.6</v>
      </c>
      <c r="Y1523" s="44">
        <f>VLOOKUP($L1523,'[1]Tortugas liberadas DPNG'!$B$1:$O$552,5,FALSE) -0.5</f>
        <v>6.5</v>
      </c>
      <c r="Z1523" s="44">
        <f>Y1523+(F1523-VLOOKUP($L1523,'[1]Tortugas liberadas DPNG'!$B$1:$O$552,7,FALSE))</f>
        <v>9.5</v>
      </c>
    </row>
    <row r="1524" spans="1:29" x14ac:dyDescent="0.25">
      <c r="A1524" s="42">
        <f t="shared" si="40"/>
        <v>1608</v>
      </c>
      <c r="B1524" s="42" t="s">
        <v>28</v>
      </c>
      <c r="D1524" s="42" t="s">
        <v>981</v>
      </c>
      <c r="E1524" s="42" t="s">
        <v>1011</v>
      </c>
      <c r="F1524" s="9">
        <v>2020</v>
      </c>
      <c r="G1524" s="42">
        <v>3</v>
      </c>
      <c r="H1524" s="42">
        <v>11</v>
      </c>
      <c r="I1524" s="42">
        <v>-0.83194999999999997</v>
      </c>
      <c r="J1524" s="42">
        <v>-90.065259999999995</v>
      </c>
      <c r="K1524" s="47">
        <v>48309321</v>
      </c>
      <c r="L1524" s="47">
        <v>48309321</v>
      </c>
      <c r="M1524" s="47">
        <v>48309321</v>
      </c>
      <c r="N1524" s="47">
        <v>2144</v>
      </c>
      <c r="O1524" s="45">
        <v>50.5</v>
      </c>
      <c r="P1524" s="45">
        <v>52.5</v>
      </c>
      <c r="Q1524" s="45">
        <v>37</v>
      </c>
      <c r="R1524" s="45">
        <v>13</v>
      </c>
      <c r="S1524" s="45">
        <v>14.2</v>
      </c>
      <c r="T1524" s="45">
        <v>1</v>
      </c>
      <c r="U1524" s="28" t="e">
        <v>#N/A</v>
      </c>
      <c r="V1524" s="44">
        <f>VLOOKUP($L1524,'[1]Tortugas liberadas DPNG'!$B$1:$O$552,7,FALSE)</f>
        <v>2015</v>
      </c>
      <c r="W1524" s="44">
        <f>VLOOKUP($L1524,'[1]Tortugas liberadas DPNG'!$B$1:$O$552,11,FALSE)</f>
        <v>29.5</v>
      </c>
      <c r="X1524" s="44">
        <f>VLOOKUP($L1524,'[1]Tortugas liberadas DPNG'!$B$1:$O$552,14,FALSE)/1000</f>
        <v>2.1</v>
      </c>
      <c r="Y1524" s="44">
        <f>VLOOKUP($L1524,'[1]Tortugas liberadas DPNG'!$B$1:$O$552,5,FALSE) -0.5</f>
        <v>6.5</v>
      </c>
      <c r="Z1524" s="44">
        <f>Y1524+(F1524-VLOOKUP($L1524,'[1]Tortugas liberadas DPNG'!$B$1:$O$552,7,FALSE))</f>
        <v>11.5</v>
      </c>
    </row>
    <row r="1525" spans="1:29" x14ac:dyDescent="0.25">
      <c r="A1525" s="42">
        <f t="shared" si="40"/>
        <v>1609</v>
      </c>
      <c r="B1525" s="42" t="s">
        <v>28</v>
      </c>
      <c r="D1525" s="42" t="s">
        <v>981</v>
      </c>
      <c r="E1525" s="42" t="s">
        <v>1012</v>
      </c>
      <c r="F1525" s="9">
        <v>2020</v>
      </c>
      <c r="G1525" s="42">
        <v>3</v>
      </c>
      <c r="H1525" s="42">
        <v>11</v>
      </c>
      <c r="I1525" s="42">
        <v>-0.826488</v>
      </c>
      <c r="J1525" s="42">
        <v>-90.068704999999994</v>
      </c>
      <c r="K1525" s="47">
        <v>48368098</v>
      </c>
      <c r="L1525" s="47">
        <v>48368098</v>
      </c>
      <c r="M1525" s="47">
        <v>48368098</v>
      </c>
      <c r="N1525" s="47">
        <v>2128</v>
      </c>
      <c r="O1525" s="45">
        <v>52</v>
      </c>
      <c r="P1525" s="45">
        <v>54.7</v>
      </c>
      <c r="Q1525" s="45">
        <v>39.6</v>
      </c>
      <c r="R1525" s="45">
        <v>14</v>
      </c>
      <c r="S1525" s="45">
        <v>18.5</v>
      </c>
      <c r="T1525" s="45">
        <v>1</v>
      </c>
      <c r="U1525" s="28" t="e">
        <v>#N/A</v>
      </c>
      <c r="V1525" s="44">
        <f>VLOOKUP($L1525,'[1]Tortugas liberadas DPNG'!$B$1:$O$552,7,FALSE)</f>
        <v>2015</v>
      </c>
      <c r="W1525" s="44">
        <f>VLOOKUP($L1525,'[1]Tortugas liberadas DPNG'!$B$1:$O$552,11,FALSE)</f>
        <v>32.700000000000003</v>
      </c>
      <c r="X1525" s="44">
        <f>VLOOKUP($L1525,'[1]Tortugas liberadas DPNG'!$B$1:$O$552,14,FALSE)/1000</f>
        <v>3</v>
      </c>
      <c r="Y1525" s="44">
        <f>VLOOKUP($L1525,'[1]Tortugas liberadas DPNG'!$B$1:$O$552,5,FALSE) -0.5</f>
        <v>7.5</v>
      </c>
      <c r="Z1525" s="44">
        <f>Y1525+(F1525-VLOOKUP($L1525,'[1]Tortugas liberadas DPNG'!$B$1:$O$552,7,FALSE))</f>
        <v>12.5</v>
      </c>
    </row>
    <row r="1526" spans="1:29" x14ac:dyDescent="0.25">
      <c r="A1526" s="42">
        <f t="shared" si="40"/>
        <v>1610</v>
      </c>
      <c r="B1526" s="42" t="s">
        <v>28</v>
      </c>
      <c r="D1526" s="42" t="s">
        <v>981</v>
      </c>
      <c r="E1526" s="42" t="s">
        <v>1013</v>
      </c>
      <c r="F1526" s="9">
        <v>2020</v>
      </c>
      <c r="G1526" s="42">
        <v>3</v>
      </c>
      <c r="H1526" s="42">
        <v>11</v>
      </c>
      <c r="I1526" s="42">
        <v>-0.82231500000000002</v>
      </c>
      <c r="J1526" s="42">
        <v>-90.068274000000002</v>
      </c>
      <c r="K1526" s="47">
        <v>52606303</v>
      </c>
      <c r="L1526" s="47">
        <v>52606303</v>
      </c>
      <c r="M1526" s="47">
        <v>52606303</v>
      </c>
      <c r="N1526" s="47">
        <v>2382</v>
      </c>
      <c r="O1526" s="45">
        <v>44</v>
      </c>
      <c r="P1526" s="45">
        <v>44.8</v>
      </c>
      <c r="Q1526" s="45">
        <v>33.700000000000003</v>
      </c>
      <c r="R1526" s="45">
        <v>9.6999999999999993</v>
      </c>
      <c r="S1526" s="45">
        <v>9.3000000000000007</v>
      </c>
      <c r="T1526" s="45">
        <v>1</v>
      </c>
      <c r="U1526" s="28" t="e">
        <v>#N/A</v>
      </c>
      <c r="V1526" s="44">
        <f>VLOOKUP($L1526,'[1]Tortugas liberadas DPNG'!$B$1:$O$552,7,FALSE)</f>
        <v>2017</v>
      </c>
      <c r="W1526" s="44">
        <f>VLOOKUP($L1526,'[1]Tortugas liberadas DPNG'!$B$1:$O$552,11,FALSE)</f>
        <v>28.6</v>
      </c>
      <c r="X1526" s="44">
        <f>VLOOKUP($L1526,'[1]Tortugas liberadas DPNG'!$B$1:$O$552,14,FALSE)/1000</f>
        <v>2.1110000000000002</v>
      </c>
      <c r="Y1526" s="44">
        <f>VLOOKUP($L1526,'[1]Tortugas liberadas DPNG'!$B$1:$O$552,5,FALSE) -0.5</f>
        <v>5.5</v>
      </c>
      <c r="Z1526" s="44">
        <f>Y1526+(F1526-VLOOKUP($L1526,'[1]Tortugas liberadas DPNG'!$B$1:$O$552,7,FALSE))</f>
        <v>8.5</v>
      </c>
    </row>
    <row r="1527" spans="1:29" x14ac:dyDescent="0.25">
      <c r="A1527" s="42">
        <f t="shared" si="40"/>
        <v>1611</v>
      </c>
      <c r="B1527" s="42" t="s">
        <v>28</v>
      </c>
      <c r="D1527" s="42" t="s">
        <v>981</v>
      </c>
      <c r="E1527" s="42" t="s">
        <v>1014</v>
      </c>
      <c r="F1527" s="9">
        <v>2020</v>
      </c>
      <c r="G1527" s="42">
        <v>3</v>
      </c>
      <c r="H1527" s="42">
        <v>11</v>
      </c>
      <c r="I1527" s="42">
        <v>-0.82242599999999999</v>
      </c>
      <c r="J1527" s="42">
        <v>-90.066303000000005</v>
      </c>
      <c r="K1527" s="47" t="s">
        <v>1015</v>
      </c>
      <c r="L1527" s="49">
        <v>982126055990507</v>
      </c>
      <c r="M1527" s="49">
        <v>982126055990507</v>
      </c>
      <c r="O1527" s="45">
        <v>32</v>
      </c>
      <c r="P1527" s="45">
        <v>33.4</v>
      </c>
      <c r="Q1527" s="45">
        <v>23.1</v>
      </c>
      <c r="R1527" s="45">
        <v>6</v>
      </c>
      <c r="S1527" s="45">
        <v>3.3</v>
      </c>
      <c r="T1527" s="45">
        <v>1</v>
      </c>
      <c r="U1527" s="28" t="e">
        <v>#N/A</v>
      </c>
      <c r="V1527" s="44">
        <f>VLOOKUP($L1527,'[1]Tortugas liberadas DPNG'!$B$1:$O$552,7,FALSE)</f>
        <v>2019</v>
      </c>
      <c r="W1527" s="44">
        <f>VLOOKUP($L1527,'[1]Tortugas liberadas DPNG'!$B$1:$O$552,11,FALSE)</f>
        <v>28.2</v>
      </c>
      <c r="X1527" s="44">
        <f>VLOOKUP($L1527,'[1]Tortugas liberadas DPNG'!$B$1:$O$552,14,FALSE)/1000</f>
        <v>1.7070000000000001</v>
      </c>
      <c r="Y1527" s="44">
        <f>VLOOKUP($L1527,'[1]Tortugas liberadas DPNG'!$B$1:$O$552,5,FALSE) -0.5</f>
        <v>5.5</v>
      </c>
      <c r="Z1527" s="44">
        <f>Y1527+(F1527-VLOOKUP($L1527,'[1]Tortugas liberadas DPNG'!$B$1:$O$552,7,FALSE))</f>
        <v>6.5</v>
      </c>
    </row>
    <row r="1528" spans="1:29" x14ac:dyDescent="0.25">
      <c r="A1528" s="42">
        <f t="shared" si="40"/>
        <v>1612</v>
      </c>
      <c r="B1528" s="42" t="s">
        <v>28</v>
      </c>
      <c r="D1528" s="42" t="s">
        <v>981</v>
      </c>
      <c r="E1528" s="42" t="s">
        <v>1016</v>
      </c>
      <c r="F1528" s="9">
        <v>2020</v>
      </c>
      <c r="G1528" s="42">
        <v>3</v>
      </c>
      <c r="H1528" s="42">
        <v>11</v>
      </c>
      <c r="I1528" s="42">
        <v>-0.82202900000000001</v>
      </c>
      <c r="J1528" s="42">
        <v>-90.063366000000002</v>
      </c>
      <c r="K1528" s="47">
        <v>51770117</v>
      </c>
      <c r="L1528" s="47">
        <v>51770117</v>
      </c>
      <c r="M1528" s="47">
        <v>51770117</v>
      </c>
      <c r="N1528" s="47">
        <v>2379</v>
      </c>
      <c r="O1528" s="45">
        <v>37.299999999999997</v>
      </c>
      <c r="P1528" s="45">
        <v>38.700000000000003</v>
      </c>
      <c r="Q1528" s="45">
        <v>26.4</v>
      </c>
      <c r="R1528" s="45">
        <v>9</v>
      </c>
      <c r="S1528" s="45">
        <v>6</v>
      </c>
      <c r="T1528" s="45">
        <v>1</v>
      </c>
      <c r="U1528" s="28" t="e">
        <v>#N/A</v>
      </c>
      <c r="V1528" s="44">
        <f>VLOOKUP($L1528,'[1]Tortugas liberadas DPNG'!$B$1:$O$552,7,FALSE)</f>
        <v>2017</v>
      </c>
      <c r="W1528" s="44">
        <f>VLOOKUP($L1528,'[1]Tortugas liberadas DPNG'!$B$1:$O$552,11,FALSE)</f>
        <v>25.1</v>
      </c>
      <c r="X1528" s="44">
        <f>VLOOKUP($L1528,'[1]Tortugas liberadas DPNG'!$B$1:$O$552,14,FALSE)/1000</f>
        <v>1.534</v>
      </c>
      <c r="Y1528" s="44">
        <f>VLOOKUP($L1528,'[1]Tortugas liberadas DPNG'!$B$1:$O$552,5,FALSE) -0.5</f>
        <v>5.5</v>
      </c>
      <c r="Z1528" s="44">
        <f>Y1528+(F1528-VLOOKUP($L1528,'[1]Tortugas liberadas DPNG'!$B$1:$O$552,7,FALSE))</f>
        <v>8.5</v>
      </c>
    </row>
    <row r="1529" spans="1:29" x14ac:dyDescent="0.25">
      <c r="A1529" s="42">
        <f t="shared" si="40"/>
        <v>1613</v>
      </c>
      <c r="B1529" s="42" t="s">
        <v>28</v>
      </c>
      <c r="D1529" s="42" t="s">
        <v>981</v>
      </c>
      <c r="E1529" s="42" t="s">
        <v>1017</v>
      </c>
      <c r="F1529" s="9">
        <v>2020</v>
      </c>
      <c r="G1529" s="42">
        <v>3</v>
      </c>
      <c r="H1529" s="42">
        <v>11</v>
      </c>
      <c r="I1529" s="42">
        <v>-0.82173499999999999</v>
      </c>
      <c r="J1529" s="42">
        <v>-90.063079999999999</v>
      </c>
      <c r="K1529" s="47">
        <v>52374063</v>
      </c>
      <c r="L1529" s="47">
        <v>52374063</v>
      </c>
      <c r="M1529" s="47">
        <v>52374063</v>
      </c>
      <c r="N1529" s="47">
        <v>2355</v>
      </c>
      <c r="O1529" s="45">
        <v>34.5</v>
      </c>
      <c r="P1529" s="45">
        <v>36</v>
      </c>
      <c r="Q1529" s="45">
        <v>25.1</v>
      </c>
      <c r="R1529" s="45">
        <v>7.5</v>
      </c>
      <c r="S1529" s="45">
        <v>4.5</v>
      </c>
      <c r="T1529" s="45">
        <v>1</v>
      </c>
      <c r="U1529" s="28" t="e">
        <v>#N/A</v>
      </c>
      <c r="V1529" s="44">
        <f>VLOOKUP($L1529,'[1]Tortugas liberadas DPNG'!$B$1:$O$552,7,FALSE)</f>
        <v>2017</v>
      </c>
      <c r="W1529" s="44">
        <f>VLOOKUP($L1529,'[1]Tortugas liberadas DPNG'!$B$1:$O$552,11,FALSE)</f>
        <v>25.1</v>
      </c>
      <c r="X1529" s="44">
        <f>VLOOKUP($L1529,'[1]Tortugas liberadas DPNG'!$B$1:$O$552,14,FALSE)/1000</f>
        <v>1.4</v>
      </c>
      <c r="Y1529" s="44">
        <f>VLOOKUP($L1529,'[1]Tortugas liberadas DPNG'!$B$1:$O$552,5,FALSE) -0.5</f>
        <v>6.5</v>
      </c>
      <c r="Z1529" s="44">
        <f>Y1529+(F1529-VLOOKUP($L1529,'[1]Tortugas liberadas DPNG'!$B$1:$O$552,7,FALSE))</f>
        <v>9.5</v>
      </c>
    </row>
    <row r="1530" spans="1:29" x14ac:dyDescent="0.25">
      <c r="A1530" s="42">
        <f t="shared" si="40"/>
        <v>1614</v>
      </c>
      <c r="B1530" s="42" t="s">
        <v>28</v>
      </c>
      <c r="D1530" s="42" t="s">
        <v>981</v>
      </c>
      <c r="E1530" s="42" t="s">
        <v>1018</v>
      </c>
      <c r="F1530" s="9">
        <v>2020</v>
      </c>
      <c r="G1530" s="42">
        <v>3</v>
      </c>
      <c r="H1530" s="42">
        <v>11</v>
      </c>
      <c r="I1530" s="42">
        <v>-0.82168699999999995</v>
      </c>
      <c r="J1530" s="42">
        <v>-90.063040000000001</v>
      </c>
      <c r="K1530" s="47">
        <v>51615530</v>
      </c>
      <c r="L1530" s="47">
        <v>51615530</v>
      </c>
      <c r="M1530" s="47">
        <v>51615530</v>
      </c>
      <c r="N1530" s="47">
        <v>2323</v>
      </c>
      <c r="O1530" s="45">
        <v>36.299999999999997</v>
      </c>
      <c r="P1530" s="45">
        <v>38.799999999999997</v>
      </c>
      <c r="Q1530" s="45">
        <v>27</v>
      </c>
      <c r="R1530" s="45">
        <v>7.5</v>
      </c>
      <c r="S1530" s="45">
        <v>5.4</v>
      </c>
      <c r="T1530" s="45">
        <v>1</v>
      </c>
      <c r="U1530" s="28" t="e">
        <v>#N/A</v>
      </c>
      <c r="V1530" s="44">
        <f>VLOOKUP($L1530,'[1]Tortugas liberadas DPNG'!$B$1:$O$552,7,FALSE)</f>
        <v>2017</v>
      </c>
      <c r="W1530" s="44">
        <f>VLOOKUP($L1530,'[1]Tortugas liberadas DPNG'!$B$1:$O$552,11,FALSE)</f>
        <v>24.6</v>
      </c>
      <c r="X1530" s="44">
        <f>VLOOKUP($L1530,'[1]Tortugas liberadas DPNG'!$B$1:$O$552,14,FALSE)/1000</f>
        <v>1.4</v>
      </c>
      <c r="Y1530" s="44">
        <f>VLOOKUP($L1530,'[1]Tortugas liberadas DPNG'!$B$1:$O$552,5,FALSE) -0.5</f>
        <v>7.5</v>
      </c>
      <c r="Z1530" s="44">
        <f>Y1530+(F1530-VLOOKUP($L1530,'[1]Tortugas liberadas DPNG'!$B$1:$O$552,7,FALSE))</f>
        <v>10.5</v>
      </c>
    </row>
    <row r="1531" spans="1:29" x14ac:dyDescent="0.25">
      <c r="A1531" s="42">
        <f t="shared" si="40"/>
        <v>1615</v>
      </c>
      <c r="B1531" s="42" t="s">
        <v>28</v>
      </c>
      <c r="D1531" s="42" t="s">
        <v>981</v>
      </c>
      <c r="E1531" s="42" t="s">
        <v>1019</v>
      </c>
      <c r="F1531" s="9">
        <v>2020</v>
      </c>
      <c r="G1531" s="42">
        <v>3</v>
      </c>
      <c r="H1531" s="42">
        <v>11</v>
      </c>
      <c r="I1531" s="42">
        <v>-0.82304699999999997</v>
      </c>
      <c r="J1531" s="42">
        <v>-90.062746000000004</v>
      </c>
      <c r="K1531" s="47">
        <v>52579345</v>
      </c>
      <c r="L1531" s="47">
        <v>52579345</v>
      </c>
      <c r="M1531" s="47">
        <v>52579345</v>
      </c>
      <c r="N1531" s="47">
        <v>2479</v>
      </c>
      <c r="O1531" s="45">
        <v>36.1</v>
      </c>
      <c r="P1531" s="45">
        <v>37.9</v>
      </c>
      <c r="Q1531" s="45">
        <v>26</v>
      </c>
      <c r="R1531" s="45">
        <v>8</v>
      </c>
      <c r="S1531" s="45">
        <v>4.7</v>
      </c>
      <c r="T1531" s="45">
        <v>1</v>
      </c>
      <c r="U1531" s="28" t="e">
        <v>#N/A</v>
      </c>
      <c r="V1531" s="44">
        <f>VLOOKUP($L1531,'[1]Tortugas liberadas DPNG'!$B$1:$O$552,7,FALSE)</f>
        <v>2017</v>
      </c>
      <c r="W1531" s="44">
        <f>VLOOKUP($L1531,'[1]Tortugas liberadas DPNG'!$B$1:$O$552,11,FALSE)</f>
        <v>25.3</v>
      </c>
      <c r="X1531" s="44">
        <f>VLOOKUP($L1531,'[1]Tortugas liberadas DPNG'!$B$1:$O$552,14,FALSE)/1000</f>
        <v>1.5</v>
      </c>
      <c r="Y1531" s="44">
        <f>VLOOKUP($L1531,'[1]Tortugas liberadas DPNG'!$B$1:$O$552,5,FALSE) -0.5</f>
        <v>4.5</v>
      </c>
      <c r="Z1531" s="44">
        <f>Y1531+(F1531-VLOOKUP($L1531,'[1]Tortugas liberadas DPNG'!$B$1:$O$552,7,FALSE))</f>
        <v>7.5</v>
      </c>
    </row>
    <row r="1532" spans="1:29" x14ac:dyDescent="0.25">
      <c r="A1532" s="42">
        <f t="shared" si="40"/>
        <v>1616</v>
      </c>
      <c r="B1532" s="42" t="s">
        <v>28</v>
      </c>
      <c r="D1532" s="42" t="s">
        <v>981</v>
      </c>
      <c r="E1532" s="42" t="s">
        <v>1020</v>
      </c>
      <c r="F1532" s="9">
        <v>2020</v>
      </c>
      <c r="G1532" s="42">
        <v>3</v>
      </c>
      <c r="H1532" s="42">
        <v>11</v>
      </c>
      <c r="I1532" s="42">
        <v>-0.82337300000000002</v>
      </c>
      <c r="J1532" s="42">
        <v>-90.062968999999995</v>
      </c>
      <c r="K1532" s="47">
        <v>52526290</v>
      </c>
      <c r="L1532" s="47">
        <v>52526290</v>
      </c>
      <c r="M1532" s="47">
        <v>52526290</v>
      </c>
      <c r="N1532" s="47">
        <v>2477</v>
      </c>
      <c r="O1532" s="45">
        <v>35.6</v>
      </c>
      <c r="P1532" s="45">
        <v>37.5</v>
      </c>
      <c r="Q1532" s="45">
        <v>25.7</v>
      </c>
      <c r="R1532" s="45">
        <v>8.5</v>
      </c>
      <c r="S1532" s="45">
        <v>4.5999999999999996</v>
      </c>
      <c r="T1532" s="45">
        <v>1</v>
      </c>
      <c r="U1532" s="28" t="e">
        <v>#N/A</v>
      </c>
      <c r="V1532" s="44">
        <f>VLOOKUP($L1532,'[1]Tortugas liberadas DPNG'!$B$1:$O$552,7,FALSE)</f>
        <v>2017</v>
      </c>
      <c r="W1532" s="44">
        <f>VLOOKUP($L1532,'[1]Tortugas liberadas DPNG'!$B$1:$O$552,11,FALSE)</f>
        <v>24.3</v>
      </c>
      <c r="X1532" s="44">
        <f>VLOOKUP($L1532,'[1]Tortugas liberadas DPNG'!$B$1:$O$552,14,FALSE)/1000</f>
        <v>1.22</v>
      </c>
      <c r="Y1532" s="44">
        <f>VLOOKUP($L1532,'[1]Tortugas liberadas DPNG'!$B$1:$O$552,5,FALSE) -0.5</f>
        <v>4.5</v>
      </c>
      <c r="Z1532" s="44">
        <f>Y1532+(F1532-VLOOKUP($L1532,'[1]Tortugas liberadas DPNG'!$B$1:$O$552,7,FALSE))</f>
        <v>7.5</v>
      </c>
    </row>
    <row r="1533" spans="1:29" x14ac:dyDescent="0.25">
      <c r="A1533" s="42">
        <f t="shared" si="40"/>
        <v>1617</v>
      </c>
      <c r="B1533" s="42" t="s">
        <v>28</v>
      </c>
      <c r="D1533" s="42" t="s">
        <v>981</v>
      </c>
      <c r="E1533" s="42" t="s">
        <v>1021</v>
      </c>
      <c r="F1533" s="9">
        <v>2020</v>
      </c>
      <c r="G1533" s="42">
        <v>3</v>
      </c>
      <c r="H1533" s="42">
        <v>11</v>
      </c>
      <c r="I1533" s="42">
        <v>-0.823515</v>
      </c>
      <c r="J1533" s="42">
        <v>-90.061887999999996</v>
      </c>
      <c r="K1533" s="47">
        <v>52809310</v>
      </c>
      <c r="L1533" s="47">
        <v>52809310</v>
      </c>
      <c r="M1533" s="47">
        <v>52809310</v>
      </c>
      <c r="N1533" s="47">
        <v>2329</v>
      </c>
      <c r="O1533" s="45">
        <v>38</v>
      </c>
      <c r="P1533" s="45">
        <v>40</v>
      </c>
      <c r="Q1533" s="45">
        <v>28.2</v>
      </c>
      <c r="R1533" s="45">
        <v>8.5</v>
      </c>
      <c r="S1533" s="45">
        <v>5.8</v>
      </c>
      <c r="T1533" s="45">
        <v>1</v>
      </c>
      <c r="U1533" s="28" t="e">
        <v>#N/A</v>
      </c>
      <c r="V1533" s="44">
        <f>VLOOKUP($L1533,'[1]Tortugas liberadas DPNG'!$B$1:$O$552,7,FALSE)</f>
        <v>2017</v>
      </c>
      <c r="W1533" s="44">
        <f>VLOOKUP($L1533,'[1]Tortugas liberadas DPNG'!$B$1:$O$552,11,FALSE)</f>
        <v>25</v>
      </c>
      <c r="X1533" s="44">
        <f>VLOOKUP($L1533,'[1]Tortugas liberadas DPNG'!$B$1:$O$552,14,FALSE)/1000</f>
        <v>1.3</v>
      </c>
      <c r="Y1533" s="44">
        <f>VLOOKUP($L1533,'[1]Tortugas liberadas DPNG'!$B$1:$O$552,5,FALSE) -0.5</f>
        <v>7.5</v>
      </c>
      <c r="Z1533" s="44">
        <f>Y1533+(F1533-VLOOKUP($L1533,'[1]Tortugas liberadas DPNG'!$B$1:$O$552,7,FALSE))</f>
        <v>10.5</v>
      </c>
    </row>
    <row r="1534" spans="1:29" x14ac:dyDescent="0.25">
      <c r="A1534" s="42">
        <f t="shared" si="40"/>
        <v>1618</v>
      </c>
      <c r="B1534" s="42" t="s">
        <v>28</v>
      </c>
      <c r="D1534" s="42" t="s">
        <v>981</v>
      </c>
      <c r="E1534" s="42" t="s">
        <v>1022</v>
      </c>
      <c r="F1534" s="9">
        <v>2020</v>
      </c>
      <c r="G1534" s="42">
        <v>3</v>
      </c>
      <c r="H1534" s="42">
        <v>11</v>
      </c>
      <c r="I1534" s="42">
        <v>-0.82351600000000003</v>
      </c>
      <c r="J1534" s="42">
        <v>-90.060514999999995</v>
      </c>
      <c r="K1534" s="47">
        <v>52560314</v>
      </c>
      <c r="L1534" s="47">
        <v>52560314</v>
      </c>
      <c r="M1534" s="47">
        <v>52560314</v>
      </c>
      <c r="N1534" s="47">
        <v>2483</v>
      </c>
      <c r="O1534" s="45">
        <v>40.5</v>
      </c>
      <c r="P1534" s="45">
        <v>44</v>
      </c>
      <c r="Q1534" s="45">
        <v>28.8</v>
      </c>
      <c r="R1534" s="45">
        <v>9.8000000000000007</v>
      </c>
      <c r="S1534" s="45">
        <v>8.3000000000000007</v>
      </c>
      <c r="T1534" s="45">
        <v>1</v>
      </c>
      <c r="U1534" s="28" t="e">
        <v>#N/A</v>
      </c>
      <c r="V1534" s="44">
        <f>VLOOKUP($L1534,'[1]Tortugas liberadas DPNG'!$B$1:$O$552,7,FALSE)</f>
        <v>2017</v>
      </c>
      <c r="W1534" s="44">
        <f>VLOOKUP($L1534,'[1]Tortugas liberadas DPNG'!$B$1:$O$552,11,FALSE)</f>
        <v>26.7</v>
      </c>
      <c r="X1534" s="44">
        <f>VLOOKUP($L1534,'[1]Tortugas liberadas DPNG'!$B$1:$O$552,14,FALSE)/1000</f>
        <v>1.6</v>
      </c>
      <c r="Y1534" s="44">
        <f>VLOOKUP($L1534,'[1]Tortugas liberadas DPNG'!$B$1:$O$552,5,FALSE) -0.5</f>
        <v>4.5</v>
      </c>
      <c r="Z1534" s="44">
        <f>Y1534+(F1534-VLOOKUP($L1534,'[1]Tortugas liberadas DPNG'!$B$1:$O$552,7,FALSE))</f>
        <v>7.5</v>
      </c>
    </row>
    <row r="1535" spans="1:29" x14ac:dyDescent="0.25">
      <c r="A1535" s="42">
        <f t="shared" si="40"/>
        <v>1619</v>
      </c>
      <c r="B1535" s="42" t="s">
        <v>28</v>
      </c>
      <c r="D1535" s="42" t="s">
        <v>981</v>
      </c>
      <c r="E1535" s="42" t="s">
        <v>1023</v>
      </c>
      <c r="F1535" s="9">
        <v>2020</v>
      </c>
      <c r="G1535" s="42">
        <v>3</v>
      </c>
      <c r="H1535" s="42">
        <v>11</v>
      </c>
      <c r="I1535" s="42">
        <v>-0.82351399999999997</v>
      </c>
      <c r="J1535" s="42">
        <v>-90.060034000000002</v>
      </c>
      <c r="K1535" s="47">
        <v>52264608</v>
      </c>
      <c r="L1535" s="47">
        <v>52264608</v>
      </c>
      <c r="M1535" s="47">
        <v>52264608</v>
      </c>
      <c r="N1535" s="47">
        <v>2404</v>
      </c>
      <c r="O1535" s="45">
        <v>36.4</v>
      </c>
      <c r="P1535" s="45">
        <v>38.200000000000003</v>
      </c>
      <c r="Q1535" s="45">
        <v>26.1</v>
      </c>
      <c r="R1535" s="45">
        <v>7.5</v>
      </c>
      <c r="S1535" s="45">
        <v>5.6</v>
      </c>
      <c r="T1535" s="45">
        <v>1</v>
      </c>
      <c r="U1535" s="28" t="e">
        <v>#N/A</v>
      </c>
      <c r="V1535" s="44">
        <f>VLOOKUP($L1535,'[1]Tortugas liberadas DPNG'!$B$1:$O$552,7,FALSE)</f>
        <v>2017</v>
      </c>
      <c r="W1535" s="44">
        <f>VLOOKUP($L1535,'[1]Tortugas liberadas DPNG'!$B$1:$O$552,11,FALSE)</f>
        <v>25.9</v>
      </c>
      <c r="X1535" s="44">
        <f>VLOOKUP($L1535,'[1]Tortugas liberadas DPNG'!$B$1:$O$552,14,FALSE)/1000</f>
        <v>1.5369999999999999</v>
      </c>
      <c r="Y1535" s="44">
        <f>VLOOKUP($L1535,'[1]Tortugas liberadas DPNG'!$B$1:$O$552,5,FALSE) -0.5</f>
        <v>5.5</v>
      </c>
      <c r="Z1535" s="44">
        <f>Y1535+(F1535-VLOOKUP($L1535,'[1]Tortugas liberadas DPNG'!$B$1:$O$552,7,FALSE))</f>
        <v>8.5</v>
      </c>
    </row>
    <row r="1536" spans="1:29" x14ac:dyDescent="0.25">
      <c r="A1536" s="42">
        <f t="shared" si="40"/>
        <v>1620</v>
      </c>
      <c r="B1536" s="42" t="s">
        <v>28</v>
      </c>
      <c r="D1536" s="42" t="s">
        <v>981</v>
      </c>
      <c r="E1536" s="42" t="s">
        <v>1024</v>
      </c>
      <c r="F1536" s="9">
        <v>2020</v>
      </c>
      <c r="G1536" s="42">
        <v>3</v>
      </c>
      <c r="H1536" s="42">
        <v>11</v>
      </c>
      <c r="I1536" s="42">
        <v>-0.82383300000000004</v>
      </c>
      <c r="J1536" s="42">
        <v>-90.059347000000002</v>
      </c>
      <c r="K1536" s="49">
        <v>51633887</v>
      </c>
      <c r="L1536" s="49">
        <v>51633887</v>
      </c>
      <c r="M1536" s="49">
        <v>51633887</v>
      </c>
      <c r="N1536" s="47">
        <v>2498</v>
      </c>
      <c r="O1536" s="45">
        <v>38.6</v>
      </c>
      <c r="P1536" s="45">
        <v>41.1</v>
      </c>
      <c r="Q1536" s="45">
        <v>28.1</v>
      </c>
      <c r="R1536" s="45">
        <v>9</v>
      </c>
      <c r="S1536" s="45">
        <v>6.4</v>
      </c>
      <c r="T1536" s="45">
        <v>1</v>
      </c>
      <c r="U1536" s="28" t="e">
        <v>#N/A</v>
      </c>
      <c r="V1536" s="44" t="e">
        <f>VLOOKUP($L1536,'[1]Tortugas liberadas DPNG'!$B$1:$O$552,7,FALSE)</f>
        <v>#N/A</v>
      </c>
      <c r="W1536" s="44" t="e">
        <f>VLOOKUP($L1536,'[1]Tortugas liberadas DPNG'!$B$1:$O$552,11,FALSE)</f>
        <v>#N/A</v>
      </c>
      <c r="X1536" s="44" t="e">
        <f>VLOOKUP($L1536,'[1]Tortugas liberadas DPNG'!$B$1:$O$552,14,FALSE)/1000</f>
        <v>#N/A</v>
      </c>
      <c r="Y1536" s="44" t="e">
        <f>VLOOKUP($L1536,'[1]Tortugas liberadas DPNG'!$B$1:$O$552,5,FALSE) -0.5</f>
        <v>#N/A</v>
      </c>
      <c r="Z1536" s="44" t="e">
        <f>Y1536+(F1536-VLOOKUP($L1536,'[1]Tortugas liberadas DPNG'!$B$1:$O$552,7,FALSE))</f>
        <v>#N/A</v>
      </c>
    </row>
    <row r="1537" spans="1:29" x14ac:dyDescent="0.25">
      <c r="A1537" s="42">
        <f t="shared" si="40"/>
        <v>1621</v>
      </c>
      <c r="B1537" s="42" t="s">
        <v>28</v>
      </c>
      <c r="D1537" s="42" t="s">
        <v>981</v>
      </c>
      <c r="E1537" s="42" t="s">
        <v>1025</v>
      </c>
      <c r="F1537" s="9">
        <v>2020</v>
      </c>
      <c r="G1537" s="42">
        <v>3</v>
      </c>
      <c r="H1537" s="42">
        <v>11</v>
      </c>
      <c r="I1537" s="42">
        <v>-0.823326</v>
      </c>
      <c r="J1537" s="42">
        <v>-90.058942000000002</v>
      </c>
      <c r="K1537" s="47">
        <v>14770055</v>
      </c>
      <c r="L1537" s="47">
        <v>14770055</v>
      </c>
      <c r="M1537" s="47">
        <v>14770055</v>
      </c>
      <c r="O1537" s="45">
        <v>77.7</v>
      </c>
      <c r="P1537" s="45">
        <v>80.599999999999994</v>
      </c>
      <c r="Q1537" s="45">
        <v>56.5</v>
      </c>
      <c r="R1537" s="45">
        <v>24.5</v>
      </c>
      <c r="S1537" s="45">
        <v>50.5</v>
      </c>
      <c r="T1537" s="45">
        <v>1</v>
      </c>
      <c r="U1537" s="28" t="e">
        <v>#N/A</v>
      </c>
      <c r="V1537" s="44" t="e">
        <f>VLOOKUP($L1537,'[1]Tortugas liberadas DPNG'!$B$1:$O$552,7,FALSE)</f>
        <v>#N/A</v>
      </c>
      <c r="W1537" s="44" t="e">
        <f>VLOOKUP($L1537,'[1]Tortugas liberadas DPNG'!$B$1:$O$552,11,FALSE)</f>
        <v>#N/A</v>
      </c>
      <c r="X1537" s="44" t="e">
        <f>VLOOKUP($L1537,'[1]Tortugas liberadas DPNG'!$B$1:$O$552,14,FALSE)/1000</f>
        <v>#N/A</v>
      </c>
      <c r="Y1537" s="44" t="e">
        <f>VLOOKUP($L1537,'[1]Tortugas liberadas DPNG'!$B$1:$O$552,5,FALSE) -0.5</f>
        <v>#N/A</v>
      </c>
      <c r="Z1537" s="44" t="e">
        <f>Y1537+(F1537-VLOOKUP($L1537,'[1]Tortugas liberadas DPNG'!$B$1:$O$552,7,FALSE))</f>
        <v>#N/A</v>
      </c>
      <c r="AC1537" s="9" t="s">
        <v>983</v>
      </c>
    </row>
    <row r="1538" spans="1:29" x14ac:dyDescent="0.25">
      <c r="A1538" s="42">
        <f t="shared" si="40"/>
        <v>1622</v>
      </c>
      <c r="B1538" s="42" t="s">
        <v>28</v>
      </c>
      <c r="D1538" s="42" t="s">
        <v>981</v>
      </c>
      <c r="E1538" s="42" t="s">
        <v>1026</v>
      </c>
      <c r="F1538" s="9">
        <v>2020</v>
      </c>
      <c r="G1538" s="42">
        <v>3</v>
      </c>
      <c r="H1538" s="42">
        <v>11</v>
      </c>
      <c r="I1538" s="42">
        <v>-0.82323999999999997</v>
      </c>
      <c r="J1538" s="42">
        <v>-90.059122000000002</v>
      </c>
      <c r="K1538" s="47" t="s">
        <v>956</v>
      </c>
      <c r="L1538" s="49">
        <v>982126055990476</v>
      </c>
      <c r="M1538" s="49">
        <v>982126055990476</v>
      </c>
      <c r="O1538" s="45">
        <v>32.200000000000003</v>
      </c>
      <c r="P1538" s="45">
        <v>33</v>
      </c>
      <c r="Q1538" s="45">
        <v>23.6</v>
      </c>
      <c r="R1538" s="45">
        <v>6.5</v>
      </c>
      <c r="S1538" s="45">
        <v>4.4000000000000004</v>
      </c>
      <c r="T1538" s="45">
        <v>1</v>
      </c>
      <c r="U1538" s="28" t="e">
        <v>#N/A</v>
      </c>
      <c r="V1538" s="44">
        <f>VLOOKUP($L1538,'[1]Tortugas liberadas DPNG'!$B$1:$O$552,7,FALSE)</f>
        <v>2019</v>
      </c>
      <c r="W1538" s="44">
        <f>VLOOKUP($L1538,'[1]Tortugas liberadas DPNG'!$B$1:$O$552,11,FALSE)</f>
        <v>28.4</v>
      </c>
      <c r="X1538" s="44">
        <f>VLOOKUP($L1538,'[1]Tortugas liberadas DPNG'!$B$1:$O$552,14,FALSE)/1000</f>
        <v>1.9410000000000001</v>
      </c>
      <c r="Y1538" s="44">
        <f>VLOOKUP($L1538,'[1]Tortugas liberadas DPNG'!$B$1:$O$552,5,FALSE) -0.5</f>
        <v>5.5</v>
      </c>
      <c r="Z1538" s="44">
        <f>Y1538+(F1538-VLOOKUP($L1538,'[1]Tortugas liberadas DPNG'!$B$1:$O$552,7,FALSE))</f>
        <v>6.5</v>
      </c>
    </row>
    <row r="1539" spans="1:29" x14ac:dyDescent="0.25">
      <c r="A1539" s="42">
        <f t="shared" si="40"/>
        <v>1623</v>
      </c>
      <c r="B1539" s="42" t="s">
        <v>28</v>
      </c>
      <c r="D1539" s="42" t="s">
        <v>981</v>
      </c>
      <c r="E1539" s="42" t="s">
        <v>1027</v>
      </c>
      <c r="F1539" s="9">
        <v>2020</v>
      </c>
      <c r="G1539" s="42">
        <v>3</v>
      </c>
      <c r="H1539" s="42">
        <v>11</v>
      </c>
      <c r="I1539" s="42">
        <v>-0.82362599999999997</v>
      </c>
      <c r="J1539" s="42">
        <v>-90.058615000000003</v>
      </c>
      <c r="K1539" s="47" t="s">
        <v>934</v>
      </c>
      <c r="L1539" s="49">
        <v>982126055990400</v>
      </c>
      <c r="M1539" s="49">
        <v>982126055990400</v>
      </c>
      <c r="O1539" s="45">
        <v>33.6</v>
      </c>
      <c r="P1539" s="45">
        <v>35</v>
      </c>
      <c r="Q1539" s="45">
        <v>24</v>
      </c>
      <c r="R1539" s="45">
        <v>6.5</v>
      </c>
      <c r="S1539" s="45">
        <v>4.9000000000000004</v>
      </c>
      <c r="T1539" s="45">
        <v>1</v>
      </c>
      <c r="U1539" s="28" t="e">
        <v>#N/A</v>
      </c>
      <c r="V1539" s="44">
        <f>VLOOKUP($L1539,'[1]Tortugas liberadas DPNG'!$B$1:$O$552,7,FALSE)</f>
        <v>2019</v>
      </c>
      <c r="W1539" s="44">
        <f>VLOOKUP($L1539,'[1]Tortugas liberadas DPNG'!$B$1:$O$552,11,FALSE)</f>
        <v>29.9</v>
      </c>
      <c r="X1539" s="44">
        <f>VLOOKUP($L1539,'[1]Tortugas liberadas DPNG'!$B$1:$O$552,14,FALSE)/1000</f>
        <v>2.226</v>
      </c>
      <c r="Y1539" s="44">
        <f>VLOOKUP($L1539,'[1]Tortugas liberadas DPNG'!$B$1:$O$552,5,FALSE) -0.5</f>
        <v>5.5</v>
      </c>
      <c r="Z1539" s="44">
        <f>Y1539+(F1539-VLOOKUP($L1539,'[1]Tortugas liberadas DPNG'!$B$1:$O$552,7,FALSE))</f>
        <v>6.5</v>
      </c>
    </row>
    <row r="1540" spans="1:29" x14ac:dyDescent="0.25">
      <c r="A1540" s="42">
        <f t="shared" si="40"/>
        <v>1624</v>
      </c>
      <c r="B1540" s="42" t="s">
        <v>28</v>
      </c>
      <c r="D1540" s="42" t="s">
        <v>981</v>
      </c>
      <c r="E1540" s="42" t="s">
        <v>1028</v>
      </c>
      <c r="F1540" s="9">
        <v>2020</v>
      </c>
      <c r="G1540" s="42">
        <v>3</v>
      </c>
      <c r="H1540" s="42">
        <v>11</v>
      </c>
      <c r="I1540" s="42">
        <v>-0.82352400000000003</v>
      </c>
      <c r="J1540" s="42">
        <v>-90.058492000000001</v>
      </c>
      <c r="K1540" s="47">
        <v>51778817</v>
      </c>
      <c r="L1540" s="47">
        <v>51778817</v>
      </c>
      <c r="M1540" s="47">
        <v>51778817</v>
      </c>
      <c r="O1540" s="45">
        <v>66.2</v>
      </c>
      <c r="P1540" s="45">
        <v>70.8</v>
      </c>
      <c r="Q1540" s="45">
        <v>49.2</v>
      </c>
      <c r="R1540" s="45">
        <v>18.5</v>
      </c>
      <c r="S1540" s="45">
        <v>31.5</v>
      </c>
      <c r="T1540" s="45">
        <v>1</v>
      </c>
      <c r="U1540" s="28" t="e">
        <v>#N/A</v>
      </c>
      <c r="V1540" s="44" t="e">
        <f>VLOOKUP($L1540,'[1]Tortugas liberadas DPNG'!$B$1:$O$552,7,FALSE)</f>
        <v>#N/A</v>
      </c>
      <c r="W1540" s="44" t="e">
        <f>VLOOKUP($L1540,'[1]Tortugas liberadas DPNG'!$B$1:$O$552,11,FALSE)</f>
        <v>#N/A</v>
      </c>
      <c r="X1540" s="44" t="e">
        <f>VLOOKUP($L1540,'[1]Tortugas liberadas DPNG'!$B$1:$O$552,14,FALSE)/1000</f>
        <v>#N/A</v>
      </c>
      <c r="Y1540" s="44" t="e">
        <f>VLOOKUP($L1540,'[1]Tortugas liberadas DPNG'!$B$1:$O$552,5,FALSE) -0.5</f>
        <v>#N/A</v>
      </c>
      <c r="Z1540" s="44" t="e">
        <f>Y1540+(F1540-VLOOKUP($L1540,'[1]Tortugas liberadas DPNG'!$B$1:$O$552,7,FALSE))</f>
        <v>#N/A</v>
      </c>
      <c r="AC1540" s="9" t="s">
        <v>983</v>
      </c>
    </row>
    <row r="1541" spans="1:29" x14ac:dyDescent="0.25">
      <c r="A1541" s="42">
        <f t="shared" si="40"/>
        <v>1625</v>
      </c>
      <c r="B1541" s="42" t="s">
        <v>28</v>
      </c>
      <c r="D1541" s="42" t="s">
        <v>981</v>
      </c>
      <c r="E1541" s="42" t="s">
        <v>1029</v>
      </c>
      <c r="F1541" s="9">
        <v>2020</v>
      </c>
      <c r="G1541" s="42">
        <v>3</v>
      </c>
      <c r="H1541" s="42">
        <v>11</v>
      </c>
      <c r="I1541" s="42">
        <v>-0.82345999999999997</v>
      </c>
      <c r="J1541" s="42">
        <v>-90.058239999999998</v>
      </c>
      <c r="K1541" s="47">
        <v>52043090</v>
      </c>
      <c r="L1541" s="47">
        <v>52043090</v>
      </c>
      <c r="M1541" s="47">
        <v>52043090</v>
      </c>
      <c r="N1541" s="47">
        <v>2443</v>
      </c>
      <c r="O1541" s="45">
        <v>37.1</v>
      </c>
      <c r="P1541" s="45">
        <v>33.200000000000003</v>
      </c>
      <c r="Q1541" s="45">
        <v>27.1</v>
      </c>
      <c r="R1541" s="45">
        <v>8</v>
      </c>
      <c r="S1541" s="45">
        <v>5.7</v>
      </c>
      <c r="T1541" s="45">
        <v>1</v>
      </c>
      <c r="U1541" s="28" t="e">
        <v>#N/A</v>
      </c>
      <c r="V1541" s="44">
        <f>VLOOKUP($L1541,'[1]Tortugas liberadas DPNG'!$B$1:$O$552,7,FALSE)</f>
        <v>2017</v>
      </c>
      <c r="W1541" s="44">
        <f>VLOOKUP($L1541,'[1]Tortugas liberadas DPNG'!$B$1:$O$552,11,FALSE)</f>
        <v>24.2</v>
      </c>
      <c r="X1541" s="44">
        <f>VLOOKUP($L1541,'[1]Tortugas liberadas DPNG'!$B$1:$O$552,14,FALSE)/1000</f>
        <v>1.085</v>
      </c>
      <c r="Y1541" s="44">
        <f>VLOOKUP($L1541,'[1]Tortugas liberadas DPNG'!$B$1:$O$552,5,FALSE) -0.5</f>
        <v>5.5</v>
      </c>
      <c r="Z1541" s="44">
        <f>Y1541+(F1541-VLOOKUP($L1541,'[1]Tortugas liberadas DPNG'!$B$1:$O$552,7,FALSE))</f>
        <v>8.5</v>
      </c>
    </row>
    <row r="1542" spans="1:29" x14ac:dyDescent="0.25">
      <c r="A1542" s="42">
        <f t="shared" si="40"/>
        <v>1626</v>
      </c>
      <c r="B1542" s="42" t="s">
        <v>28</v>
      </c>
      <c r="D1542" s="42" t="s">
        <v>981</v>
      </c>
      <c r="E1542" s="42" t="s">
        <v>1030</v>
      </c>
      <c r="F1542" s="9">
        <v>2020</v>
      </c>
      <c r="G1542" s="42">
        <v>3</v>
      </c>
      <c r="H1542" s="42">
        <v>11</v>
      </c>
      <c r="I1542" s="42">
        <v>-0.82332000000000005</v>
      </c>
      <c r="J1542" s="42">
        <v>-90.058290999999997</v>
      </c>
      <c r="K1542" s="47">
        <v>53064619</v>
      </c>
      <c r="L1542" s="47">
        <v>53064619</v>
      </c>
      <c r="M1542" s="47">
        <v>53064619</v>
      </c>
      <c r="O1542" s="45">
        <v>64.8</v>
      </c>
      <c r="P1542" s="45">
        <v>68.5</v>
      </c>
      <c r="Q1542" s="45">
        <v>47</v>
      </c>
      <c r="R1542" s="45">
        <v>19</v>
      </c>
      <c r="S1542" s="45">
        <v>28.4</v>
      </c>
      <c r="T1542" s="45">
        <v>1</v>
      </c>
      <c r="U1542" s="28" t="e">
        <v>#N/A</v>
      </c>
      <c r="V1542" s="44" t="e">
        <f>VLOOKUP($L1542,'[1]Tortugas liberadas DPNG'!$B$1:$O$552,7,FALSE)</f>
        <v>#N/A</v>
      </c>
      <c r="W1542" s="44" t="e">
        <f>VLOOKUP($L1542,'[1]Tortugas liberadas DPNG'!$B$1:$O$552,11,FALSE)</f>
        <v>#N/A</v>
      </c>
      <c r="X1542" s="44" t="e">
        <f>VLOOKUP($L1542,'[1]Tortugas liberadas DPNG'!$B$1:$O$552,14,FALSE)/1000</f>
        <v>#N/A</v>
      </c>
      <c r="Y1542" s="44" t="e">
        <f>VLOOKUP($L1542,'[1]Tortugas liberadas DPNG'!$B$1:$O$552,5,FALSE) -0.5</f>
        <v>#N/A</v>
      </c>
      <c r="Z1542" s="44" t="e">
        <f>Y1542+(F1542-VLOOKUP($L1542,'[1]Tortugas liberadas DPNG'!$B$1:$O$552,7,FALSE))</f>
        <v>#N/A</v>
      </c>
      <c r="AC1542" s="9" t="s">
        <v>983</v>
      </c>
    </row>
    <row r="1543" spans="1:29" x14ac:dyDescent="0.25">
      <c r="A1543" s="42">
        <f t="shared" si="40"/>
        <v>1627</v>
      </c>
      <c r="B1543" s="42" t="s">
        <v>28</v>
      </c>
      <c r="D1543" s="42" t="s">
        <v>981</v>
      </c>
      <c r="E1543" s="42" t="s">
        <v>1031</v>
      </c>
      <c r="F1543" s="9">
        <v>2020</v>
      </c>
      <c r="G1543" s="42">
        <v>3</v>
      </c>
      <c r="H1543" s="42">
        <v>11</v>
      </c>
      <c r="I1543" s="42">
        <v>-0.82319600000000004</v>
      </c>
      <c r="J1543" s="42">
        <v>-90.058070999999998</v>
      </c>
      <c r="K1543" s="47" t="s">
        <v>942</v>
      </c>
      <c r="L1543" s="49">
        <v>982126055990567</v>
      </c>
      <c r="M1543" s="49">
        <v>982126055990567</v>
      </c>
      <c r="O1543" s="45">
        <v>29.3</v>
      </c>
      <c r="P1543" s="45">
        <v>31</v>
      </c>
      <c r="Q1543" s="45">
        <v>21</v>
      </c>
      <c r="R1543" s="45">
        <v>5.5</v>
      </c>
      <c r="S1543" s="45">
        <v>2</v>
      </c>
      <c r="T1543" s="45">
        <v>1</v>
      </c>
      <c r="U1543" s="28" t="e">
        <v>#N/A</v>
      </c>
      <c r="V1543" s="44">
        <f>VLOOKUP($L1543,'[1]Tortugas liberadas DPNG'!$B$1:$O$552,7,FALSE)</f>
        <v>2019</v>
      </c>
      <c r="W1543" s="44">
        <f>VLOOKUP($L1543,'[1]Tortugas liberadas DPNG'!$B$1:$O$552,11,FALSE)</f>
        <v>25.1</v>
      </c>
      <c r="X1543" s="44">
        <f>VLOOKUP($L1543,'[1]Tortugas liberadas DPNG'!$B$1:$O$552,14,FALSE)/1000</f>
        <v>1.2929999999999999</v>
      </c>
      <c r="Y1543" s="44">
        <f>VLOOKUP($L1543,'[1]Tortugas liberadas DPNG'!$B$1:$O$552,5,FALSE) -0.5</f>
        <v>5.5</v>
      </c>
      <c r="Z1543" s="44">
        <f>Y1543+(F1543-VLOOKUP($L1543,'[1]Tortugas liberadas DPNG'!$B$1:$O$552,7,FALSE))</f>
        <v>6.5</v>
      </c>
    </row>
    <row r="1544" spans="1:29" x14ac:dyDescent="0.25">
      <c r="A1544" s="42">
        <f t="shared" si="40"/>
        <v>1628</v>
      </c>
      <c r="B1544" s="42" t="s">
        <v>28</v>
      </c>
      <c r="D1544" s="42" t="s">
        <v>981</v>
      </c>
      <c r="E1544" s="42" t="s">
        <v>1032</v>
      </c>
      <c r="F1544" s="9">
        <v>2020</v>
      </c>
      <c r="G1544" s="42">
        <v>3</v>
      </c>
      <c r="H1544" s="42">
        <v>11</v>
      </c>
      <c r="I1544" s="42">
        <v>-0.82249300000000003</v>
      </c>
      <c r="J1544" s="42">
        <v>-90.057795999999996</v>
      </c>
      <c r="K1544" s="47">
        <v>52114307</v>
      </c>
      <c r="L1544" s="47">
        <v>52114307</v>
      </c>
      <c r="M1544" s="47">
        <v>52114307</v>
      </c>
      <c r="N1544" s="47">
        <v>2407</v>
      </c>
      <c r="O1544" s="45">
        <v>37.9</v>
      </c>
      <c r="P1544" s="45">
        <v>39.799999999999997</v>
      </c>
      <c r="Q1544" s="45">
        <v>28</v>
      </c>
      <c r="R1544" s="45">
        <v>8.6</v>
      </c>
      <c r="S1544" s="45">
        <v>6</v>
      </c>
      <c r="T1544" s="45">
        <v>1</v>
      </c>
      <c r="U1544" s="28" t="e">
        <v>#N/A</v>
      </c>
      <c r="V1544" s="44">
        <f>VLOOKUP($L1544,'[1]Tortugas liberadas DPNG'!$B$1:$O$552,7,FALSE)</f>
        <v>2017</v>
      </c>
      <c r="W1544" s="44">
        <f>VLOOKUP($L1544,'[1]Tortugas liberadas DPNG'!$B$1:$O$552,11,FALSE)</f>
        <v>25.4</v>
      </c>
      <c r="X1544" s="44">
        <f>VLOOKUP($L1544,'[1]Tortugas liberadas DPNG'!$B$1:$O$552,14,FALSE)/1000</f>
        <v>1.407</v>
      </c>
      <c r="Y1544" s="44">
        <f>VLOOKUP($L1544,'[1]Tortugas liberadas DPNG'!$B$1:$O$552,5,FALSE) -0.5</f>
        <v>5.5</v>
      </c>
      <c r="Z1544" s="44">
        <f>Y1544+(F1544-VLOOKUP($L1544,'[1]Tortugas liberadas DPNG'!$B$1:$O$552,7,FALSE))</f>
        <v>8.5</v>
      </c>
    </row>
    <row r="1545" spans="1:29" x14ac:dyDescent="0.25">
      <c r="A1545" s="42">
        <f t="shared" si="40"/>
        <v>1629</v>
      </c>
      <c r="B1545" s="42" t="s">
        <v>28</v>
      </c>
      <c r="D1545" s="42" t="s">
        <v>981</v>
      </c>
      <c r="E1545" s="42" t="s">
        <v>1033</v>
      </c>
      <c r="F1545" s="9">
        <v>2020</v>
      </c>
      <c r="G1545" s="42">
        <v>3</v>
      </c>
      <c r="H1545" s="42">
        <v>12</v>
      </c>
      <c r="I1545" s="42">
        <v>-0.82317099999999999</v>
      </c>
      <c r="J1545" s="42">
        <v>-90.054997</v>
      </c>
      <c r="K1545" s="47" t="s">
        <v>1034</v>
      </c>
      <c r="L1545" s="49">
        <v>982126055990531</v>
      </c>
      <c r="M1545" s="49">
        <v>982126055990531</v>
      </c>
      <c r="O1545" s="45">
        <v>27.5</v>
      </c>
      <c r="P1545" s="45">
        <v>28</v>
      </c>
      <c r="Q1545" s="45">
        <v>18.3</v>
      </c>
      <c r="R1545" s="45">
        <v>5.3</v>
      </c>
      <c r="S1545" s="45">
        <v>2.5</v>
      </c>
      <c r="T1545" s="45">
        <v>1</v>
      </c>
      <c r="U1545" s="28" t="e">
        <v>#N/A</v>
      </c>
      <c r="V1545" s="44">
        <f>VLOOKUP($L1545,'[1]Tortugas liberadas DPNG'!$B$1:$O$552,7,FALSE)</f>
        <v>2019</v>
      </c>
      <c r="W1545" s="44">
        <f>VLOOKUP($L1545,'[1]Tortugas liberadas DPNG'!$B$1:$O$552,11,FALSE)</f>
        <v>25.3</v>
      </c>
      <c r="X1545" s="44">
        <f>VLOOKUP($L1545,'[1]Tortugas liberadas DPNG'!$B$1:$O$552,14,FALSE)/1000</f>
        <v>1.2509999999999999</v>
      </c>
      <c r="Y1545" s="44">
        <f>VLOOKUP($L1545,'[1]Tortugas liberadas DPNG'!$B$1:$O$552,5,FALSE) -0.5</f>
        <v>5.5</v>
      </c>
      <c r="Z1545" s="44">
        <f>Y1545+(F1545-VLOOKUP($L1545,'[1]Tortugas liberadas DPNG'!$B$1:$O$552,7,FALSE))</f>
        <v>6.5</v>
      </c>
    </row>
    <row r="1546" spans="1:29" x14ac:dyDescent="0.25">
      <c r="A1546" s="42">
        <f t="shared" si="40"/>
        <v>1630</v>
      </c>
      <c r="B1546" s="42" t="s">
        <v>28</v>
      </c>
      <c r="D1546" s="42" t="s">
        <v>981</v>
      </c>
      <c r="E1546" s="42" t="s">
        <v>1035</v>
      </c>
      <c r="F1546" s="9">
        <v>2020</v>
      </c>
      <c r="G1546" s="42">
        <v>3</v>
      </c>
      <c r="H1546" s="42">
        <v>12</v>
      </c>
      <c r="I1546" s="42">
        <v>-0.82353399999999999</v>
      </c>
      <c r="J1546" s="42">
        <v>-90.055693000000005</v>
      </c>
      <c r="K1546" s="47">
        <v>48369798</v>
      </c>
      <c r="L1546" s="47">
        <v>48369798</v>
      </c>
      <c r="M1546" s="47">
        <v>48369798</v>
      </c>
      <c r="N1546" s="47">
        <v>2176</v>
      </c>
      <c r="O1546" s="45">
        <v>48</v>
      </c>
      <c r="P1546" s="45">
        <v>49.1</v>
      </c>
      <c r="Q1546" s="45">
        <v>36.1</v>
      </c>
      <c r="R1546" s="45">
        <v>11.5</v>
      </c>
      <c r="S1546" s="45">
        <v>11</v>
      </c>
      <c r="T1546" s="45">
        <v>1</v>
      </c>
      <c r="U1546" s="28" t="e">
        <v>#N/A</v>
      </c>
      <c r="V1546" s="44">
        <f>VLOOKUP($L1546,'[1]Tortugas liberadas DPNG'!$B$1:$O$552,7,FALSE)</f>
        <v>2015</v>
      </c>
      <c r="W1546" s="44">
        <f>VLOOKUP($L1546,'[1]Tortugas liberadas DPNG'!$B$1:$O$552,11,FALSE)</f>
        <v>27.2</v>
      </c>
      <c r="X1546" s="44">
        <f>VLOOKUP($L1546,'[1]Tortugas liberadas DPNG'!$B$1:$O$552,14,FALSE)/1000</f>
        <v>1.7</v>
      </c>
      <c r="Y1546" s="44">
        <f>VLOOKUP($L1546,'[1]Tortugas liberadas DPNG'!$B$1:$O$552,5,FALSE) -0.5</f>
        <v>6.5</v>
      </c>
      <c r="Z1546" s="44">
        <f>Y1546+(F1546-VLOOKUP($L1546,'[1]Tortugas liberadas DPNG'!$B$1:$O$552,7,FALSE))</f>
        <v>11.5</v>
      </c>
    </row>
    <row r="1547" spans="1:29" x14ac:dyDescent="0.25">
      <c r="A1547" s="42">
        <f t="shared" si="40"/>
        <v>1631</v>
      </c>
      <c r="B1547" s="42" t="s">
        <v>28</v>
      </c>
      <c r="D1547" s="42" t="s">
        <v>981</v>
      </c>
      <c r="E1547" s="42" t="s">
        <v>1036</v>
      </c>
      <c r="F1547" s="9">
        <v>2020</v>
      </c>
      <c r="G1547" s="42">
        <v>3</v>
      </c>
      <c r="H1547" s="42">
        <v>12</v>
      </c>
      <c r="I1547" s="42">
        <v>-0.82342300000000002</v>
      </c>
      <c r="J1547" s="42">
        <v>-90.056286</v>
      </c>
      <c r="K1547" s="47" t="s">
        <v>1037</v>
      </c>
      <c r="L1547" s="49">
        <v>982126055990505</v>
      </c>
      <c r="M1547" s="49">
        <v>982126055990505</v>
      </c>
      <c r="O1547" s="45">
        <v>29</v>
      </c>
      <c r="P1547" s="45">
        <v>30.2</v>
      </c>
      <c r="Q1547" s="45">
        <v>21</v>
      </c>
      <c r="R1547" s="45">
        <v>5.5</v>
      </c>
      <c r="S1547" s="45">
        <v>2.8</v>
      </c>
      <c r="T1547" s="45">
        <v>1</v>
      </c>
      <c r="U1547" s="28" t="e">
        <v>#N/A</v>
      </c>
      <c r="V1547" s="44">
        <f>VLOOKUP($L1547,'[1]Tortugas liberadas DPNG'!$B$1:$O$552,7,FALSE)</f>
        <v>2019</v>
      </c>
      <c r="W1547" s="44">
        <f>VLOOKUP($L1547,'[1]Tortugas liberadas DPNG'!$B$1:$O$552,11,FALSE)</f>
        <v>26.3</v>
      </c>
      <c r="X1547" s="44">
        <f>VLOOKUP($L1547,'[1]Tortugas liberadas DPNG'!$B$1:$O$552,14,FALSE)/1000</f>
        <v>1.6719999999999999</v>
      </c>
      <c r="Y1547" s="44">
        <f>VLOOKUP($L1547,'[1]Tortugas liberadas DPNG'!$B$1:$O$552,5,FALSE) -0.5</f>
        <v>5.5</v>
      </c>
      <c r="Z1547" s="44">
        <f>Y1547+(F1547-VLOOKUP($L1547,'[1]Tortugas liberadas DPNG'!$B$1:$O$552,7,FALSE))</f>
        <v>6.5</v>
      </c>
    </row>
    <row r="1548" spans="1:29" x14ac:dyDescent="0.25">
      <c r="A1548" s="42">
        <f t="shared" si="40"/>
        <v>1632</v>
      </c>
      <c r="B1548" s="42" t="s">
        <v>28</v>
      </c>
      <c r="D1548" s="42" t="s">
        <v>981</v>
      </c>
      <c r="E1548" s="42" t="s">
        <v>1038</v>
      </c>
      <c r="F1548" s="9">
        <v>2020</v>
      </c>
      <c r="G1548" s="42">
        <v>3</v>
      </c>
      <c r="H1548" s="42">
        <v>12</v>
      </c>
      <c r="I1548" s="42">
        <v>-0.82340800000000003</v>
      </c>
      <c r="J1548" s="42">
        <v>-90.056241999999997</v>
      </c>
      <c r="K1548" s="47" t="s">
        <v>1039</v>
      </c>
      <c r="L1548" s="49">
        <v>982126055990535</v>
      </c>
      <c r="M1548" s="49">
        <v>982126055990535</v>
      </c>
      <c r="O1548" s="45">
        <v>30.5</v>
      </c>
      <c r="P1548" s="45">
        <v>32.1</v>
      </c>
      <c r="Q1548" s="45">
        <v>22.4</v>
      </c>
      <c r="R1548" s="45">
        <v>6.5</v>
      </c>
      <c r="S1548" s="45">
        <v>3.6</v>
      </c>
      <c r="T1548" s="45">
        <v>1</v>
      </c>
      <c r="U1548" s="28" t="e">
        <v>#N/A</v>
      </c>
      <c r="V1548" s="44">
        <f>VLOOKUP($L1548,'[1]Tortugas liberadas DPNG'!$B$1:$O$552,7,FALSE)</f>
        <v>2019</v>
      </c>
      <c r="W1548" s="44">
        <f>VLOOKUP($L1548,'[1]Tortugas liberadas DPNG'!$B$1:$O$552,11,FALSE)</f>
        <v>25.9</v>
      </c>
      <c r="X1548" s="44">
        <f>VLOOKUP($L1548,'[1]Tortugas liberadas DPNG'!$B$1:$O$552,14,FALSE)/1000</f>
        <v>1.5429999999999999</v>
      </c>
      <c r="Y1548" s="44">
        <f>VLOOKUP($L1548,'[1]Tortugas liberadas DPNG'!$B$1:$O$552,5,FALSE) -0.5</f>
        <v>5.5</v>
      </c>
      <c r="Z1548" s="44">
        <f>Y1548+(F1548-VLOOKUP($L1548,'[1]Tortugas liberadas DPNG'!$B$1:$O$552,7,FALSE))</f>
        <v>6.5</v>
      </c>
    </row>
    <row r="1549" spans="1:29" x14ac:dyDescent="0.25">
      <c r="A1549" s="42">
        <f t="shared" si="40"/>
        <v>1633</v>
      </c>
      <c r="B1549" s="42" t="s">
        <v>28</v>
      </c>
      <c r="D1549" s="42" t="s">
        <v>981</v>
      </c>
      <c r="E1549" s="42" t="s">
        <v>1040</v>
      </c>
      <c r="F1549" s="9">
        <v>2020</v>
      </c>
      <c r="G1549" s="42">
        <v>3</v>
      </c>
      <c r="H1549" s="42">
        <v>12</v>
      </c>
      <c r="I1549" s="42">
        <v>-0.82329200000000002</v>
      </c>
      <c r="J1549" s="42">
        <v>-90.056972999999999</v>
      </c>
      <c r="K1549" s="47" t="s">
        <v>1041</v>
      </c>
      <c r="L1549" s="49">
        <v>982126055990425</v>
      </c>
      <c r="M1549" s="49">
        <v>982126055990425</v>
      </c>
      <c r="O1549" s="45">
        <v>26.4</v>
      </c>
      <c r="P1549" s="45">
        <v>27.2</v>
      </c>
      <c r="Q1549" s="45">
        <v>18.8</v>
      </c>
      <c r="R1549" s="45">
        <v>5</v>
      </c>
      <c r="S1549" s="45">
        <v>3.2</v>
      </c>
      <c r="T1549" s="45">
        <v>1</v>
      </c>
      <c r="U1549" s="28" t="e">
        <v>#N/A</v>
      </c>
      <c r="V1549" s="44">
        <f>VLOOKUP($L1549,'[1]Tortugas liberadas DPNG'!$B$1:$O$552,7,FALSE)</f>
        <v>2019</v>
      </c>
      <c r="W1549" s="44">
        <f>VLOOKUP($L1549,'[1]Tortugas liberadas DPNG'!$B$1:$O$552,11,FALSE)</f>
        <v>24.2</v>
      </c>
      <c r="X1549" s="44">
        <f>VLOOKUP($L1549,'[1]Tortugas liberadas DPNG'!$B$1:$O$552,14,FALSE)/1000</f>
        <v>1.2390000000000001</v>
      </c>
      <c r="Y1549" s="44">
        <f>VLOOKUP($L1549,'[1]Tortugas liberadas DPNG'!$B$1:$O$552,5,FALSE) -0.5</f>
        <v>7.5</v>
      </c>
      <c r="Z1549" s="44">
        <f>Y1549+(F1549-VLOOKUP($L1549,'[1]Tortugas liberadas DPNG'!$B$1:$O$552,7,FALSE))</f>
        <v>8.5</v>
      </c>
    </row>
    <row r="1550" spans="1:29" x14ac:dyDescent="0.25">
      <c r="A1550" s="42">
        <f t="shared" si="40"/>
        <v>1634</v>
      </c>
      <c r="B1550" s="42" t="s">
        <v>28</v>
      </c>
      <c r="D1550" s="42" t="s">
        <v>981</v>
      </c>
      <c r="E1550" s="42" t="s">
        <v>1042</v>
      </c>
      <c r="F1550" s="9">
        <v>2020</v>
      </c>
      <c r="G1550" s="42">
        <v>3</v>
      </c>
      <c r="H1550" s="42">
        <v>12</v>
      </c>
      <c r="I1550" s="42">
        <v>-0.82388099999999997</v>
      </c>
      <c r="J1550" s="42">
        <v>-90.057444000000004</v>
      </c>
      <c r="K1550" s="47">
        <v>51586077</v>
      </c>
      <c r="L1550" s="47">
        <v>51586077</v>
      </c>
      <c r="M1550" s="47">
        <v>51586077</v>
      </c>
      <c r="N1550" s="47">
        <v>2481</v>
      </c>
      <c r="O1550" s="45">
        <v>35.299999999999997</v>
      </c>
      <c r="P1550" s="45">
        <v>36.1</v>
      </c>
      <c r="Q1550" s="45">
        <v>26.1</v>
      </c>
      <c r="R1550" s="45">
        <v>8</v>
      </c>
      <c r="S1550" s="45">
        <v>5.6</v>
      </c>
      <c r="T1550" s="45">
        <v>1</v>
      </c>
      <c r="U1550" s="28" t="e">
        <v>#N/A</v>
      </c>
      <c r="V1550" s="44">
        <f>VLOOKUP($L1550,'[1]Tortugas liberadas DPNG'!$B$1:$O$552,7,FALSE)</f>
        <v>2017</v>
      </c>
      <c r="W1550" s="44">
        <f>VLOOKUP($L1550,'[1]Tortugas liberadas DPNG'!$B$1:$O$552,11,FALSE)</f>
        <v>24.7</v>
      </c>
      <c r="X1550" s="44">
        <f>VLOOKUP($L1550,'[1]Tortugas liberadas DPNG'!$B$1:$O$552,14,FALSE)/1000</f>
        <v>1.329</v>
      </c>
      <c r="Y1550" s="44">
        <f>VLOOKUP($L1550,'[1]Tortugas liberadas DPNG'!$B$1:$O$552,5,FALSE) -0.5</f>
        <v>5.5</v>
      </c>
      <c r="Z1550" s="44">
        <f>Y1550+(F1550-VLOOKUP($L1550,'[1]Tortugas liberadas DPNG'!$B$1:$O$552,7,FALSE))</f>
        <v>8.5</v>
      </c>
    </row>
    <row r="1551" spans="1:29" x14ac:dyDescent="0.25">
      <c r="A1551" s="42">
        <f t="shared" si="40"/>
        <v>1635</v>
      </c>
      <c r="B1551" s="42" t="s">
        <v>28</v>
      </c>
      <c r="D1551" s="42" t="s">
        <v>981</v>
      </c>
      <c r="E1551" s="42" t="s">
        <v>1043</v>
      </c>
      <c r="F1551" s="9">
        <v>2020</v>
      </c>
      <c r="G1551" s="42">
        <v>3</v>
      </c>
      <c r="H1551" s="42">
        <v>12</v>
      </c>
      <c r="I1551" s="42">
        <v>-0.82403599999999999</v>
      </c>
      <c r="J1551" s="42">
        <v>-90.057372999999998</v>
      </c>
      <c r="K1551" s="47" t="s">
        <v>1044</v>
      </c>
      <c r="L1551" s="49">
        <v>982126055990544</v>
      </c>
      <c r="M1551" s="49">
        <v>982126055990544</v>
      </c>
      <c r="O1551" s="45">
        <v>31.7</v>
      </c>
      <c r="P1551" s="45">
        <v>33.799999999999997</v>
      </c>
      <c r="Q1551" s="45">
        <v>22.3</v>
      </c>
      <c r="R1551" s="45">
        <v>6.5</v>
      </c>
      <c r="S1551" s="45">
        <v>3.7</v>
      </c>
      <c r="T1551" s="45">
        <v>1</v>
      </c>
      <c r="U1551" s="28" t="e">
        <v>#N/A</v>
      </c>
      <c r="V1551" s="44">
        <f>VLOOKUP($L1551,'[1]Tortugas liberadas DPNG'!$B$1:$O$552,7,FALSE)</f>
        <v>2019</v>
      </c>
      <c r="W1551" s="44">
        <f>VLOOKUP($L1551,'[1]Tortugas liberadas DPNG'!$B$1:$O$552,11,FALSE)</f>
        <v>27.3</v>
      </c>
      <c r="X1551" s="44">
        <f>VLOOKUP($L1551,'[1]Tortugas liberadas DPNG'!$B$1:$O$552,14,FALSE)/1000</f>
        <v>1.6930000000000001</v>
      </c>
      <c r="Y1551" s="44">
        <f>VLOOKUP($L1551,'[1]Tortugas liberadas DPNG'!$B$1:$O$552,5,FALSE) -0.5</f>
        <v>5.5</v>
      </c>
      <c r="Z1551" s="44">
        <f>Y1551+(F1551-VLOOKUP($L1551,'[1]Tortugas liberadas DPNG'!$B$1:$O$552,7,FALSE))</f>
        <v>6.5</v>
      </c>
    </row>
    <row r="1552" spans="1:29" x14ac:dyDescent="0.25">
      <c r="A1552" s="42">
        <f t="shared" si="40"/>
        <v>1636</v>
      </c>
      <c r="B1552" s="42" t="s">
        <v>28</v>
      </c>
      <c r="D1552" s="42" t="s">
        <v>981</v>
      </c>
      <c r="E1552" s="42" t="s">
        <v>1045</v>
      </c>
      <c r="F1552" s="9">
        <v>2020</v>
      </c>
      <c r="G1552" s="42">
        <v>3</v>
      </c>
      <c r="H1552" s="42">
        <v>12</v>
      </c>
      <c r="I1552" s="42">
        <v>-0.82445900000000005</v>
      </c>
      <c r="J1552" s="42">
        <v>-90.057323999999994</v>
      </c>
      <c r="K1552" s="47" t="s">
        <v>1046</v>
      </c>
      <c r="L1552" s="49">
        <v>982126055990427</v>
      </c>
      <c r="M1552" s="49">
        <v>982126055990427</v>
      </c>
      <c r="O1552" s="45">
        <v>34.299999999999997</v>
      </c>
      <c r="P1552" s="45">
        <v>36.200000000000003</v>
      </c>
      <c r="Q1552" s="45">
        <v>24.3</v>
      </c>
      <c r="R1552" s="45">
        <v>6.7</v>
      </c>
      <c r="S1552" s="45">
        <v>3.8</v>
      </c>
      <c r="T1552" s="45">
        <v>1</v>
      </c>
      <c r="U1552" s="28" t="e">
        <v>#N/A</v>
      </c>
      <c r="V1552" s="44">
        <f>VLOOKUP($L1552,'[1]Tortugas liberadas DPNG'!$B$1:$O$552,7,FALSE)</f>
        <v>2019</v>
      </c>
      <c r="W1552" s="44">
        <f>VLOOKUP($L1552,'[1]Tortugas liberadas DPNG'!$B$1:$O$552,11,FALSE)</f>
        <v>29.3</v>
      </c>
      <c r="X1552" s="44">
        <f>VLOOKUP($L1552,'[1]Tortugas liberadas DPNG'!$B$1:$O$552,14,FALSE)/1000</f>
        <v>2.2429999999999999</v>
      </c>
      <c r="Y1552" s="44">
        <f>VLOOKUP($L1552,'[1]Tortugas liberadas DPNG'!$B$1:$O$552,5,FALSE) -0.5</f>
        <v>6.5</v>
      </c>
      <c r="Z1552" s="44">
        <f>Y1552+(F1552-VLOOKUP($L1552,'[1]Tortugas liberadas DPNG'!$B$1:$O$552,7,FALSE))</f>
        <v>7.5</v>
      </c>
    </row>
    <row r="1553" spans="1:29" x14ac:dyDescent="0.25">
      <c r="A1553" s="42">
        <f t="shared" si="40"/>
        <v>1637</v>
      </c>
      <c r="B1553" s="42" t="s">
        <v>28</v>
      </c>
      <c r="D1553" s="42" t="s">
        <v>981</v>
      </c>
      <c r="E1553" s="42" t="s">
        <v>1047</v>
      </c>
      <c r="F1553" s="9">
        <v>2020</v>
      </c>
      <c r="G1553" s="42">
        <v>3</v>
      </c>
      <c r="H1553" s="42">
        <v>12</v>
      </c>
      <c r="I1553" s="42">
        <v>-0.82937000000000005</v>
      </c>
      <c r="J1553" s="42">
        <v>-90.055181000000005</v>
      </c>
      <c r="K1553" s="47">
        <v>51834292</v>
      </c>
      <c r="L1553" s="47">
        <v>51834292</v>
      </c>
      <c r="M1553" s="47">
        <v>51834292</v>
      </c>
      <c r="N1553" s="47">
        <v>2351</v>
      </c>
      <c r="O1553" s="45">
        <v>39.5</v>
      </c>
      <c r="P1553" s="45">
        <v>41.4</v>
      </c>
      <c r="Q1553" s="45">
        <v>29.5</v>
      </c>
      <c r="R1553" s="45">
        <v>8</v>
      </c>
      <c r="S1553" s="45">
        <v>7.9</v>
      </c>
      <c r="T1553" s="45">
        <v>1</v>
      </c>
      <c r="U1553" s="28" t="e">
        <v>#N/A</v>
      </c>
      <c r="V1553" s="44">
        <f>VLOOKUP($L1553,'[1]Tortugas liberadas DPNG'!$B$1:$O$552,7,FALSE)</f>
        <v>2017</v>
      </c>
      <c r="W1553" s="44">
        <f>VLOOKUP($L1553,'[1]Tortugas liberadas DPNG'!$B$1:$O$552,11,FALSE)</f>
        <v>28</v>
      </c>
      <c r="X1553" s="44">
        <f>VLOOKUP($L1553,'[1]Tortugas liberadas DPNG'!$B$1:$O$552,14,FALSE)/1000</f>
        <v>2.1</v>
      </c>
      <c r="Y1553" s="44">
        <f>VLOOKUP($L1553,'[1]Tortugas liberadas DPNG'!$B$1:$O$552,5,FALSE) -0.5</f>
        <v>6.5</v>
      </c>
      <c r="Z1553" s="44">
        <f>Y1553+(F1553-VLOOKUP($L1553,'[1]Tortugas liberadas DPNG'!$B$1:$O$552,7,FALSE))</f>
        <v>9.5</v>
      </c>
    </row>
    <row r="1554" spans="1:29" x14ac:dyDescent="0.25">
      <c r="A1554" s="42">
        <f t="shared" si="40"/>
        <v>1638</v>
      </c>
      <c r="B1554" s="42" t="s">
        <v>28</v>
      </c>
      <c r="D1554" s="42" t="s">
        <v>981</v>
      </c>
      <c r="E1554" s="42" t="s">
        <v>1048</v>
      </c>
      <c r="F1554" s="9">
        <v>2020</v>
      </c>
      <c r="G1554" s="42">
        <v>3</v>
      </c>
      <c r="H1554" s="42">
        <v>12</v>
      </c>
      <c r="I1554" s="42">
        <v>-0.83231200000000005</v>
      </c>
      <c r="J1554" s="42">
        <v>-90.051446999999996</v>
      </c>
      <c r="K1554" s="47">
        <v>10806084</v>
      </c>
      <c r="L1554" s="47">
        <v>10806084</v>
      </c>
      <c r="M1554" s="47">
        <v>10806084</v>
      </c>
      <c r="O1554" s="45">
        <v>63.4</v>
      </c>
      <c r="P1554" s="45">
        <v>67.5</v>
      </c>
      <c r="Q1554" s="45">
        <v>47</v>
      </c>
      <c r="R1554" s="45">
        <v>18.5</v>
      </c>
      <c r="S1554" s="45">
        <v>28.5</v>
      </c>
      <c r="T1554" s="45">
        <v>1</v>
      </c>
      <c r="U1554" s="28" t="e">
        <v>#N/A</v>
      </c>
      <c r="V1554" s="44" t="e">
        <f>VLOOKUP($L1554,'[1]Tortugas liberadas DPNG'!$B$1:$O$552,7,FALSE)</f>
        <v>#N/A</v>
      </c>
      <c r="W1554" s="44" t="e">
        <f>VLOOKUP($L1554,'[1]Tortugas liberadas DPNG'!$B$1:$O$552,11,FALSE)</f>
        <v>#N/A</v>
      </c>
      <c r="X1554" s="44" t="e">
        <f>VLOOKUP($L1554,'[1]Tortugas liberadas DPNG'!$B$1:$O$552,14,FALSE)/1000</f>
        <v>#N/A</v>
      </c>
      <c r="Y1554" s="44" t="e">
        <f>VLOOKUP($L1554,'[1]Tortugas liberadas DPNG'!$B$1:$O$552,5,FALSE) -0.5</f>
        <v>#N/A</v>
      </c>
      <c r="Z1554" s="44" t="e">
        <f>Y1554+(F1554-VLOOKUP($L1554,'[1]Tortugas liberadas DPNG'!$B$1:$O$552,7,FALSE))</f>
        <v>#N/A</v>
      </c>
      <c r="AC1554" s="9" t="s">
        <v>983</v>
      </c>
    </row>
    <row r="1555" spans="1:29" x14ac:dyDescent="0.25">
      <c r="A1555" s="42">
        <f t="shared" si="40"/>
        <v>1639</v>
      </c>
      <c r="B1555" s="42" t="s">
        <v>28</v>
      </c>
      <c r="D1555" s="42" t="s">
        <v>981</v>
      </c>
      <c r="E1555" s="42" t="s">
        <v>1049</v>
      </c>
      <c r="F1555" s="9">
        <v>2020</v>
      </c>
      <c r="G1555" s="42">
        <v>3</v>
      </c>
      <c r="H1555" s="42">
        <v>12</v>
      </c>
      <c r="I1555" s="42">
        <v>-0.83215300000000003</v>
      </c>
      <c r="J1555" s="42">
        <v>-90.054595000000006</v>
      </c>
      <c r="K1555" s="47">
        <v>48375363</v>
      </c>
      <c r="L1555" s="47">
        <v>48375363</v>
      </c>
      <c r="M1555" s="47">
        <v>48375363</v>
      </c>
      <c r="N1555" s="47">
        <v>2157</v>
      </c>
      <c r="O1555" s="45">
        <v>49</v>
      </c>
      <c r="P1555" s="45">
        <v>53.5</v>
      </c>
      <c r="Q1555" s="45">
        <v>38.5</v>
      </c>
      <c r="R1555" s="45">
        <v>12</v>
      </c>
      <c r="S1555" s="45">
        <v>14.1</v>
      </c>
      <c r="T1555" s="45">
        <v>1</v>
      </c>
      <c r="U1555" s="28" t="e">
        <v>#N/A</v>
      </c>
      <c r="V1555" s="44">
        <f>VLOOKUP($L1555,'[1]Tortugas liberadas DPNG'!$B$1:$O$552,7,FALSE)</f>
        <v>2015</v>
      </c>
      <c r="W1555" s="44">
        <f>VLOOKUP($L1555,'[1]Tortugas liberadas DPNG'!$B$1:$O$552,11,FALSE)</f>
        <v>32</v>
      </c>
      <c r="X1555" s="44">
        <f>VLOOKUP($L1555,'[1]Tortugas liberadas DPNG'!$B$1:$O$552,14,FALSE)/1000</f>
        <v>1.9</v>
      </c>
      <c r="Y1555" s="44">
        <f>VLOOKUP($L1555,'[1]Tortugas liberadas DPNG'!$B$1:$O$552,5,FALSE) -0.5</f>
        <v>7.5</v>
      </c>
      <c r="Z1555" s="44">
        <f>Y1555+(F1555-VLOOKUP($L1555,'[1]Tortugas liberadas DPNG'!$B$1:$O$552,7,FALSE))</f>
        <v>12.5</v>
      </c>
    </row>
    <row r="1556" spans="1:29" x14ac:dyDescent="0.25">
      <c r="A1556" s="42">
        <f t="shared" si="40"/>
        <v>1640</v>
      </c>
      <c r="B1556" s="42" t="s">
        <v>28</v>
      </c>
      <c r="D1556" s="42" t="s">
        <v>981</v>
      </c>
      <c r="E1556" s="42" t="s">
        <v>1050</v>
      </c>
      <c r="F1556" s="9">
        <v>2020</v>
      </c>
      <c r="G1556" s="42">
        <v>3</v>
      </c>
      <c r="H1556" s="42">
        <v>12</v>
      </c>
      <c r="I1556" s="42">
        <v>-0.83363399999999999</v>
      </c>
      <c r="J1556" s="42">
        <v>-90.057743000000002</v>
      </c>
      <c r="K1556" s="47">
        <v>52528323</v>
      </c>
      <c r="L1556" s="47">
        <v>52528323</v>
      </c>
      <c r="M1556" s="47">
        <v>52528323</v>
      </c>
      <c r="N1556" s="47">
        <v>2348</v>
      </c>
      <c r="O1556" s="45">
        <v>38.299999999999997</v>
      </c>
      <c r="P1556" s="45">
        <v>38.700000000000003</v>
      </c>
      <c r="Q1556" s="45">
        <v>27.5</v>
      </c>
      <c r="R1556" s="45">
        <v>8.5</v>
      </c>
      <c r="S1556" s="45">
        <v>6.6</v>
      </c>
      <c r="T1556" s="45">
        <v>1</v>
      </c>
      <c r="U1556" s="28" t="e">
        <v>#N/A</v>
      </c>
      <c r="V1556" s="44">
        <f>VLOOKUP($L1556,'[1]Tortugas liberadas DPNG'!$B$1:$O$552,7,FALSE)</f>
        <v>2017</v>
      </c>
      <c r="W1556" s="44">
        <f>VLOOKUP($L1556,'[1]Tortugas liberadas DPNG'!$B$1:$O$552,11,FALSE)</f>
        <v>28</v>
      </c>
      <c r="X1556" s="44">
        <f>VLOOKUP($L1556,'[1]Tortugas liberadas DPNG'!$B$1:$O$552,14,FALSE)/1000</f>
        <v>2</v>
      </c>
      <c r="Y1556" s="44">
        <f>VLOOKUP($L1556,'[1]Tortugas liberadas DPNG'!$B$1:$O$552,5,FALSE) -0.5</f>
        <v>6.5</v>
      </c>
      <c r="Z1556" s="44">
        <f>Y1556+(F1556-VLOOKUP($L1556,'[1]Tortugas liberadas DPNG'!$B$1:$O$552,7,FALSE))</f>
        <v>9.5</v>
      </c>
    </row>
    <row r="1557" spans="1:29" x14ac:dyDescent="0.25">
      <c r="A1557" s="42">
        <f t="shared" si="40"/>
        <v>1641</v>
      </c>
      <c r="B1557" s="42" t="s">
        <v>28</v>
      </c>
      <c r="D1557" s="42" t="s">
        <v>981</v>
      </c>
      <c r="E1557" s="42" t="s">
        <v>1051</v>
      </c>
      <c r="F1557" s="9">
        <v>2020</v>
      </c>
      <c r="G1557" s="42">
        <v>3</v>
      </c>
      <c r="H1557" s="42">
        <v>12</v>
      </c>
      <c r="I1557" s="42">
        <v>-0.83023599999999997</v>
      </c>
      <c r="J1557" s="42">
        <v>-90.061972999999995</v>
      </c>
      <c r="K1557" s="47" t="s">
        <v>819</v>
      </c>
      <c r="L1557" s="49">
        <v>982126055990520</v>
      </c>
      <c r="M1557" s="49">
        <v>982126055990520</v>
      </c>
      <c r="O1557" s="45">
        <v>31.7</v>
      </c>
      <c r="P1557" s="45">
        <v>33.1</v>
      </c>
      <c r="Q1557" s="45">
        <v>22.5</v>
      </c>
      <c r="R1557" s="45">
        <v>6.7</v>
      </c>
      <c r="S1557" s="45">
        <v>4</v>
      </c>
      <c r="T1557" s="45">
        <v>1</v>
      </c>
      <c r="U1557" s="28" t="e">
        <v>#N/A</v>
      </c>
      <c r="V1557" s="44">
        <f>VLOOKUP($L1557,'[1]Tortugas liberadas DPNG'!$B$1:$O$552,7,FALSE)</f>
        <v>2019</v>
      </c>
      <c r="W1557" s="44">
        <f>VLOOKUP($L1557,'[1]Tortugas liberadas DPNG'!$B$1:$O$552,11,FALSE)</f>
        <v>27.6</v>
      </c>
      <c r="X1557" s="44">
        <f>VLOOKUP($L1557,'[1]Tortugas liberadas DPNG'!$B$1:$O$552,14,FALSE)/1000</f>
        <v>1.7689999999999999</v>
      </c>
      <c r="Y1557" s="44">
        <f>VLOOKUP($L1557,'[1]Tortugas liberadas DPNG'!$B$1:$O$552,5,FALSE) -0.5</f>
        <v>5.5</v>
      </c>
      <c r="Z1557" s="44">
        <f>Y1557+(F1557-VLOOKUP($L1557,'[1]Tortugas liberadas DPNG'!$B$1:$O$552,7,FALSE))</f>
        <v>6.5</v>
      </c>
    </row>
    <row r="1558" spans="1:29" x14ac:dyDescent="0.25">
      <c r="A1558" s="42">
        <f t="shared" si="40"/>
        <v>1642</v>
      </c>
      <c r="B1558" s="42" t="s">
        <v>28</v>
      </c>
      <c r="D1558" s="42" t="s">
        <v>981</v>
      </c>
      <c r="E1558" s="42" t="s">
        <v>1052</v>
      </c>
      <c r="F1558" s="9">
        <v>2020</v>
      </c>
      <c r="G1558" s="42">
        <v>3</v>
      </c>
      <c r="H1558" s="42">
        <v>12</v>
      </c>
      <c r="I1558" s="42">
        <v>-0.82851900000000001</v>
      </c>
      <c r="J1558" s="42">
        <v>-90.063742000000005</v>
      </c>
      <c r="K1558" s="47">
        <v>72594059</v>
      </c>
      <c r="L1558" s="47">
        <v>72594059</v>
      </c>
      <c r="M1558" s="47">
        <v>72594059</v>
      </c>
      <c r="N1558" s="47">
        <v>2708</v>
      </c>
      <c r="O1558" s="45">
        <v>53.3</v>
      </c>
      <c r="P1558" s="45">
        <v>54.2</v>
      </c>
      <c r="Q1558" s="45">
        <v>38.5</v>
      </c>
      <c r="R1558" s="45">
        <v>15</v>
      </c>
      <c r="S1558" s="45">
        <v>18.100000000000001</v>
      </c>
      <c r="T1558" s="45">
        <v>1</v>
      </c>
      <c r="U1558" s="28" t="e">
        <v>#N/A</v>
      </c>
      <c r="V1558" s="44" t="e">
        <f>VLOOKUP($L1558,'[1]Tortugas liberadas DPNG'!$B$1:$O$552,7,FALSE)</f>
        <v>#N/A</v>
      </c>
      <c r="W1558" s="44" t="e">
        <f>VLOOKUP($L1558,'[1]Tortugas liberadas DPNG'!$B$1:$O$552,11,FALSE)</f>
        <v>#N/A</v>
      </c>
      <c r="X1558" s="44" t="e">
        <f>VLOOKUP($L1558,'[1]Tortugas liberadas DPNG'!$B$1:$O$552,14,FALSE)/1000</f>
        <v>#N/A</v>
      </c>
      <c r="Y1558" s="44" t="e">
        <f>VLOOKUP($L1558,'[1]Tortugas liberadas DPNG'!$B$1:$O$552,5,FALSE) -0.5</f>
        <v>#N/A</v>
      </c>
      <c r="Z1558" s="44" t="e">
        <f>Y1558+(F1558-VLOOKUP($L1558,'[1]Tortugas liberadas DPNG'!$B$1:$O$552,7,FALSE))</f>
        <v>#N/A</v>
      </c>
    </row>
    <row r="1559" spans="1:29" x14ac:dyDescent="0.25">
      <c r="A1559" s="42">
        <f t="shared" si="40"/>
        <v>1643</v>
      </c>
      <c r="B1559" s="42" t="s">
        <v>28</v>
      </c>
      <c r="D1559" s="42" t="s">
        <v>981</v>
      </c>
      <c r="E1559" s="42" t="s">
        <v>1053</v>
      </c>
      <c r="F1559" s="9">
        <v>2020</v>
      </c>
      <c r="G1559" s="42">
        <v>3</v>
      </c>
      <c r="H1559" s="42">
        <v>12</v>
      </c>
      <c r="I1559" s="42">
        <v>-0.82848299999999997</v>
      </c>
      <c r="J1559" s="42">
        <v>-90.064808999999997</v>
      </c>
      <c r="K1559" s="47">
        <v>52348368</v>
      </c>
      <c r="L1559" s="47">
        <v>52348368</v>
      </c>
      <c r="M1559" s="47">
        <v>52348368</v>
      </c>
      <c r="N1559" s="47">
        <v>2984</v>
      </c>
      <c r="O1559" s="45">
        <v>37.1</v>
      </c>
      <c r="P1559" s="45">
        <v>39</v>
      </c>
      <c r="Q1559" s="45">
        <v>28</v>
      </c>
      <c r="R1559" s="45">
        <v>8</v>
      </c>
      <c r="S1559" s="45">
        <v>6.1</v>
      </c>
      <c r="T1559" s="45">
        <v>1</v>
      </c>
      <c r="U1559" s="28" t="e">
        <v>#N/A</v>
      </c>
      <c r="V1559" s="44">
        <f>VLOOKUP($L1559,'[1]Tortugas liberadas DPNG'!$B$1:$O$552,7,FALSE)</f>
        <v>2017</v>
      </c>
      <c r="W1559" s="44">
        <f>VLOOKUP($L1559,'[1]Tortugas liberadas DPNG'!$B$1:$O$552,11,FALSE)</f>
        <v>24.9</v>
      </c>
      <c r="X1559" s="44">
        <f>VLOOKUP($L1559,'[1]Tortugas liberadas DPNG'!$B$1:$O$552,14,FALSE)/1000</f>
        <v>1.3</v>
      </c>
      <c r="Y1559" s="44">
        <f>VLOOKUP($L1559,'[1]Tortugas liberadas DPNG'!$B$1:$O$552,5,FALSE) -0.5</f>
        <v>4.5</v>
      </c>
      <c r="Z1559" s="44">
        <f>Y1559+(F1559-VLOOKUP($L1559,'[1]Tortugas liberadas DPNG'!$B$1:$O$552,7,FALSE))</f>
        <v>7.5</v>
      </c>
    </row>
    <row r="1560" spans="1:29" x14ac:dyDescent="0.25">
      <c r="A1560" s="42">
        <f t="shared" si="40"/>
        <v>1644</v>
      </c>
      <c r="B1560" s="42" t="s">
        <v>28</v>
      </c>
      <c r="D1560" s="42" t="s">
        <v>981</v>
      </c>
      <c r="E1560" s="42" t="s">
        <v>1054</v>
      </c>
      <c r="F1560" s="9">
        <v>2020</v>
      </c>
      <c r="G1560" s="42">
        <v>3</v>
      </c>
      <c r="H1560" s="42">
        <v>12</v>
      </c>
      <c r="I1560" s="42">
        <v>-0.82894999999999996</v>
      </c>
      <c r="J1560" s="42">
        <v>-90.065759999999997</v>
      </c>
      <c r="K1560" s="47">
        <v>48059822</v>
      </c>
      <c r="L1560" s="47">
        <v>48059822</v>
      </c>
      <c r="M1560" s="47">
        <v>48059822</v>
      </c>
      <c r="N1560" s="47">
        <v>2178</v>
      </c>
      <c r="O1560" s="45">
        <v>52.3</v>
      </c>
      <c r="P1560" s="45">
        <v>53.2</v>
      </c>
      <c r="Q1560" s="45">
        <v>38.200000000000003</v>
      </c>
      <c r="R1560" s="45">
        <v>13</v>
      </c>
      <c r="S1560" s="45">
        <v>16</v>
      </c>
      <c r="T1560" s="45">
        <v>1</v>
      </c>
      <c r="U1560" s="28" t="e">
        <v>#N/A</v>
      </c>
      <c r="V1560" s="44">
        <f>VLOOKUP($L1560,'[1]Tortugas liberadas DPNG'!$B$1:$O$552,7,FALSE)</f>
        <v>2015</v>
      </c>
      <c r="W1560" s="44">
        <f>VLOOKUP($L1560,'[1]Tortugas liberadas DPNG'!$B$1:$O$552,11,FALSE)</f>
        <v>28.6</v>
      </c>
      <c r="X1560" s="44">
        <f>VLOOKUP($L1560,'[1]Tortugas liberadas DPNG'!$B$1:$O$552,14,FALSE)/1000</f>
        <v>2</v>
      </c>
      <c r="Y1560" s="44">
        <f>VLOOKUP($L1560,'[1]Tortugas liberadas DPNG'!$B$1:$O$552,5,FALSE) -0.5</f>
        <v>6.5</v>
      </c>
      <c r="Z1560" s="44">
        <f>Y1560+(F1560-VLOOKUP($L1560,'[1]Tortugas liberadas DPNG'!$B$1:$O$552,7,FALSE))</f>
        <v>11.5</v>
      </c>
    </row>
    <row r="1561" spans="1:29" x14ac:dyDescent="0.25">
      <c r="A1561" s="42">
        <f t="shared" si="40"/>
        <v>1645</v>
      </c>
      <c r="B1561" s="42" t="s">
        <v>28</v>
      </c>
      <c r="D1561" s="42" t="s">
        <v>981</v>
      </c>
      <c r="E1561" s="42" t="s">
        <v>1055</v>
      </c>
      <c r="F1561" s="9">
        <v>2020</v>
      </c>
      <c r="G1561" s="42">
        <v>3</v>
      </c>
      <c r="H1561" s="42">
        <v>12</v>
      </c>
      <c r="I1561" s="42">
        <v>-0.82948999999999995</v>
      </c>
      <c r="J1561" s="42">
        <v>-90.066844000000003</v>
      </c>
      <c r="K1561" s="47">
        <v>48074325</v>
      </c>
      <c r="L1561" s="47">
        <v>48074325</v>
      </c>
      <c r="M1561" s="47">
        <v>48074325</v>
      </c>
      <c r="N1561" s="47">
        <v>2144</v>
      </c>
      <c r="O1561" s="45">
        <v>54.7</v>
      </c>
      <c r="P1561" s="45">
        <v>58.2</v>
      </c>
      <c r="Q1561" s="45">
        <v>41.3</v>
      </c>
      <c r="R1561" s="45">
        <v>15.5</v>
      </c>
      <c r="S1561" s="45">
        <v>20.100000000000001</v>
      </c>
      <c r="T1561" s="45">
        <v>1</v>
      </c>
      <c r="U1561" s="28" t="e">
        <v>#N/A</v>
      </c>
      <c r="V1561" s="44">
        <f>VLOOKUP($L1561,'[1]Tortugas liberadas DPNG'!$B$1:$O$552,7,FALSE)</f>
        <v>2015</v>
      </c>
      <c r="W1561" s="44">
        <f>VLOOKUP($L1561,'[1]Tortugas liberadas DPNG'!$B$1:$O$552,11,FALSE)</f>
        <v>33.299999999999997</v>
      </c>
      <c r="X1561" s="44">
        <f>VLOOKUP($L1561,'[1]Tortugas liberadas DPNG'!$B$1:$O$552,14,FALSE)/1000</f>
        <v>3.3</v>
      </c>
      <c r="Y1561" s="44">
        <f>VLOOKUP($L1561,'[1]Tortugas liberadas DPNG'!$B$1:$O$552,5,FALSE) -0.5</f>
        <v>7.5</v>
      </c>
      <c r="Z1561" s="44">
        <f>Y1561+(F1561-VLOOKUP($L1561,'[1]Tortugas liberadas DPNG'!$B$1:$O$552,7,FALSE))</f>
        <v>12.5</v>
      </c>
    </row>
    <row r="1562" spans="1:29" x14ac:dyDescent="0.25">
      <c r="A1562" s="42">
        <f t="shared" si="40"/>
        <v>1646</v>
      </c>
      <c r="B1562" s="42" t="s">
        <v>28</v>
      </c>
      <c r="D1562" s="42" t="s">
        <v>981</v>
      </c>
      <c r="E1562" s="42" t="s">
        <v>1056</v>
      </c>
      <c r="F1562" s="9">
        <v>2020</v>
      </c>
      <c r="G1562" s="42">
        <v>3</v>
      </c>
      <c r="H1562" s="42">
        <v>12</v>
      </c>
      <c r="I1562" s="42">
        <v>-0.827349</v>
      </c>
      <c r="J1562" s="42">
        <v>-90.065387000000001</v>
      </c>
      <c r="K1562" s="47">
        <v>48310318</v>
      </c>
      <c r="L1562" s="47">
        <v>48310318</v>
      </c>
      <c r="M1562" s="47">
        <v>48310318</v>
      </c>
      <c r="N1562" s="47">
        <v>2248</v>
      </c>
      <c r="O1562" s="45">
        <v>43.6</v>
      </c>
      <c r="P1562" s="45">
        <v>47</v>
      </c>
      <c r="Q1562" s="45">
        <v>33</v>
      </c>
      <c r="R1562" s="45">
        <v>9.5</v>
      </c>
      <c r="S1562" s="45">
        <v>8.6999999999999993</v>
      </c>
      <c r="T1562" s="45">
        <v>1</v>
      </c>
      <c r="U1562" s="28" t="e">
        <v>#N/A</v>
      </c>
      <c r="V1562" s="44">
        <f>VLOOKUP($L1562,'[1]Tortugas liberadas DPNG'!$B$1:$O$552,7,FALSE)</f>
        <v>2015</v>
      </c>
      <c r="W1562" s="44">
        <f>VLOOKUP($L1562,'[1]Tortugas liberadas DPNG'!$B$1:$O$552,11,FALSE)</f>
        <v>23.9</v>
      </c>
      <c r="X1562" s="44">
        <f>VLOOKUP($L1562,'[1]Tortugas liberadas DPNG'!$B$1:$O$552,14,FALSE)/1000</f>
        <v>1.2</v>
      </c>
      <c r="Y1562" s="44">
        <f>VLOOKUP($L1562,'[1]Tortugas liberadas DPNG'!$B$1:$O$552,5,FALSE) -0.5</f>
        <v>5.5</v>
      </c>
      <c r="Z1562" s="44">
        <f>Y1562+(F1562-VLOOKUP($L1562,'[1]Tortugas liberadas DPNG'!$B$1:$O$552,7,FALSE))</f>
        <v>10.5</v>
      </c>
    </row>
    <row r="1563" spans="1:29" x14ac:dyDescent="0.25">
      <c r="A1563" s="42">
        <f t="shared" si="40"/>
        <v>1647</v>
      </c>
      <c r="B1563" s="42" t="s">
        <v>28</v>
      </c>
      <c r="D1563" s="42" t="s">
        <v>981</v>
      </c>
      <c r="E1563" s="42" t="s">
        <v>1057</v>
      </c>
      <c r="F1563" s="9">
        <v>2020</v>
      </c>
      <c r="G1563" s="42">
        <v>3</v>
      </c>
      <c r="H1563" s="42">
        <v>12</v>
      </c>
      <c r="I1563" s="42">
        <v>-0.82694900000000005</v>
      </c>
      <c r="J1563" s="42">
        <v>-90.063911000000004</v>
      </c>
      <c r="K1563" s="47">
        <v>52553836</v>
      </c>
      <c r="L1563" s="47">
        <v>52553836</v>
      </c>
      <c r="M1563" s="47">
        <v>52553836</v>
      </c>
      <c r="N1563" s="47">
        <v>2398</v>
      </c>
      <c r="O1563" s="45">
        <v>44.2</v>
      </c>
      <c r="P1563" s="45">
        <v>46</v>
      </c>
      <c r="Q1563" s="45">
        <v>33.5</v>
      </c>
      <c r="R1563" s="45">
        <v>10</v>
      </c>
      <c r="S1563" s="45">
        <v>9.9</v>
      </c>
      <c r="T1563" s="45">
        <v>1</v>
      </c>
      <c r="U1563" s="28" t="e">
        <v>#N/A</v>
      </c>
      <c r="V1563" s="44">
        <f>VLOOKUP($L1563,'[1]Tortugas liberadas DPNG'!$B$1:$O$552,7,FALSE)</f>
        <v>2017</v>
      </c>
      <c r="W1563" s="44">
        <f>VLOOKUP($L1563,'[1]Tortugas liberadas DPNG'!$B$1:$O$552,11,FALSE)</f>
        <v>31.4</v>
      </c>
      <c r="X1563" s="44">
        <f>VLOOKUP($L1563,'[1]Tortugas liberadas DPNG'!$B$1:$O$552,14,FALSE)/1000</f>
        <v>2.9</v>
      </c>
      <c r="Y1563" s="44">
        <f>VLOOKUP($L1563,'[1]Tortugas liberadas DPNG'!$B$1:$O$552,5,FALSE) -0.5</f>
        <v>6.5</v>
      </c>
      <c r="Z1563" s="44">
        <f>Y1563+(F1563-VLOOKUP($L1563,'[1]Tortugas liberadas DPNG'!$B$1:$O$552,7,FALSE))</f>
        <v>9.5</v>
      </c>
    </row>
    <row r="1564" spans="1:29" x14ac:dyDescent="0.25">
      <c r="A1564" s="42">
        <f t="shared" si="40"/>
        <v>1648</v>
      </c>
      <c r="B1564" s="42" t="s">
        <v>28</v>
      </c>
      <c r="D1564" s="42" t="s">
        <v>981</v>
      </c>
      <c r="E1564" s="42" t="s">
        <v>1058</v>
      </c>
      <c r="F1564" s="9">
        <v>2020</v>
      </c>
      <c r="G1564" s="42">
        <v>3</v>
      </c>
      <c r="H1564" s="42">
        <v>12</v>
      </c>
      <c r="I1564" s="42">
        <v>-0.82679000000000002</v>
      </c>
      <c r="J1564" s="42">
        <v>-90.064049999999995</v>
      </c>
      <c r="K1564" s="47">
        <v>48083376</v>
      </c>
      <c r="L1564" s="47">
        <v>48083376</v>
      </c>
      <c r="M1564" s="47">
        <v>48083376</v>
      </c>
      <c r="N1564" s="47">
        <v>2445</v>
      </c>
      <c r="O1564" s="45">
        <v>45.8</v>
      </c>
      <c r="P1564" s="45">
        <v>47.3</v>
      </c>
      <c r="Q1564" s="45">
        <v>35.1</v>
      </c>
      <c r="R1564" s="45">
        <v>11</v>
      </c>
      <c r="S1564" s="45">
        <v>11.1</v>
      </c>
      <c r="T1564" s="45">
        <v>1</v>
      </c>
      <c r="U1564" s="28" t="e">
        <v>#N/A</v>
      </c>
      <c r="V1564" s="44">
        <f>VLOOKUP($L1564,'[1]Tortugas liberadas DPNG'!$B$1:$O$552,7,FALSE)</f>
        <v>2015</v>
      </c>
      <c r="W1564" s="44">
        <f>VLOOKUP($L1564,'[1]Tortugas liberadas DPNG'!$B$1:$O$552,11,FALSE)</f>
        <v>24</v>
      </c>
      <c r="X1564" s="44">
        <f>VLOOKUP($L1564,'[1]Tortugas liberadas DPNG'!$B$1:$O$552,14,FALSE)/1000</f>
        <v>1.2</v>
      </c>
      <c r="Y1564" s="44">
        <f>VLOOKUP($L1564,'[1]Tortugas liberadas DPNG'!$B$1:$O$552,5,FALSE) -0.5</f>
        <v>5.5</v>
      </c>
      <c r="Z1564" s="44">
        <f>Y1564+(F1564-VLOOKUP($L1564,'[1]Tortugas liberadas DPNG'!$B$1:$O$552,7,FALSE))</f>
        <v>10.5</v>
      </c>
    </row>
    <row r="1565" spans="1:29" x14ac:dyDescent="0.25">
      <c r="A1565" s="42">
        <f t="shared" si="40"/>
        <v>1649</v>
      </c>
      <c r="B1565" s="42" t="s">
        <v>28</v>
      </c>
      <c r="D1565" s="42" t="s">
        <v>981</v>
      </c>
      <c r="E1565" s="42" t="s">
        <v>1059</v>
      </c>
      <c r="F1565" s="9">
        <v>2020</v>
      </c>
      <c r="G1565" s="42">
        <v>3</v>
      </c>
      <c r="H1565" s="42">
        <v>12</v>
      </c>
      <c r="I1565" s="42">
        <v>-0.82620499999999997</v>
      </c>
      <c r="J1565" s="42">
        <v>-90.063329999999993</v>
      </c>
      <c r="K1565" s="47">
        <v>48311355</v>
      </c>
      <c r="L1565" s="47">
        <v>48311355</v>
      </c>
      <c r="M1565" s="47">
        <v>48311355</v>
      </c>
      <c r="N1565" s="47">
        <v>2240</v>
      </c>
      <c r="O1565" s="45">
        <v>50</v>
      </c>
      <c r="P1565" s="45">
        <v>53.2</v>
      </c>
      <c r="Q1565" s="45">
        <v>40.200000000000003</v>
      </c>
      <c r="R1565" s="45">
        <v>13</v>
      </c>
      <c r="S1565" s="45">
        <v>13.6</v>
      </c>
      <c r="T1565" s="45">
        <v>1</v>
      </c>
      <c r="U1565" s="28" t="e">
        <v>#N/A</v>
      </c>
      <c r="V1565" s="44">
        <f>VLOOKUP($L1565,'[1]Tortugas liberadas DPNG'!$B$1:$O$552,7,FALSE)</f>
        <v>2015</v>
      </c>
      <c r="W1565" s="44">
        <f>VLOOKUP($L1565,'[1]Tortugas liberadas DPNG'!$B$1:$O$552,11,FALSE)</f>
        <v>25.5</v>
      </c>
      <c r="X1565" s="44">
        <f>VLOOKUP($L1565,'[1]Tortugas liberadas DPNG'!$B$1:$O$552,14,FALSE)/1000</f>
        <v>1.55</v>
      </c>
      <c r="Y1565" s="44">
        <f>VLOOKUP($L1565,'[1]Tortugas liberadas DPNG'!$B$1:$O$552,5,FALSE) -0.5</f>
        <v>4.5</v>
      </c>
      <c r="Z1565" s="44">
        <f>Y1565+(F1565-VLOOKUP($L1565,'[1]Tortugas liberadas DPNG'!$B$1:$O$552,7,FALSE))</f>
        <v>9.5</v>
      </c>
    </row>
    <row r="1566" spans="1:29" x14ac:dyDescent="0.25">
      <c r="A1566" s="42">
        <f t="shared" si="40"/>
        <v>1650</v>
      </c>
      <c r="B1566" s="42" t="s">
        <v>28</v>
      </c>
      <c r="D1566" s="42" t="s">
        <v>981</v>
      </c>
      <c r="E1566" s="42" t="s">
        <v>1060</v>
      </c>
      <c r="F1566" s="9">
        <v>2020</v>
      </c>
      <c r="G1566" s="42">
        <v>3</v>
      </c>
      <c r="H1566" s="42">
        <v>12</v>
      </c>
      <c r="I1566" s="42">
        <v>-0.82544099999999998</v>
      </c>
      <c r="J1566" s="42">
        <v>-90.063739999999996</v>
      </c>
      <c r="K1566" s="47">
        <v>48376523</v>
      </c>
      <c r="L1566" s="47">
        <v>48376523</v>
      </c>
      <c r="M1566" s="47">
        <v>48376523</v>
      </c>
      <c r="N1566" s="47">
        <v>2390</v>
      </c>
      <c r="O1566" s="45">
        <v>44.1</v>
      </c>
      <c r="P1566" s="45">
        <v>49</v>
      </c>
      <c r="Q1566" s="45">
        <v>33.200000000000003</v>
      </c>
      <c r="R1566" s="45">
        <v>10</v>
      </c>
      <c r="S1566" s="45">
        <v>10</v>
      </c>
      <c r="T1566" s="45">
        <v>1</v>
      </c>
      <c r="U1566" s="28" t="e">
        <v>#N/A</v>
      </c>
      <c r="V1566" s="44">
        <f>VLOOKUP($L1566,'[1]Tortugas liberadas DPNG'!$B$1:$O$552,7,FALSE)</f>
        <v>2015</v>
      </c>
      <c r="W1566" s="44">
        <f>VLOOKUP($L1566,'[1]Tortugas liberadas DPNG'!$B$1:$O$552,11,FALSE)</f>
        <v>23.5</v>
      </c>
      <c r="X1566" s="44">
        <f>VLOOKUP($L1566,'[1]Tortugas liberadas DPNG'!$B$1:$O$552,14,FALSE)/1000</f>
        <v>1</v>
      </c>
      <c r="Y1566" s="44">
        <f>VLOOKUP($L1566,'[1]Tortugas liberadas DPNG'!$B$1:$O$552,5,FALSE) -0.5</f>
        <v>4.5</v>
      </c>
      <c r="Z1566" s="44">
        <f>Y1566+(F1566-VLOOKUP($L1566,'[1]Tortugas liberadas DPNG'!$B$1:$O$552,7,FALSE))</f>
        <v>9.5</v>
      </c>
    </row>
    <row r="1567" spans="1:29" x14ac:dyDescent="0.25">
      <c r="A1567" s="42">
        <f t="shared" si="40"/>
        <v>1651</v>
      </c>
      <c r="B1567" s="42" t="s">
        <v>28</v>
      </c>
      <c r="D1567" s="42" t="s">
        <v>981</v>
      </c>
      <c r="E1567" s="42" t="s">
        <v>1061</v>
      </c>
      <c r="F1567" s="9">
        <v>2020</v>
      </c>
      <c r="G1567" s="42">
        <v>3</v>
      </c>
      <c r="H1567" s="42">
        <v>12</v>
      </c>
      <c r="I1567" s="42">
        <v>-0.82575500000000002</v>
      </c>
      <c r="J1567" s="42">
        <v>-90.064425999999997</v>
      </c>
      <c r="K1567" s="47">
        <v>48283048</v>
      </c>
      <c r="L1567" s="47">
        <v>48283048</v>
      </c>
      <c r="M1567" s="47">
        <v>48283048</v>
      </c>
      <c r="N1567" s="47">
        <v>2307</v>
      </c>
      <c r="O1567" s="45">
        <v>39.6</v>
      </c>
      <c r="P1567" s="45">
        <v>41.8</v>
      </c>
      <c r="Q1567" s="45">
        <v>30.5</v>
      </c>
      <c r="R1567" s="45">
        <v>9</v>
      </c>
      <c r="S1567" s="45">
        <v>8.3000000000000007</v>
      </c>
      <c r="T1567" s="45">
        <v>1</v>
      </c>
      <c r="U1567" s="28" t="e">
        <v>#N/A</v>
      </c>
      <c r="V1567" s="44">
        <f>VLOOKUP($L1567,'[1]Tortugas liberadas DPNG'!$B$1:$O$552,7,FALSE)</f>
        <v>2017</v>
      </c>
      <c r="W1567" s="44">
        <f>VLOOKUP($L1567,'[1]Tortugas liberadas DPNG'!$B$1:$O$552,11,FALSE)</f>
        <v>26.7</v>
      </c>
      <c r="X1567" s="44">
        <f>VLOOKUP($L1567,'[1]Tortugas liberadas DPNG'!$B$1:$O$552,14,FALSE)/1000</f>
        <v>1.611</v>
      </c>
      <c r="Y1567" s="44">
        <f>VLOOKUP($L1567,'[1]Tortugas liberadas DPNG'!$B$1:$O$552,5,FALSE) -0.5</f>
        <v>5.5</v>
      </c>
      <c r="Z1567" s="44">
        <f>Y1567+(F1567-VLOOKUP($L1567,'[1]Tortugas liberadas DPNG'!$B$1:$O$552,7,FALSE))</f>
        <v>8.5</v>
      </c>
    </row>
    <row r="1568" spans="1:29" x14ac:dyDescent="0.25">
      <c r="A1568" s="42">
        <f t="shared" ref="A1568:A1631" si="41">A1567+1</f>
        <v>1652</v>
      </c>
      <c r="B1568" s="42" t="s">
        <v>28</v>
      </c>
      <c r="D1568" s="42" t="s">
        <v>981</v>
      </c>
      <c r="E1568" s="42" t="s">
        <v>1062</v>
      </c>
      <c r="F1568" s="9">
        <v>2020</v>
      </c>
      <c r="G1568" s="42">
        <v>3</v>
      </c>
      <c r="H1568" s="42">
        <v>12</v>
      </c>
      <c r="I1568" s="42">
        <v>-0.82522700000000004</v>
      </c>
      <c r="J1568" s="42">
        <v>-90.064507000000006</v>
      </c>
      <c r="K1568" s="47">
        <v>48368050</v>
      </c>
      <c r="L1568" s="47">
        <v>48368050</v>
      </c>
      <c r="M1568" s="47">
        <v>48368050</v>
      </c>
      <c r="N1568" s="47">
        <v>2144</v>
      </c>
      <c r="O1568" s="45">
        <v>53.9</v>
      </c>
      <c r="P1568" s="45">
        <v>57.5</v>
      </c>
      <c r="Q1568" s="45">
        <v>41.7</v>
      </c>
      <c r="R1568" s="45">
        <v>15</v>
      </c>
      <c r="S1568" s="45">
        <v>13.4</v>
      </c>
      <c r="T1568" s="45">
        <v>1</v>
      </c>
      <c r="U1568" s="28" t="e">
        <v>#N/A</v>
      </c>
      <c r="V1568" s="44">
        <f>VLOOKUP($L1568,'[1]Tortugas liberadas DPNG'!$B$1:$O$552,7,FALSE)</f>
        <v>2015</v>
      </c>
      <c r="W1568" s="44">
        <f>VLOOKUP($L1568,'[1]Tortugas liberadas DPNG'!$B$1:$O$552,11,FALSE)</f>
        <v>32</v>
      </c>
      <c r="X1568" s="44">
        <f>VLOOKUP($L1568,'[1]Tortugas liberadas DPNG'!$B$1:$O$552,14,FALSE)/1000</f>
        <v>3.3</v>
      </c>
      <c r="Y1568" s="44">
        <f>VLOOKUP($L1568,'[1]Tortugas liberadas DPNG'!$B$1:$O$552,5,FALSE) -0.5</f>
        <v>7.5</v>
      </c>
      <c r="Z1568" s="44">
        <f>Y1568+(F1568-VLOOKUP($L1568,'[1]Tortugas liberadas DPNG'!$B$1:$O$552,7,FALSE))</f>
        <v>12.5</v>
      </c>
    </row>
    <row r="1569" spans="1:29" x14ac:dyDescent="0.25">
      <c r="A1569" s="42">
        <f t="shared" si="41"/>
        <v>1653</v>
      </c>
      <c r="B1569" s="42" t="s">
        <v>28</v>
      </c>
      <c r="D1569" s="42" t="s">
        <v>981</v>
      </c>
      <c r="E1569" s="42" t="s">
        <v>1063</v>
      </c>
      <c r="F1569" s="9">
        <v>2020</v>
      </c>
      <c r="G1569" s="42">
        <v>3</v>
      </c>
      <c r="H1569" s="42">
        <v>12</v>
      </c>
      <c r="I1569" s="42">
        <v>-0.825206</v>
      </c>
      <c r="J1569" s="42">
        <v>-90.064474000000004</v>
      </c>
      <c r="K1569" s="47">
        <v>48075007</v>
      </c>
      <c r="L1569" s="47">
        <v>48075007</v>
      </c>
      <c r="M1569" s="47">
        <v>48075007</v>
      </c>
      <c r="N1569" s="47">
        <v>2361</v>
      </c>
      <c r="O1569" s="45">
        <v>43</v>
      </c>
      <c r="P1569" s="45">
        <v>46</v>
      </c>
      <c r="Q1569" s="45">
        <v>31.6</v>
      </c>
      <c r="R1569" s="45">
        <v>10</v>
      </c>
      <c r="S1569" s="45">
        <v>10</v>
      </c>
      <c r="T1569" s="45">
        <v>1</v>
      </c>
      <c r="U1569" s="28" t="e">
        <v>#N/A</v>
      </c>
      <c r="V1569" s="44">
        <f>VLOOKUP($L1569,'[1]Tortugas liberadas DPNG'!$B$1:$O$552,7,FALSE)</f>
        <v>2015</v>
      </c>
      <c r="W1569" s="44">
        <f>VLOOKUP($L1569,'[1]Tortugas liberadas DPNG'!$B$1:$O$552,11,FALSE)</f>
        <v>23.6</v>
      </c>
      <c r="X1569" s="44">
        <f>VLOOKUP($L1569,'[1]Tortugas liberadas DPNG'!$B$1:$O$552,14,FALSE)/1000</f>
        <v>1.3</v>
      </c>
      <c r="Y1569" s="44">
        <f>VLOOKUP($L1569,'[1]Tortugas liberadas DPNG'!$B$1:$O$552,5,FALSE) -0.5</f>
        <v>4.5</v>
      </c>
      <c r="Z1569" s="44">
        <f>Y1569+(F1569-VLOOKUP($L1569,'[1]Tortugas liberadas DPNG'!$B$1:$O$552,7,FALSE))</f>
        <v>9.5</v>
      </c>
    </row>
    <row r="1570" spans="1:29" x14ac:dyDescent="0.25">
      <c r="A1570" s="42">
        <f t="shared" si="41"/>
        <v>1654</v>
      </c>
      <c r="B1570" s="42" t="s">
        <v>28</v>
      </c>
      <c r="D1570" s="42" t="s">
        <v>981</v>
      </c>
      <c r="E1570" s="42" t="s">
        <v>1064</v>
      </c>
      <c r="F1570" s="9">
        <v>2020</v>
      </c>
      <c r="G1570" s="42">
        <v>3</v>
      </c>
      <c r="H1570" s="42">
        <v>12</v>
      </c>
      <c r="I1570" s="42">
        <v>-0.82498000000000005</v>
      </c>
      <c r="J1570" s="42">
        <v>-90.064400000000006</v>
      </c>
      <c r="K1570" s="47">
        <v>90872124</v>
      </c>
      <c r="L1570" s="47">
        <v>90872124</v>
      </c>
      <c r="M1570" s="47">
        <v>90872124</v>
      </c>
      <c r="N1570" s="47">
        <v>2412</v>
      </c>
      <c r="O1570" s="45">
        <v>38.799999999999997</v>
      </c>
      <c r="P1570" s="45">
        <v>40.200000000000003</v>
      </c>
      <c r="Q1570" s="45">
        <v>27.5</v>
      </c>
      <c r="R1570" s="45">
        <v>9</v>
      </c>
      <c r="S1570" s="45">
        <v>7.8</v>
      </c>
      <c r="T1570" s="45">
        <v>1</v>
      </c>
      <c r="U1570" s="28" t="e">
        <v>#N/A</v>
      </c>
      <c r="V1570" s="44">
        <f>VLOOKUP($L1570,'[1]Tortugas liberadas DPNG'!$B$1:$O$552,7,FALSE)</f>
        <v>2017</v>
      </c>
      <c r="W1570" s="44">
        <f>VLOOKUP($L1570,'[1]Tortugas liberadas DPNG'!$B$1:$O$552,11,FALSE)</f>
        <v>27.1</v>
      </c>
      <c r="X1570" s="44">
        <f>VLOOKUP($L1570,'[1]Tortugas liberadas DPNG'!$B$1:$O$552,14,FALSE)/1000</f>
        <v>1.7809999999999999</v>
      </c>
      <c r="Y1570" s="44">
        <f>VLOOKUP($L1570,'[1]Tortugas liberadas DPNG'!$B$1:$O$552,5,FALSE) -0.5</f>
        <v>5.5</v>
      </c>
      <c r="Z1570" s="44">
        <f>Y1570+(F1570-VLOOKUP($L1570,'[1]Tortugas liberadas DPNG'!$B$1:$O$552,7,FALSE))</f>
        <v>8.5</v>
      </c>
    </row>
    <row r="1571" spans="1:29" x14ac:dyDescent="0.25">
      <c r="A1571" s="42">
        <f t="shared" si="41"/>
        <v>1655</v>
      </c>
      <c r="B1571" s="42" t="s">
        <v>28</v>
      </c>
      <c r="D1571" s="42" t="s">
        <v>981</v>
      </c>
      <c r="E1571" s="42" t="s">
        <v>1065</v>
      </c>
      <c r="F1571" s="9">
        <v>2020</v>
      </c>
      <c r="G1571" s="42">
        <v>3</v>
      </c>
      <c r="H1571" s="42">
        <v>12</v>
      </c>
      <c r="I1571" s="42">
        <v>-0.82550400000000002</v>
      </c>
      <c r="J1571" s="42">
        <v>-90.066073000000003</v>
      </c>
      <c r="K1571" s="47">
        <v>48280279</v>
      </c>
      <c r="L1571" s="47">
        <v>48280279</v>
      </c>
      <c r="M1571" s="47">
        <v>48280279</v>
      </c>
      <c r="N1571" s="47">
        <v>2143</v>
      </c>
      <c r="O1571" s="45">
        <v>56.5</v>
      </c>
      <c r="P1571" s="45">
        <v>59</v>
      </c>
      <c r="Q1571" s="45">
        <v>41.6</v>
      </c>
      <c r="R1571" s="45">
        <v>15</v>
      </c>
      <c r="S1571" s="45">
        <v>21.9</v>
      </c>
      <c r="T1571" s="45">
        <v>1</v>
      </c>
      <c r="U1571" s="28" t="e">
        <v>#N/A</v>
      </c>
      <c r="V1571" s="44">
        <f>VLOOKUP($L1571,'[1]Tortugas liberadas DPNG'!$B$1:$O$552,7,FALSE)</f>
        <v>2015</v>
      </c>
      <c r="W1571" s="44">
        <f>VLOOKUP($L1571,'[1]Tortugas liberadas DPNG'!$B$1:$O$552,11,FALSE)</f>
        <v>34.700000000000003</v>
      </c>
      <c r="X1571" s="44">
        <f>VLOOKUP($L1571,'[1]Tortugas liberadas DPNG'!$B$1:$O$552,14,FALSE)/1000</f>
        <v>3.7</v>
      </c>
      <c r="Y1571" s="44">
        <f>VLOOKUP($L1571,'[1]Tortugas liberadas DPNG'!$B$1:$O$552,5,FALSE) -0.5</f>
        <v>7.5</v>
      </c>
      <c r="Z1571" s="44">
        <f>Y1571+(F1571-VLOOKUP($L1571,'[1]Tortugas liberadas DPNG'!$B$1:$O$552,7,FALSE))</f>
        <v>12.5</v>
      </c>
    </row>
    <row r="1572" spans="1:29" x14ac:dyDescent="0.25">
      <c r="A1572" s="42">
        <f t="shared" si="41"/>
        <v>1656</v>
      </c>
      <c r="B1572" s="42" t="s">
        <v>28</v>
      </c>
      <c r="D1572" s="42" t="s">
        <v>981</v>
      </c>
      <c r="E1572" s="42" t="s">
        <v>1066</v>
      </c>
      <c r="F1572" s="9">
        <v>2020</v>
      </c>
      <c r="G1572" s="42">
        <v>3</v>
      </c>
      <c r="H1572" s="42">
        <v>12</v>
      </c>
      <c r="I1572" s="42">
        <v>-0.82444799999999996</v>
      </c>
      <c r="J1572" s="42">
        <v>-90.066552000000001</v>
      </c>
      <c r="K1572" s="47">
        <v>48320275</v>
      </c>
      <c r="L1572" s="47">
        <v>48320275</v>
      </c>
      <c r="M1572" s="47">
        <v>48320275</v>
      </c>
      <c r="N1572" s="47">
        <v>2161</v>
      </c>
      <c r="O1572" s="45">
        <v>52</v>
      </c>
      <c r="P1572" s="45">
        <v>53.8</v>
      </c>
      <c r="Q1572" s="45">
        <v>39</v>
      </c>
      <c r="R1572" s="45">
        <v>14</v>
      </c>
      <c r="S1572" s="45">
        <v>16.399999999999999</v>
      </c>
      <c r="T1572" s="45">
        <v>1</v>
      </c>
      <c r="U1572" s="28" t="e">
        <v>#N/A</v>
      </c>
      <c r="V1572" s="44">
        <f>VLOOKUP($L1572,'[1]Tortugas liberadas DPNG'!$B$1:$O$552,7,FALSE)</f>
        <v>2015</v>
      </c>
      <c r="W1572" s="44">
        <f>VLOOKUP($L1572,'[1]Tortugas liberadas DPNG'!$B$1:$O$552,11,FALSE)</f>
        <v>30.3</v>
      </c>
      <c r="X1572" s="44">
        <f>VLOOKUP($L1572,'[1]Tortugas liberadas DPNG'!$B$1:$O$552,14,FALSE)/1000</f>
        <v>2.4</v>
      </c>
      <c r="Y1572" s="44">
        <f>VLOOKUP($L1572,'[1]Tortugas liberadas DPNG'!$B$1:$O$552,5,FALSE) -0.5</f>
        <v>7.5</v>
      </c>
      <c r="Z1572" s="44">
        <f>Y1572+(F1572-VLOOKUP($L1572,'[1]Tortugas liberadas DPNG'!$B$1:$O$552,7,FALSE))</f>
        <v>12.5</v>
      </c>
    </row>
    <row r="1573" spans="1:29" x14ac:dyDescent="0.25">
      <c r="A1573" s="42">
        <f t="shared" si="41"/>
        <v>1657</v>
      </c>
      <c r="B1573" s="42" t="s">
        <v>28</v>
      </c>
      <c r="D1573" s="42" t="s">
        <v>981</v>
      </c>
      <c r="E1573" s="42" t="s">
        <v>1067</v>
      </c>
      <c r="F1573" s="9">
        <v>2020</v>
      </c>
      <c r="G1573" s="42">
        <v>3</v>
      </c>
      <c r="H1573" s="42">
        <v>12</v>
      </c>
      <c r="I1573" s="42">
        <v>-0.82348100000000002</v>
      </c>
      <c r="J1573" s="42">
        <v>-90.065860000000001</v>
      </c>
      <c r="K1573" s="47">
        <v>51628341</v>
      </c>
      <c r="L1573" s="47">
        <v>51628341</v>
      </c>
      <c r="M1573" s="47">
        <v>51628341</v>
      </c>
      <c r="N1573" s="47">
        <v>1922</v>
      </c>
      <c r="O1573" s="45">
        <v>60.4</v>
      </c>
      <c r="P1573" s="45">
        <v>63.7</v>
      </c>
      <c r="Q1573" s="45">
        <v>42</v>
      </c>
      <c r="R1573" s="45">
        <v>16.5</v>
      </c>
      <c r="S1573" s="45">
        <v>24.2</v>
      </c>
      <c r="T1573" s="45">
        <v>1</v>
      </c>
      <c r="U1573" s="28" t="e">
        <v>#N/A</v>
      </c>
      <c r="V1573" s="44" t="e">
        <f>VLOOKUP($L1573,'[1]Tortugas liberadas DPNG'!$B$1:$O$552,7,FALSE)</f>
        <v>#N/A</v>
      </c>
      <c r="W1573" s="44" t="e">
        <f>VLOOKUP($L1573,'[1]Tortugas liberadas DPNG'!$B$1:$O$552,11,FALSE)</f>
        <v>#N/A</v>
      </c>
      <c r="X1573" s="44" t="e">
        <f>VLOOKUP($L1573,'[1]Tortugas liberadas DPNG'!$B$1:$O$552,14,FALSE)/1000</f>
        <v>#N/A</v>
      </c>
      <c r="Y1573" s="44" t="e">
        <f>VLOOKUP($L1573,'[1]Tortugas liberadas DPNG'!$B$1:$O$552,5,FALSE) -0.5</f>
        <v>#N/A</v>
      </c>
      <c r="Z1573" s="44" t="e">
        <f>Y1573+(F1573-VLOOKUP($L1573,'[1]Tortugas liberadas DPNG'!$B$1:$O$552,7,FALSE))</f>
        <v>#N/A</v>
      </c>
      <c r="AC1573" s="9" t="s">
        <v>983</v>
      </c>
    </row>
    <row r="1574" spans="1:29" x14ac:dyDescent="0.25">
      <c r="A1574" s="42">
        <f t="shared" si="41"/>
        <v>1658</v>
      </c>
      <c r="B1574" s="42" t="s">
        <v>28</v>
      </c>
      <c r="D1574" s="42" t="s">
        <v>981</v>
      </c>
      <c r="E1574" s="42" t="s">
        <v>1068</v>
      </c>
      <c r="F1574" s="9">
        <v>2020</v>
      </c>
      <c r="G1574" s="42">
        <v>3</v>
      </c>
      <c r="H1574" s="42">
        <v>12</v>
      </c>
      <c r="I1574" s="42">
        <v>-0.82269300000000001</v>
      </c>
      <c r="J1574" s="42">
        <v>-90.063721000000001</v>
      </c>
      <c r="K1574" s="47">
        <v>48345636</v>
      </c>
      <c r="L1574" s="47">
        <v>48345636</v>
      </c>
      <c r="M1574" s="47">
        <v>48345636</v>
      </c>
      <c r="N1574" s="47">
        <v>2703</v>
      </c>
      <c r="O1574" s="45">
        <v>46.6</v>
      </c>
      <c r="P1574" s="45">
        <v>51</v>
      </c>
      <c r="Q1574" s="45">
        <v>34.799999999999997</v>
      </c>
      <c r="R1574" s="45">
        <v>11.5</v>
      </c>
      <c r="S1574" s="45">
        <v>13</v>
      </c>
      <c r="T1574" s="45">
        <v>1</v>
      </c>
      <c r="U1574" s="28" t="e">
        <v>#N/A</v>
      </c>
      <c r="V1574" s="44">
        <f>VLOOKUP($L1574,'[1]Tortugas liberadas DPNG'!$B$1:$O$552,7,FALSE)</f>
        <v>2015</v>
      </c>
      <c r="W1574" s="44">
        <f>VLOOKUP($L1574,'[1]Tortugas liberadas DPNG'!$B$1:$O$552,11,FALSE)</f>
        <v>31.1</v>
      </c>
      <c r="X1574" s="44">
        <f>VLOOKUP($L1574,'[1]Tortugas liberadas DPNG'!$B$1:$O$552,14,FALSE)/1000</f>
        <v>2.75</v>
      </c>
      <c r="Y1574" s="44">
        <f>VLOOKUP($L1574,'[1]Tortugas liberadas DPNG'!$B$1:$O$552,5,FALSE) -0.5</f>
        <v>6.5</v>
      </c>
      <c r="Z1574" s="44">
        <f>Y1574+(F1574-VLOOKUP($L1574,'[1]Tortugas liberadas DPNG'!$B$1:$O$552,7,FALSE))</f>
        <v>11.5</v>
      </c>
    </row>
    <row r="1575" spans="1:29" x14ac:dyDescent="0.25">
      <c r="A1575" s="42">
        <f t="shared" si="41"/>
        <v>1659</v>
      </c>
      <c r="B1575" s="42" t="s">
        <v>28</v>
      </c>
      <c r="D1575" s="42" t="s">
        <v>981</v>
      </c>
      <c r="E1575" s="42" t="s">
        <v>1069</v>
      </c>
      <c r="F1575" s="9">
        <v>2020</v>
      </c>
      <c r="G1575" s="42">
        <v>3</v>
      </c>
      <c r="H1575" s="42">
        <v>12</v>
      </c>
      <c r="I1575" s="42">
        <v>-0.82274400000000003</v>
      </c>
      <c r="J1575" s="42">
        <v>-90.062234000000004</v>
      </c>
      <c r="K1575" s="47">
        <v>45320884</v>
      </c>
      <c r="L1575" s="47">
        <v>48369263</v>
      </c>
      <c r="M1575" s="47" t="s">
        <v>40</v>
      </c>
      <c r="N1575" s="47">
        <v>2652</v>
      </c>
      <c r="O1575" s="45">
        <v>47.1</v>
      </c>
      <c r="P1575" s="45">
        <v>52.5</v>
      </c>
      <c r="Q1575" s="45">
        <v>35.200000000000003</v>
      </c>
      <c r="R1575" s="45">
        <v>12.5</v>
      </c>
      <c r="S1575" s="45">
        <v>13.4</v>
      </c>
      <c r="T1575" s="45">
        <v>1</v>
      </c>
      <c r="U1575" s="28" t="e">
        <v>#N/A</v>
      </c>
      <c r="V1575" s="44">
        <f>VLOOKUP($L1575,'[1]Tortugas liberadas DPNG'!$B$1:$O$552,7,FALSE)</f>
        <v>2015</v>
      </c>
      <c r="W1575" s="44">
        <f>VLOOKUP($L1575,'[1]Tortugas liberadas DPNG'!$B$1:$O$552,11,FALSE)</f>
        <v>26.1</v>
      </c>
      <c r="X1575" s="44">
        <f>VLOOKUP($L1575,'[1]Tortugas liberadas DPNG'!$B$1:$O$552,14,FALSE)/1000</f>
        <v>1.8</v>
      </c>
      <c r="Y1575" s="44">
        <f>VLOOKUP($L1575,'[1]Tortugas liberadas DPNG'!$B$1:$O$552,5,FALSE) -0.5</f>
        <v>5.5</v>
      </c>
      <c r="Z1575" s="44">
        <f>Y1575+(F1575-VLOOKUP($L1575,'[1]Tortugas liberadas DPNG'!$B$1:$O$552,7,FALSE))</f>
        <v>10.5</v>
      </c>
    </row>
    <row r="1576" spans="1:29" x14ac:dyDescent="0.25">
      <c r="A1576" s="42">
        <f t="shared" si="41"/>
        <v>1660</v>
      </c>
      <c r="B1576" s="42" t="s">
        <v>28</v>
      </c>
      <c r="D1576" s="42" t="s">
        <v>981</v>
      </c>
      <c r="E1576" s="42" t="s">
        <v>1070</v>
      </c>
      <c r="F1576" s="9">
        <v>2020</v>
      </c>
      <c r="G1576" s="42">
        <v>3</v>
      </c>
      <c r="H1576" s="42">
        <v>12</v>
      </c>
      <c r="I1576" s="42">
        <v>-0.82318000000000002</v>
      </c>
      <c r="J1576" s="42">
        <v>-90.062162000000001</v>
      </c>
      <c r="K1576" s="47">
        <v>52292613</v>
      </c>
      <c r="L1576" s="47">
        <v>52292613</v>
      </c>
      <c r="M1576" s="47">
        <v>52292613</v>
      </c>
      <c r="N1576" s="47">
        <v>2401</v>
      </c>
      <c r="O1576" s="45">
        <v>37.700000000000003</v>
      </c>
      <c r="P1576" s="45">
        <v>38.6</v>
      </c>
      <c r="Q1576" s="45">
        <v>27.5</v>
      </c>
      <c r="R1576" s="45">
        <v>8</v>
      </c>
      <c r="S1576" s="45">
        <v>5.2</v>
      </c>
      <c r="T1576" s="45">
        <v>1</v>
      </c>
      <c r="U1576" s="28" t="e">
        <v>#N/A</v>
      </c>
      <c r="V1576" s="44">
        <f>VLOOKUP($L1576,'[1]Tortugas liberadas DPNG'!$B$1:$O$552,7,FALSE)</f>
        <v>2017</v>
      </c>
      <c r="W1576" s="44">
        <f>VLOOKUP($L1576,'[1]Tortugas liberadas DPNG'!$B$1:$O$552,11,FALSE)</f>
        <v>26.1</v>
      </c>
      <c r="X1576" s="44">
        <f>VLOOKUP($L1576,'[1]Tortugas liberadas DPNG'!$B$1:$O$552,14,FALSE)/1000</f>
        <v>1.6</v>
      </c>
      <c r="Y1576" s="44">
        <f>VLOOKUP($L1576,'[1]Tortugas liberadas DPNG'!$B$1:$O$552,5,FALSE) -0.5</f>
        <v>4.5</v>
      </c>
      <c r="Z1576" s="44">
        <f>Y1576+(F1576-VLOOKUP($L1576,'[1]Tortugas liberadas DPNG'!$B$1:$O$552,7,FALSE))</f>
        <v>7.5</v>
      </c>
    </row>
    <row r="1577" spans="1:29" x14ac:dyDescent="0.25">
      <c r="A1577" s="42">
        <f t="shared" si="41"/>
        <v>1661</v>
      </c>
      <c r="B1577" s="42" t="s">
        <v>28</v>
      </c>
      <c r="D1577" s="42" t="s">
        <v>981</v>
      </c>
      <c r="E1577" s="42" t="s">
        <v>1071</v>
      </c>
      <c r="F1577" s="9">
        <v>2020</v>
      </c>
      <c r="G1577" s="42">
        <v>3</v>
      </c>
      <c r="H1577" s="42">
        <v>12</v>
      </c>
      <c r="I1577" s="42">
        <v>-0.82299199999999995</v>
      </c>
      <c r="J1577" s="42">
        <v>-90.061623999999995</v>
      </c>
      <c r="K1577" s="47" t="s">
        <v>901</v>
      </c>
      <c r="L1577" s="49">
        <v>982126055990514</v>
      </c>
      <c r="M1577" s="49">
        <v>982126055990514</v>
      </c>
      <c r="O1577" s="45">
        <v>29.9</v>
      </c>
      <c r="P1577" s="45">
        <v>30.2</v>
      </c>
      <c r="Q1577" s="45">
        <v>21.2</v>
      </c>
      <c r="R1577" s="45">
        <v>5.5</v>
      </c>
      <c r="S1577" s="45">
        <v>3.2</v>
      </c>
      <c r="T1577" s="45">
        <v>1</v>
      </c>
      <c r="U1577" s="28" t="e">
        <v>#N/A</v>
      </c>
      <c r="V1577" s="44">
        <f>VLOOKUP($L1577,'[1]Tortugas liberadas DPNG'!$B$1:$O$552,7,FALSE)</f>
        <v>2019</v>
      </c>
      <c r="W1577" s="44">
        <f>VLOOKUP($L1577,'[1]Tortugas liberadas DPNG'!$B$1:$O$552,11,FALSE)</f>
        <v>27.1</v>
      </c>
      <c r="X1577" s="44">
        <f>VLOOKUP($L1577,'[1]Tortugas liberadas DPNG'!$B$1:$O$552,14,FALSE)/1000</f>
        <v>1.476</v>
      </c>
      <c r="Y1577" s="44">
        <f>VLOOKUP($L1577,'[1]Tortugas liberadas DPNG'!$B$1:$O$552,5,FALSE) -0.5</f>
        <v>5.5</v>
      </c>
      <c r="Z1577" s="44">
        <f>Y1577+(F1577-VLOOKUP($L1577,'[1]Tortugas liberadas DPNG'!$B$1:$O$552,7,FALSE))</f>
        <v>6.5</v>
      </c>
    </row>
    <row r="1578" spans="1:29" x14ac:dyDescent="0.25">
      <c r="A1578" s="42">
        <f t="shared" si="41"/>
        <v>1662</v>
      </c>
      <c r="B1578" s="42" t="s">
        <v>28</v>
      </c>
      <c r="D1578" s="42" t="s">
        <v>981</v>
      </c>
      <c r="E1578" s="42" t="s">
        <v>1072</v>
      </c>
      <c r="F1578" s="9">
        <v>2020</v>
      </c>
      <c r="G1578" s="42">
        <v>3</v>
      </c>
      <c r="H1578" s="42">
        <v>12</v>
      </c>
      <c r="I1578" s="42">
        <v>-0.82289699999999999</v>
      </c>
      <c r="J1578" s="42">
        <v>-90.061089999999993</v>
      </c>
      <c r="K1578" s="47">
        <v>51798769</v>
      </c>
      <c r="L1578" s="47">
        <v>51798769</v>
      </c>
      <c r="M1578" s="47">
        <v>51798769</v>
      </c>
      <c r="N1578" s="47">
        <v>2449</v>
      </c>
      <c r="O1578" s="45">
        <v>37</v>
      </c>
      <c r="P1578" s="45">
        <v>39</v>
      </c>
      <c r="Q1578" s="45">
        <v>27.1</v>
      </c>
      <c r="R1578" s="45">
        <v>7.6</v>
      </c>
      <c r="S1578" s="45">
        <v>6.5</v>
      </c>
      <c r="T1578" s="45">
        <v>1</v>
      </c>
      <c r="U1578" s="28" t="e">
        <v>#N/A</v>
      </c>
      <c r="V1578" s="44">
        <f>VLOOKUP($L1578,'[1]Tortugas liberadas DPNG'!$B$1:$O$552,7,FALSE)</f>
        <v>2017</v>
      </c>
      <c r="W1578" s="44">
        <f>VLOOKUP($L1578,'[1]Tortugas liberadas DPNG'!$B$1:$O$552,11,FALSE)</f>
        <v>26.6</v>
      </c>
      <c r="X1578" s="44">
        <f>VLOOKUP($L1578,'[1]Tortugas liberadas DPNG'!$B$1:$O$552,14,FALSE)/1000</f>
        <v>1.635</v>
      </c>
      <c r="Y1578" s="44">
        <f>VLOOKUP($L1578,'[1]Tortugas liberadas DPNG'!$B$1:$O$552,5,FALSE) -0.5</f>
        <v>5.5</v>
      </c>
      <c r="Z1578" s="44">
        <f>Y1578+(F1578-VLOOKUP($L1578,'[1]Tortugas liberadas DPNG'!$B$1:$O$552,7,FALSE))</f>
        <v>8.5</v>
      </c>
    </row>
    <row r="1579" spans="1:29" x14ac:dyDescent="0.25">
      <c r="A1579" s="42">
        <f t="shared" si="41"/>
        <v>1663</v>
      </c>
      <c r="B1579" s="42" t="s">
        <v>28</v>
      </c>
      <c r="D1579" s="42" t="s">
        <v>981</v>
      </c>
      <c r="E1579" s="42" t="s">
        <v>1073</v>
      </c>
      <c r="F1579" s="9">
        <v>2020</v>
      </c>
      <c r="G1579" s="42">
        <v>3</v>
      </c>
      <c r="H1579" s="42">
        <v>12</v>
      </c>
      <c r="I1579" s="42">
        <v>-0.82269899999999996</v>
      </c>
      <c r="J1579" s="42">
        <v>-90.060210999999995</v>
      </c>
      <c r="K1579" s="47">
        <v>51610288</v>
      </c>
      <c r="L1579" s="47">
        <v>51610288</v>
      </c>
      <c r="M1579" s="47">
        <v>51610288</v>
      </c>
      <c r="N1579" s="47">
        <v>2970</v>
      </c>
      <c r="O1579" s="45">
        <v>31.2</v>
      </c>
      <c r="P1579" s="45">
        <v>32.5</v>
      </c>
      <c r="Q1579" s="45">
        <v>21.5</v>
      </c>
      <c r="R1579" s="45">
        <v>6</v>
      </c>
      <c r="S1579" s="45">
        <v>3.9</v>
      </c>
      <c r="T1579" s="45">
        <v>1</v>
      </c>
      <c r="U1579" s="28" t="e">
        <v>#N/A</v>
      </c>
      <c r="V1579" s="44">
        <f>VLOOKUP($L1579,'[1]Tortugas liberadas DPNG'!$B$1:$O$552,7,FALSE)</f>
        <v>2017</v>
      </c>
      <c r="W1579" s="44">
        <f>VLOOKUP($L1579,'[1]Tortugas liberadas DPNG'!$B$1:$O$552,11,FALSE)</f>
        <v>24.1</v>
      </c>
      <c r="X1579" s="44">
        <f>VLOOKUP($L1579,'[1]Tortugas liberadas DPNG'!$B$1:$O$552,14,FALSE)/1000</f>
        <v>1.2</v>
      </c>
      <c r="Y1579" s="44">
        <f>VLOOKUP($L1579,'[1]Tortugas liberadas DPNG'!$B$1:$O$552,5,FALSE) -0.5</f>
        <v>6.5</v>
      </c>
      <c r="Z1579" s="44">
        <f>Y1579+(F1579-VLOOKUP($L1579,'[1]Tortugas liberadas DPNG'!$B$1:$O$552,7,FALSE))</f>
        <v>9.5</v>
      </c>
    </row>
    <row r="1580" spans="1:29" x14ac:dyDescent="0.25">
      <c r="A1580" s="42">
        <f t="shared" si="41"/>
        <v>1664</v>
      </c>
      <c r="B1580" s="42" t="s">
        <v>28</v>
      </c>
      <c r="D1580" s="42" t="s">
        <v>981</v>
      </c>
      <c r="E1580" s="42" t="s">
        <v>1074</v>
      </c>
      <c r="F1580" s="9">
        <v>2020</v>
      </c>
      <c r="G1580" s="42">
        <v>3</v>
      </c>
      <c r="H1580" s="42">
        <v>12</v>
      </c>
      <c r="I1580" s="42">
        <v>-0.82275900000000002</v>
      </c>
      <c r="J1580" s="42">
        <v>-90.060004000000006</v>
      </c>
      <c r="K1580" s="47">
        <v>52794877</v>
      </c>
      <c r="L1580" s="47">
        <v>52794877</v>
      </c>
      <c r="M1580" s="47">
        <v>52794877</v>
      </c>
      <c r="N1580" s="47">
        <v>2901</v>
      </c>
      <c r="O1580" s="45">
        <v>37.1</v>
      </c>
      <c r="P1580" s="45">
        <v>38.5</v>
      </c>
      <c r="Q1580" s="45">
        <v>26.5</v>
      </c>
      <c r="R1580" s="45">
        <v>8</v>
      </c>
      <c r="S1580" s="45">
        <v>4.9000000000000004</v>
      </c>
      <c r="T1580" s="45">
        <v>1</v>
      </c>
      <c r="U1580" s="28" t="e">
        <v>#N/A</v>
      </c>
      <c r="V1580" s="44">
        <f>VLOOKUP($L1580,'[1]Tortugas liberadas DPNG'!$B$1:$O$552,7,FALSE)</f>
        <v>2017</v>
      </c>
      <c r="W1580" s="44">
        <f>VLOOKUP($L1580,'[1]Tortugas liberadas DPNG'!$B$1:$O$552,11,FALSE)</f>
        <v>25.6</v>
      </c>
      <c r="X1580" s="44">
        <f>VLOOKUP($L1580,'[1]Tortugas liberadas DPNG'!$B$1:$O$552,14,FALSE)/1000</f>
        <v>1.48</v>
      </c>
      <c r="Y1580" s="44">
        <f>VLOOKUP($L1580,'[1]Tortugas liberadas DPNG'!$B$1:$O$552,5,FALSE) -0.5</f>
        <v>5.5</v>
      </c>
      <c r="Z1580" s="44">
        <f>Y1580+(F1580-VLOOKUP($L1580,'[1]Tortugas liberadas DPNG'!$B$1:$O$552,7,FALSE))</f>
        <v>8.5</v>
      </c>
    </row>
    <row r="1581" spans="1:29" x14ac:dyDescent="0.25">
      <c r="A1581" s="42">
        <f t="shared" si="41"/>
        <v>1665</v>
      </c>
      <c r="B1581" s="42" t="s">
        <v>28</v>
      </c>
      <c r="D1581" s="42" t="s">
        <v>981</v>
      </c>
      <c r="E1581" s="42" t="s">
        <v>1075</v>
      </c>
      <c r="F1581" s="9">
        <v>2020</v>
      </c>
      <c r="G1581" s="42">
        <v>3</v>
      </c>
      <c r="H1581" s="42">
        <v>12</v>
      </c>
      <c r="I1581" s="42">
        <v>-0.82265999999999995</v>
      </c>
      <c r="J1581" s="42">
        <v>-90.056521000000004</v>
      </c>
      <c r="K1581" s="47">
        <v>91035314</v>
      </c>
      <c r="L1581" s="47">
        <v>91035314</v>
      </c>
      <c r="M1581" s="47">
        <v>91035314</v>
      </c>
      <c r="N1581" s="47">
        <v>2435</v>
      </c>
      <c r="O1581" s="45">
        <v>39</v>
      </c>
      <c r="P1581" s="45">
        <v>41.4</v>
      </c>
      <c r="Q1581" s="45">
        <v>28.5</v>
      </c>
      <c r="R1581" s="45">
        <v>8.3000000000000007</v>
      </c>
      <c r="S1581" s="45">
        <v>7.2</v>
      </c>
      <c r="T1581" s="45">
        <v>1</v>
      </c>
      <c r="U1581" s="28" t="e">
        <v>#N/A</v>
      </c>
      <c r="V1581" s="44">
        <f>VLOOKUP($L1581,'[1]Tortugas liberadas DPNG'!$B$1:$O$552,7,FALSE)</f>
        <v>2017</v>
      </c>
      <c r="W1581" s="44">
        <f>VLOOKUP($L1581,'[1]Tortugas liberadas DPNG'!$B$1:$O$552,11,FALSE)</f>
        <v>26</v>
      </c>
      <c r="X1581" s="44">
        <f>VLOOKUP($L1581,'[1]Tortugas liberadas DPNG'!$B$1:$O$552,14,FALSE)/1000</f>
        <v>1.462</v>
      </c>
      <c r="Y1581" s="44">
        <f>VLOOKUP($L1581,'[1]Tortugas liberadas DPNG'!$B$1:$O$552,5,FALSE) -0.5</f>
        <v>5.5</v>
      </c>
      <c r="Z1581" s="44">
        <f>Y1581+(F1581-VLOOKUP($L1581,'[1]Tortugas liberadas DPNG'!$B$1:$O$552,7,FALSE))</f>
        <v>8.5</v>
      </c>
    </row>
    <row r="1582" spans="1:29" x14ac:dyDescent="0.25">
      <c r="A1582" s="42">
        <f t="shared" si="41"/>
        <v>1666</v>
      </c>
      <c r="B1582" s="42" t="s">
        <v>28</v>
      </c>
      <c r="D1582" s="42" t="s">
        <v>981</v>
      </c>
      <c r="E1582" s="42" t="s">
        <v>1076</v>
      </c>
      <c r="F1582" s="9">
        <v>2020</v>
      </c>
      <c r="G1582" s="42">
        <v>3</v>
      </c>
      <c r="H1582" s="42">
        <v>12</v>
      </c>
      <c r="I1582" s="42">
        <v>-0.822075</v>
      </c>
      <c r="J1582" s="42">
        <v>-90.054940999999999</v>
      </c>
      <c r="K1582" s="47" t="s">
        <v>1077</v>
      </c>
      <c r="L1582" s="49">
        <v>982126055990488</v>
      </c>
      <c r="M1582" s="49">
        <v>982126055990488</v>
      </c>
      <c r="O1582" s="45">
        <v>34.799999999999997</v>
      </c>
      <c r="P1582" s="45">
        <v>37</v>
      </c>
      <c r="Q1582" s="45">
        <v>26</v>
      </c>
      <c r="R1582" s="45">
        <v>7</v>
      </c>
      <c r="S1582" s="45">
        <v>5.0999999999999996</v>
      </c>
      <c r="T1582" s="45">
        <v>1</v>
      </c>
      <c r="U1582" s="28" t="e">
        <v>#N/A</v>
      </c>
      <c r="V1582" s="44">
        <f>VLOOKUP($L1582,'[1]Tortugas liberadas DPNG'!$B$1:$O$552,7,FALSE)</f>
        <v>2019</v>
      </c>
      <c r="W1582" s="44">
        <f>VLOOKUP($L1582,'[1]Tortugas liberadas DPNG'!$B$1:$O$552,11,FALSE)</f>
        <v>31.1</v>
      </c>
      <c r="X1582" s="44">
        <f>VLOOKUP($L1582,'[1]Tortugas liberadas DPNG'!$B$1:$O$552,14,FALSE)/1000</f>
        <v>2.5880000000000001</v>
      </c>
      <c r="Y1582" s="44">
        <f>VLOOKUP($L1582,'[1]Tortugas liberadas DPNG'!$B$1:$O$552,5,FALSE) -0.5</f>
        <v>5.5</v>
      </c>
      <c r="Z1582" s="44">
        <f>Y1582+(F1582-VLOOKUP($L1582,'[1]Tortugas liberadas DPNG'!$B$1:$O$552,7,FALSE))</f>
        <v>6.5</v>
      </c>
    </row>
    <row r="1583" spans="1:29" x14ac:dyDescent="0.25">
      <c r="A1583" s="42">
        <f t="shared" si="41"/>
        <v>1667</v>
      </c>
      <c r="B1583" s="42" t="s">
        <v>28</v>
      </c>
      <c r="D1583" s="42" t="s">
        <v>981</v>
      </c>
      <c r="E1583" s="42" t="s">
        <v>1078</v>
      </c>
      <c r="F1583" s="9">
        <v>2020</v>
      </c>
      <c r="G1583" s="42">
        <v>3</v>
      </c>
      <c r="H1583" s="42">
        <v>13</v>
      </c>
      <c r="I1583" s="42">
        <v>-0.819581</v>
      </c>
      <c r="J1583" s="42">
        <v>-90.054903999999993</v>
      </c>
      <c r="K1583" s="47">
        <v>52299026</v>
      </c>
      <c r="L1583" s="47">
        <v>52299026</v>
      </c>
      <c r="M1583" s="47">
        <v>52299026</v>
      </c>
      <c r="N1583" s="47">
        <v>2009</v>
      </c>
      <c r="O1583" s="45">
        <v>41</v>
      </c>
      <c r="P1583" s="45">
        <v>42.3</v>
      </c>
      <c r="Q1583" s="45">
        <v>31</v>
      </c>
      <c r="R1583" s="45">
        <v>9</v>
      </c>
      <c r="S1583" s="45">
        <v>8.1999999999999993</v>
      </c>
      <c r="T1583" s="45">
        <v>1</v>
      </c>
      <c r="U1583" s="28" t="e">
        <v>#N/A</v>
      </c>
      <c r="V1583" s="44">
        <f>VLOOKUP($L1583,'[1]Tortugas liberadas DPNG'!$B$1:$O$552,7,FALSE)</f>
        <v>2017</v>
      </c>
      <c r="W1583" s="44">
        <f>VLOOKUP($L1583,'[1]Tortugas liberadas DPNG'!$B$1:$O$552,11,FALSE)</f>
        <v>27</v>
      </c>
      <c r="X1583" s="44">
        <f>VLOOKUP($L1583,'[1]Tortugas liberadas DPNG'!$B$1:$O$552,14,FALSE)/1000</f>
        <v>1.718</v>
      </c>
      <c r="Y1583" s="44">
        <f>VLOOKUP($L1583,'[1]Tortugas liberadas DPNG'!$B$1:$O$552,5,FALSE) -0.5</f>
        <v>5.5</v>
      </c>
      <c r="Z1583" s="44">
        <f>Y1583+(F1583-VLOOKUP($L1583,'[1]Tortugas liberadas DPNG'!$B$1:$O$552,7,FALSE))</f>
        <v>8.5</v>
      </c>
    </row>
    <row r="1584" spans="1:29" x14ac:dyDescent="0.25">
      <c r="A1584" s="42">
        <f t="shared" si="41"/>
        <v>1668</v>
      </c>
      <c r="B1584" s="42" t="s">
        <v>28</v>
      </c>
      <c r="D1584" s="42" t="s">
        <v>981</v>
      </c>
      <c r="E1584" s="42" t="s">
        <v>1079</v>
      </c>
      <c r="F1584" s="9">
        <v>2020</v>
      </c>
      <c r="G1584" s="42">
        <v>3</v>
      </c>
      <c r="H1584" s="42">
        <v>13</v>
      </c>
      <c r="I1584" s="42">
        <v>-0.81991099999999995</v>
      </c>
      <c r="J1584" s="42">
        <v>-90.055353999999994</v>
      </c>
      <c r="K1584" s="47">
        <v>48095618</v>
      </c>
      <c r="L1584" s="47">
        <v>48095618</v>
      </c>
      <c r="M1584" s="47">
        <v>48095618</v>
      </c>
      <c r="N1584" s="47">
        <v>2204</v>
      </c>
      <c r="O1584" s="45">
        <v>49.5</v>
      </c>
      <c r="P1584" s="45">
        <v>54</v>
      </c>
      <c r="Q1584" s="45">
        <v>39.299999999999997</v>
      </c>
      <c r="R1584" s="45">
        <v>13.5</v>
      </c>
      <c r="S1584" s="45">
        <v>14.4</v>
      </c>
      <c r="T1584" s="45">
        <v>1</v>
      </c>
      <c r="U1584" s="28" t="e">
        <v>#N/A</v>
      </c>
      <c r="V1584" s="44">
        <f>VLOOKUP($L1584,'[1]Tortugas liberadas DPNG'!$B$1:$O$552,7,FALSE)</f>
        <v>2015</v>
      </c>
      <c r="W1584" s="44">
        <f>VLOOKUP($L1584,'[1]Tortugas liberadas DPNG'!$B$1:$O$552,11,FALSE)</f>
        <v>28.8</v>
      </c>
      <c r="X1584" s="44">
        <f>VLOOKUP($L1584,'[1]Tortugas liberadas DPNG'!$B$1:$O$552,14,FALSE)/1000</f>
        <v>2.25</v>
      </c>
      <c r="Y1584" s="44">
        <f>VLOOKUP($L1584,'[1]Tortugas liberadas DPNG'!$B$1:$O$552,5,FALSE) -0.5</f>
        <v>6.5</v>
      </c>
      <c r="Z1584" s="44">
        <f>Y1584+(F1584-VLOOKUP($L1584,'[1]Tortugas liberadas DPNG'!$B$1:$O$552,7,FALSE))</f>
        <v>11.5</v>
      </c>
    </row>
    <row r="1585" spans="1:26" x14ac:dyDescent="0.25">
      <c r="A1585" s="42">
        <f t="shared" si="41"/>
        <v>1669</v>
      </c>
      <c r="B1585" s="42" t="s">
        <v>28</v>
      </c>
      <c r="D1585" s="42" t="s">
        <v>981</v>
      </c>
      <c r="E1585" s="42" t="s">
        <v>1080</v>
      </c>
      <c r="F1585" s="9">
        <v>2020</v>
      </c>
      <c r="G1585" s="42">
        <v>3</v>
      </c>
      <c r="H1585" s="42">
        <v>13</v>
      </c>
      <c r="I1585" s="42">
        <v>-0.82009200000000004</v>
      </c>
      <c r="J1585" s="42">
        <v>-90.055561999999995</v>
      </c>
      <c r="K1585" s="47">
        <v>51803616</v>
      </c>
      <c r="L1585" s="47">
        <v>51803616</v>
      </c>
      <c r="M1585" s="47">
        <v>51803616</v>
      </c>
      <c r="N1585" s="47">
        <v>2443</v>
      </c>
      <c r="O1585" s="45">
        <v>34.700000000000003</v>
      </c>
      <c r="P1585" s="45">
        <v>36.5</v>
      </c>
      <c r="Q1585" s="45">
        <v>24.9</v>
      </c>
      <c r="R1585" s="45">
        <v>7</v>
      </c>
      <c r="S1585" s="45">
        <v>6</v>
      </c>
      <c r="T1585" s="45">
        <v>1</v>
      </c>
      <c r="U1585" s="28" t="e">
        <v>#N/A</v>
      </c>
      <c r="V1585" s="44">
        <f>VLOOKUP($L1585,'[1]Tortugas liberadas DPNG'!$B$1:$O$552,7,FALSE)</f>
        <v>2017</v>
      </c>
      <c r="W1585" s="44">
        <f>VLOOKUP($L1585,'[1]Tortugas liberadas DPNG'!$B$1:$O$552,11,FALSE)</f>
        <v>24.8</v>
      </c>
      <c r="X1585" s="44">
        <f>VLOOKUP($L1585,'[1]Tortugas liberadas DPNG'!$B$1:$O$552,14,FALSE)/1000</f>
        <v>1.175</v>
      </c>
      <c r="Y1585" s="44">
        <f>VLOOKUP($L1585,'[1]Tortugas liberadas DPNG'!$B$1:$O$552,5,FALSE) -0.5</f>
        <v>5.5</v>
      </c>
      <c r="Z1585" s="44">
        <f>Y1585+(F1585-VLOOKUP($L1585,'[1]Tortugas liberadas DPNG'!$B$1:$O$552,7,FALSE))</f>
        <v>8.5</v>
      </c>
    </row>
    <row r="1586" spans="1:26" x14ac:dyDescent="0.25">
      <c r="A1586" s="42">
        <f t="shared" si="41"/>
        <v>1670</v>
      </c>
      <c r="B1586" s="42" t="s">
        <v>28</v>
      </c>
      <c r="D1586" s="42" t="s">
        <v>981</v>
      </c>
      <c r="E1586" s="42" t="s">
        <v>1081</v>
      </c>
      <c r="F1586" s="9">
        <v>2020</v>
      </c>
      <c r="G1586" s="42">
        <v>3</v>
      </c>
      <c r="H1586" s="42">
        <v>13</v>
      </c>
      <c r="I1586" s="42">
        <v>-0.81992100000000001</v>
      </c>
      <c r="J1586" s="42">
        <v>-90.055859999999996</v>
      </c>
      <c r="K1586" s="47">
        <v>52256284</v>
      </c>
      <c r="L1586" s="47">
        <v>52256284</v>
      </c>
      <c r="M1586" s="47">
        <v>52256284</v>
      </c>
      <c r="O1586" s="45">
        <v>42.4</v>
      </c>
      <c r="P1586" s="45">
        <v>28.7</v>
      </c>
      <c r="Q1586" s="45">
        <v>9.5</v>
      </c>
      <c r="R1586" s="45">
        <v>9.5</v>
      </c>
      <c r="S1586" s="45">
        <v>7.5</v>
      </c>
      <c r="T1586" s="45">
        <v>1</v>
      </c>
      <c r="U1586" s="28" t="e">
        <v>#N/A</v>
      </c>
      <c r="V1586" s="44">
        <f>VLOOKUP($L1586,'[1]Tortugas liberadas DPNG'!$B$1:$O$552,7,FALSE)</f>
        <v>2017</v>
      </c>
      <c r="W1586" s="44">
        <f>VLOOKUP($L1586,'[1]Tortugas liberadas DPNG'!$B$1:$O$552,11,FALSE)</f>
        <v>26.5</v>
      </c>
      <c r="X1586" s="44">
        <f>VLOOKUP($L1586,'[1]Tortugas liberadas DPNG'!$B$1:$O$552,14,FALSE)/1000</f>
        <v>1.6</v>
      </c>
      <c r="Y1586" s="44">
        <f>VLOOKUP($L1586,'[1]Tortugas liberadas DPNG'!$B$1:$O$552,5,FALSE) -0.5</f>
        <v>6.5</v>
      </c>
      <c r="Z1586" s="44">
        <f>Y1586+(F1586-VLOOKUP($L1586,'[1]Tortugas liberadas DPNG'!$B$1:$O$552,7,FALSE))</f>
        <v>9.5</v>
      </c>
    </row>
    <row r="1587" spans="1:26" x14ac:dyDescent="0.25">
      <c r="A1587" s="42">
        <f t="shared" si="41"/>
        <v>1671</v>
      </c>
      <c r="B1587" s="42" t="s">
        <v>28</v>
      </c>
      <c r="D1587" s="42" t="s">
        <v>981</v>
      </c>
      <c r="E1587" s="42" t="s">
        <v>1082</v>
      </c>
      <c r="F1587" s="9">
        <v>2020</v>
      </c>
      <c r="G1587" s="42">
        <v>3</v>
      </c>
      <c r="H1587" s="42">
        <v>13</v>
      </c>
      <c r="I1587" s="42">
        <v>-0.82099</v>
      </c>
      <c r="J1587" s="42">
        <v>-90.058548000000002</v>
      </c>
      <c r="K1587" s="47">
        <v>52277810</v>
      </c>
      <c r="L1587" s="47">
        <v>52277810</v>
      </c>
      <c r="M1587" s="47">
        <v>52277810</v>
      </c>
      <c r="N1587" s="47">
        <v>2340</v>
      </c>
      <c r="O1587" s="45">
        <v>41.6</v>
      </c>
      <c r="P1587" s="45">
        <v>53.5</v>
      </c>
      <c r="Q1587" s="45">
        <v>30</v>
      </c>
      <c r="R1587" s="45">
        <v>9</v>
      </c>
      <c r="S1587" s="45">
        <v>9</v>
      </c>
      <c r="T1587" s="45">
        <v>1</v>
      </c>
      <c r="U1587" s="28" t="e">
        <v>#N/A</v>
      </c>
      <c r="V1587" s="44">
        <f>VLOOKUP($L1587,'[1]Tortugas liberadas DPNG'!$B$1:$O$552,7,FALSE)</f>
        <v>2017</v>
      </c>
      <c r="W1587" s="44">
        <f>VLOOKUP($L1587,'[1]Tortugas liberadas DPNG'!$B$1:$O$552,11,FALSE)</f>
        <v>27.3</v>
      </c>
      <c r="X1587" s="44">
        <f>VLOOKUP($L1587,'[1]Tortugas liberadas DPNG'!$B$1:$O$552,14,FALSE)/1000</f>
        <v>1.8</v>
      </c>
      <c r="Y1587" s="44">
        <f>VLOOKUP($L1587,'[1]Tortugas liberadas DPNG'!$B$1:$O$552,5,FALSE) -0.5</f>
        <v>6.5</v>
      </c>
      <c r="Z1587" s="44">
        <f>Y1587+(F1587-VLOOKUP($L1587,'[1]Tortugas liberadas DPNG'!$B$1:$O$552,7,FALSE))</f>
        <v>9.5</v>
      </c>
    </row>
    <row r="1588" spans="1:26" x14ac:dyDescent="0.25">
      <c r="A1588" s="42">
        <f t="shared" si="41"/>
        <v>1672</v>
      </c>
      <c r="B1588" s="42" t="s">
        <v>28</v>
      </c>
      <c r="D1588" s="42" t="s">
        <v>981</v>
      </c>
      <c r="E1588" s="42" t="s">
        <v>1083</v>
      </c>
      <c r="F1588" s="9">
        <v>2020</v>
      </c>
      <c r="G1588" s="42">
        <v>3</v>
      </c>
      <c r="H1588" s="42">
        <v>13</v>
      </c>
      <c r="I1588" s="42">
        <v>-0.82098700000000002</v>
      </c>
      <c r="J1588" s="42">
        <v>-90.059173999999999</v>
      </c>
      <c r="K1588" s="47">
        <v>51587375</v>
      </c>
      <c r="L1588" s="47">
        <v>51587375</v>
      </c>
      <c r="M1588" s="47">
        <v>51587375</v>
      </c>
      <c r="N1588" s="47">
        <v>2333</v>
      </c>
      <c r="O1588" s="45">
        <v>37.9</v>
      </c>
      <c r="P1588" s="45">
        <v>40</v>
      </c>
      <c r="Q1588" s="45">
        <v>27.1</v>
      </c>
      <c r="R1588" s="45">
        <v>8</v>
      </c>
      <c r="S1588" s="45">
        <v>6.4</v>
      </c>
      <c r="T1588" s="45">
        <v>1</v>
      </c>
      <c r="U1588" s="28" t="e">
        <v>#N/A</v>
      </c>
      <c r="V1588" s="44">
        <f>VLOOKUP($L1588,'[1]Tortugas liberadas DPNG'!$B$1:$O$552,7,FALSE)</f>
        <v>2017</v>
      </c>
      <c r="W1588" s="44">
        <f>VLOOKUP($L1588,'[1]Tortugas liberadas DPNG'!$B$1:$O$552,11,FALSE)</f>
        <v>26.9</v>
      </c>
      <c r="X1588" s="44">
        <f>VLOOKUP($L1588,'[1]Tortugas liberadas DPNG'!$B$1:$O$552,14,FALSE)/1000</f>
        <v>1.7</v>
      </c>
      <c r="Y1588" s="44">
        <f>VLOOKUP($L1588,'[1]Tortugas liberadas DPNG'!$B$1:$O$552,5,FALSE) -0.5</f>
        <v>6.5</v>
      </c>
      <c r="Z1588" s="44">
        <f>Y1588+(F1588-VLOOKUP($L1588,'[1]Tortugas liberadas DPNG'!$B$1:$O$552,7,FALSE))</f>
        <v>9.5</v>
      </c>
    </row>
    <row r="1589" spans="1:26" x14ac:dyDescent="0.25">
      <c r="A1589" s="42">
        <f t="shared" si="41"/>
        <v>1673</v>
      </c>
      <c r="B1589" s="42" t="s">
        <v>28</v>
      </c>
      <c r="D1589" s="42" t="s">
        <v>981</v>
      </c>
      <c r="E1589" s="42" t="s">
        <v>1084</v>
      </c>
      <c r="F1589" s="9">
        <v>2020</v>
      </c>
      <c r="G1589" s="42">
        <v>3</v>
      </c>
      <c r="H1589" s="42">
        <v>13</v>
      </c>
      <c r="I1589" s="42">
        <v>-0.82079199999999997</v>
      </c>
      <c r="J1589" s="42">
        <v>-90.059359999999998</v>
      </c>
      <c r="K1589" s="47" t="s">
        <v>1085</v>
      </c>
      <c r="L1589" s="49">
        <v>982126055990448</v>
      </c>
      <c r="M1589" s="49">
        <v>982126055990448</v>
      </c>
      <c r="O1589" s="45">
        <v>29.3</v>
      </c>
      <c r="P1589" s="45">
        <v>31.2</v>
      </c>
      <c r="Q1589" s="45">
        <v>21</v>
      </c>
      <c r="R1589" s="45">
        <v>5.5</v>
      </c>
      <c r="S1589" s="45">
        <v>3.1</v>
      </c>
      <c r="T1589" s="45">
        <v>1</v>
      </c>
      <c r="U1589" s="28" t="e">
        <v>#N/A</v>
      </c>
      <c r="V1589" s="44">
        <f>VLOOKUP($L1589,'[1]Tortugas liberadas DPNG'!$B$1:$O$552,7,FALSE)</f>
        <v>2019</v>
      </c>
      <c r="W1589" s="44">
        <f>VLOOKUP($L1589,'[1]Tortugas liberadas DPNG'!$B$1:$O$552,11,FALSE)</f>
        <v>25.9</v>
      </c>
      <c r="X1589" s="44">
        <f>VLOOKUP($L1589,'[1]Tortugas liberadas DPNG'!$B$1:$O$552,14,FALSE)/1000</f>
        <v>1.2569999999999999</v>
      </c>
      <c r="Y1589" s="44">
        <f>VLOOKUP($L1589,'[1]Tortugas liberadas DPNG'!$B$1:$O$552,5,FALSE) -0.5</f>
        <v>5.5</v>
      </c>
      <c r="Z1589" s="44">
        <f>Y1589+(F1589-VLOOKUP($L1589,'[1]Tortugas liberadas DPNG'!$B$1:$O$552,7,FALSE))</f>
        <v>6.5</v>
      </c>
    </row>
    <row r="1590" spans="1:26" x14ac:dyDescent="0.25">
      <c r="A1590" s="42">
        <f t="shared" si="41"/>
        <v>1674</v>
      </c>
      <c r="B1590" s="42" t="s">
        <v>28</v>
      </c>
      <c r="D1590" s="42" t="s">
        <v>981</v>
      </c>
      <c r="E1590" s="42" t="s">
        <v>1086</v>
      </c>
      <c r="F1590" s="9">
        <v>2020</v>
      </c>
      <c r="G1590" s="42">
        <v>3</v>
      </c>
      <c r="H1590" s="42">
        <v>13</v>
      </c>
      <c r="I1590" s="42">
        <v>-0.820824</v>
      </c>
      <c r="J1590" s="42">
        <v>-90.060576999999995</v>
      </c>
      <c r="K1590" s="47" t="s">
        <v>1087</v>
      </c>
      <c r="L1590" s="49">
        <v>982126055990390</v>
      </c>
      <c r="M1590" s="49">
        <v>982126055990390</v>
      </c>
      <c r="O1590" s="45">
        <v>27.3</v>
      </c>
      <c r="P1590" s="45">
        <v>27.8</v>
      </c>
      <c r="Q1590" s="45">
        <v>19.2</v>
      </c>
      <c r="R1590" s="45">
        <v>5.5</v>
      </c>
      <c r="S1590" s="45">
        <v>2.2999999999999998</v>
      </c>
      <c r="T1590" s="45">
        <v>1</v>
      </c>
      <c r="U1590" s="28" t="e">
        <v>#N/A</v>
      </c>
      <c r="V1590" s="44">
        <f>VLOOKUP($L1590,'[1]Tortugas liberadas DPNG'!$B$1:$O$552,7,FALSE)</f>
        <v>2019</v>
      </c>
      <c r="W1590" s="44">
        <f>VLOOKUP($L1590,'[1]Tortugas liberadas DPNG'!$B$1:$O$552,11,FALSE)</f>
        <v>25.1</v>
      </c>
      <c r="X1590" s="44">
        <f>VLOOKUP($L1590,'[1]Tortugas liberadas DPNG'!$B$1:$O$552,14,FALSE)/1000</f>
        <v>1.38</v>
      </c>
      <c r="Y1590" s="44">
        <f>VLOOKUP($L1590,'[1]Tortugas liberadas DPNG'!$B$1:$O$552,5,FALSE) -0.5</f>
        <v>7.5</v>
      </c>
      <c r="Z1590" s="44">
        <f>Y1590+(F1590-VLOOKUP($L1590,'[1]Tortugas liberadas DPNG'!$B$1:$O$552,7,FALSE))</f>
        <v>8.5</v>
      </c>
    </row>
    <row r="1591" spans="1:26" x14ac:dyDescent="0.25">
      <c r="A1591" s="42">
        <f t="shared" si="41"/>
        <v>1675</v>
      </c>
      <c r="B1591" s="42" t="s">
        <v>28</v>
      </c>
      <c r="D1591" s="42" t="s">
        <v>981</v>
      </c>
      <c r="E1591" s="42" t="s">
        <v>1088</v>
      </c>
      <c r="F1591" s="9">
        <v>2020</v>
      </c>
      <c r="G1591" s="42">
        <v>3</v>
      </c>
      <c r="H1591" s="42">
        <v>13</v>
      </c>
      <c r="I1591" s="42">
        <v>-0.82117399999999996</v>
      </c>
      <c r="J1591" s="42">
        <v>-90.061087000000001</v>
      </c>
      <c r="K1591" s="47">
        <v>48368259</v>
      </c>
      <c r="L1591" s="47">
        <v>48368259</v>
      </c>
      <c r="M1591" s="47">
        <v>48368259</v>
      </c>
      <c r="N1591" s="47">
        <v>2395</v>
      </c>
      <c r="O1591" s="45">
        <v>40.200000000000003</v>
      </c>
      <c r="P1591" s="45">
        <v>43</v>
      </c>
      <c r="Q1591" s="45">
        <v>30</v>
      </c>
      <c r="R1591" s="45">
        <v>9</v>
      </c>
      <c r="S1591" s="45">
        <v>8.3000000000000007</v>
      </c>
      <c r="T1591" s="45">
        <v>1</v>
      </c>
      <c r="U1591" s="28" t="e">
        <v>#N/A</v>
      </c>
      <c r="V1591" s="44">
        <f>VLOOKUP($L1591,'[1]Tortugas liberadas DPNG'!$B$1:$O$552,7,FALSE)</f>
        <v>2015</v>
      </c>
      <c r="W1591" s="44">
        <f>VLOOKUP($L1591,'[1]Tortugas liberadas DPNG'!$B$1:$O$552,11,FALSE)</f>
        <v>23.6</v>
      </c>
      <c r="X1591" s="44">
        <f>VLOOKUP($L1591,'[1]Tortugas liberadas DPNG'!$B$1:$O$552,14,FALSE)/1000</f>
        <v>1.1000000000000001</v>
      </c>
      <c r="Y1591" s="44">
        <f>VLOOKUP($L1591,'[1]Tortugas liberadas DPNG'!$B$1:$O$552,5,FALSE) -0.5</f>
        <v>4.5</v>
      </c>
      <c r="Z1591" s="44">
        <f>Y1591+(F1591-VLOOKUP($L1591,'[1]Tortugas liberadas DPNG'!$B$1:$O$552,7,FALSE))</f>
        <v>9.5</v>
      </c>
    </row>
    <row r="1592" spans="1:26" x14ac:dyDescent="0.25">
      <c r="A1592" s="42">
        <f t="shared" si="41"/>
        <v>1676</v>
      </c>
      <c r="B1592" s="42" t="s">
        <v>28</v>
      </c>
      <c r="D1592" s="42" t="s">
        <v>981</v>
      </c>
      <c r="E1592" s="42" t="s">
        <v>1089</v>
      </c>
      <c r="F1592" s="9">
        <v>2020</v>
      </c>
      <c r="G1592" s="42">
        <v>3</v>
      </c>
      <c r="H1592" s="42">
        <v>13</v>
      </c>
      <c r="I1592" s="42">
        <v>-0.82124900000000001</v>
      </c>
      <c r="J1592" s="42">
        <v>-90.061097000000004</v>
      </c>
      <c r="K1592" s="47">
        <v>48280344</v>
      </c>
      <c r="L1592" s="47">
        <v>48280344</v>
      </c>
      <c r="M1592" s="47">
        <v>48280344</v>
      </c>
      <c r="N1592" s="47">
        <v>2282</v>
      </c>
      <c r="O1592" s="45">
        <v>41.1</v>
      </c>
      <c r="P1592" s="45">
        <v>43.8</v>
      </c>
      <c r="Q1592" s="45">
        <v>31.6</v>
      </c>
      <c r="R1592" s="45">
        <v>9</v>
      </c>
      <c r="S1592" s="45">
        <v>8.5</v>
      </c>
      <c r="T1592" s="45">
        <v>1</v>
      </c>
      <c r="U1592" s="28" t="e">
        <v>#N/A</v>
      </c>
      <c r="V1592" s="44">
        <f>VLOOKUP($L1592,'[1]Tortugas liberadas DPNG'!$B$1:$O$552,7,FALSE)</f>
        <v>2015</v>
      </c>
      <c r="W1592" s="44">
        <f>VLOOKUP($L1592,'[1]Tortugas liberadas DPNG'!$B$1:$O$552,11,FALSE)</f>
        <v>25.1</v>
      </c>
      <c r="X1592" s="44">
        <f>VLOOKUP($L1592,'[1]Tortugas liberadas DPNG'!$B$1:$O$552,14,FALSE)/1000</f>
        <v>1.4</v>
      </c>
      <c r="Y1592" s="44">
        <f>VLOOKUP($L1592,'[1]Tortugas liberadas DPNG'!$B$1:$O$552,5,FALSE) -0.5</f>
        <v>4.5</v>
      </c>
      <c r="Z1592" s="44">
        <f>Y1592+(F1592-VLOOKUP($L1592,'[1]Tortugas liberadas DPNG'!$B$1:$O$552,7,FALSE))</f>
        <v>9.5</v>
      </c>
    </row>
    <row r="1593" spans="1:26" x14ac:dyDescent="0.25">
      <c r="A1593" s="42">
        <f t="shared" si="41"/>
        <v>1677</v>
      </c>
      <c r="B1593" s="42" t="s">
        <v>28</v>
      </c>
      <c r="D1593" s="42" t="s">
        <v>981</v>
      </c>
      <c r="E1593" s="42" t="s">
        <v>1090</v>
      </c>
      <c r="F1593" s="9">
        <v>2020</v>
      </c>
      <c r="G1593" s="42">
        <v>3</v>
      </c>
      <c r="H1593" s="42">
        <v>13</v>
      </c>
      <c r="I1593" s="42">
        <v>-0.82120599999999999</v>
      </c>
      <c r="J1593" s="42">
        <v>-90.061826999999994</v>
      </c>
      <c r="K1593" s="47">
        <v>48025623</v>
      </c>
      <c r="L1593" s="47">
        <v>48025623</v>
      </c>
      <c r="M1593" s="47">
        <v>48025623</v>
      </c>
      <c r="N1593" s="47">
        <v>2236</v>
      </c>
      <c r="O1593" s="45">
        <v>41.1</v>
      </c>
      <c r="P1593" s="45">
        <v>42.5</v>
      </c>
      <c r="Q1593" s="45">
        <v>30</v>
      </c>
      <c r="R1593" s="45">
        <v>9.5</v>
      </c>
      <c r="S1593" s="45">
        <v>8.5</v>
      </c>
      <c r="T1593" s="45">
        <v>1</v>
      </c>
      <c r="U1593" s="28" t="e">
        <v>#N/A</v>
      </c>
      <c r="V1593" s="44">
        <f>VLOOKUP($L1593,'[1]Tortugas liberadas DPNG'!$B$1:$O$552,7,FALSE)</f>
        <v>2015</v>
      </c>
      <c r="W1593" s="44">
        <f>VLOOKUP($L1593,'[1]Tortugas liberadas DPNG'!$B$1:$O$552,11,FALSE)</f>
        <v>32.6</v>
      </c>
      <c r="X1593" s="44">
        <f>VLOOKUP($L1593,'[1]Tortugas liberadas DPNG'!$B$1:$O$552,14,FALSE)/1000</f>
        <v>1</v>
      </c>
      <c r="Y1593" s="44">
        <f>VLOOKUP($L1593,'[1]Tortugas liberadas DPNG'!$B$1:$O$552,5,FALSE) -0.5</f>
        <v>5.5</v>
      </c>
      <c r="Z1593" s="44">
        <f>Y1593+(F1593-VLOOKUP($L1593,'[1]Tortugas liberadas DPNG'!$B$1:$O$552,7,FALSE))</f>
        <v>10.5</v>
      </c>
    </row>
    <row r="1594" spans="1:26" x14ac:dyDescent="0.25">
      <c r="A1594" s="42">
        <f t="shared" si="41"/>
        <v>1678</v>
      </c>
      <c r="B1594" s="42" t="s">
        <v>28</v>
      </c>
      <c r="D1594" s="42" t="s">
        <v>981</v>
      </c>
      <c r="E1594" s="42" t="s">
        <v>1091</v>
      </c>
      <c r="F1594" s="9">
        <v>2020</v>
      </c>
      <c r="G1594" s="42">
        <v>3</v>
      </c>
      <c r="H1594" s="42">
        <v>13</v>
      </c>
      <c r="I1594" s="42">
        <v>-0.82111299999999998</v>
      </c>
      <c r="J1594" s="42">
        <v>-90.062242999999995</v>
      </c>
      <c r="K1594" s="47">
        <v>48282867</v>
      </c>
      <c r="L1594" s="47">
        <v>48282867</v>
      </c>
      <c r="M1594" s="47">
        <v>48282867</v>
      </c>
      <c r="N1594" s="47">
        <v>2751</v>
      </c>
      <c r="O1594" s="45">
        <v>45</v>
      </c>
      <c r="P1594" s="45">
        <v>48</v>
      </c>
      <c r="Q1594" s="45">
        <v>34.299999999999997</v>
      </c>
      <c r="R1594" s="45">
        <v>11.5</v>
      </c>
      <c r="S1594" s="45">
        <v>12.5</v>
      </c>
      <c r="T1594" s="45">
        <v>1</v>
      </c>
      <c r="U1594" s="28" t="e">
        <v>#N/A</v>
      </c>
      <c r="V1594" s="44">
        <f>VLOOKUP($L1594,'[1]Tortugas liberadas DPNG'!$B$1:$O$552,7,FALSE)</f>
        <v>2015</v>
      </c>
      <c r="W1594" s="44">
        <f>VLOOKUP($L1594,'[1]Tortugas liberadas DPNG'!$B$1:$O$552,11,FALSE)</f>
        <v>24.5</v>
      </c>
      <c r="X1594" s="44">
        <f>VLOOKUP($L1594,'[1]Tortugas liberadas DPNG'!$B$1:$O$552,14,FALSE)/1000</f>
        <v>1.3</v>
      </c>
      <c r="Y1594" s="44">
        <f>VLOOKUP($L1594,'[1]Tortugas liberadas DPNG'!$B$1:$O$552,5,FALSE) -0.5</f>
        <v>5.5</v>
      </c>
      <c r="Z1594" s="44">
        <f>Y1594+(F1594-VLOOKUP($L1594,'[1]Tortugas liberadas DPNG'!$B$1:$O$552,7,FALSE))</f>
        <v>10.5</v>
      </c>
    </row>
    <row r="1595" spans="1:26" x14ac:dyDescent="0.25">
      <c r="A1595" s="42">
        <f t="shared" si="41"/>
        <v>1679</v>
      </c>
      <c r="B1595" s="42" t="s">
        <v>28</v>
      </c>
      <c r="D1595" s="42" t="s">
        <v>981</v>
      </c>
      <c r="E1595" s="42" t="s">
        <v>1092</v>
      </c>
      <c r="F1595" s="9">
        <v>2020</v>
      </c>
      <c r="G1595" s="42">
        <v>3</v>
      </c>
      <c r="H1595" s="42">
        <v>13</v>
      </c>
      <c r="I1595" s="42">
        <v>-0.821102</v>
      </c>
      <c r="J1595" s="42">
        <v>-90.062223000000003</v>
      </c>
      <c r="K1595" s="47">
        <v>48107006</v>
      </c>
      <c r="L1595" s="47">
        <v>48107006</v>
      </c>
      <c r="M1595" s="47">
        <v>48107006</v>
      </c>
      <c r="N1595" s="47">
        <v>2006</v>
      </c>
      <c r="O1595" s="45">
        <v>42.6</v>
      </c>
      <c r="P1595" s="45">
        <v>44.4</v>
      </c>
      <c r="Q1595" s="45">
        <v>32</v>
      </c>
      <c r="R1595" s="45">
        <v>9</v>
      </c>
      <c r="S1595" s="45">
        <v>9.1999999999999993</v>
      </c>
      <c r="T1595" s="45">
        <v>1</v>
      </c>
      <c r="U1595" s="28" t="e">
        <v>#N/A</v>
      </c>
      <c r="V1595" s="44">
        <f>VLOOKUP($L1595,'[1]Tortugas liberadas DPNG'!$B$1:$O$552,7,FALSE)</f>
        <v>2015</v>
      </c>
      <c r="W1595" s="44">
        <f>VLOOKUP($L1595,'[1]Tortugas liberadas DPNG'!$B$1:$O$552,11,FALSE)</f>
        <v>23.9</v>
      </c>
      <c r="X1595" s="44">
        <f>VLOOKUP($L1595,'[1]Tortugas liberadas DPNG'!$B$1:$O$552,14,FALSE)/1000</f>
        <v>1.2</v>
      </c>
      <c r="Y1595" s="44">
        <f>VLOOKUP($L1595,'[1]Tortugas liberadas DPNG'!$B$1:$O$552,5,FALSE) -0.5</f>
        <v>4.5</v>
      </c>
      <c r="Z1595" s="44">
        <f>Y1595+(F1595-VLOOKUP($L1595,'[1]Tortugas liberadas DPNG'!$B$1:$O$552,7,FALSE))</f>
        <v>9.5</v>
      </c>
    </row>
    <row r="1596" spans="1:26" x14ac:dyDescent="0.25">
      <c r="A1596" s="42">
        <f t="shared" si="41"/>
        <v>1680</v>
      </c>
      <c r="B1596" s="42" t="s">
        <v>28</v>
      </c>
      <c r="D1596" s="42" t="s">
        <v>981</v>
      </c>
      <c r="E1596" s="42" t="s">
        <v>1093</v>
      </c>
      <c r="F1596" s="9">
        <v>2020</v>
      </c>
      <c r="G1596" s="42">
        <v>3</v>
      </c>
      <c r="H1596" s="42">
        <v>13</v>
      </c>
      <c r="I1596" s="42">
        <v>-0.82123999999999997</v>
      </c>
      <c r="J1596" s="42">
        <v>-90.062507999999994</v>
      </c>
      <c r="K1596" s="47">
        <v>48345853</v>
      </c>
      <c r="L1596" s="47">
        <v>48345853</v>
      </c>
      <c r="M1596" s="47">
        <v>48345853</v>
      </c>
      <c r="N1596" s="47">
        <v>2818</v>
      </c>
      <c r="O1596" s="45">
        <v>48.3</v>
      </c>
      <c r="P1596" s="45">
        <v>49.5</v>
      </c>
      <c r="Q1596" s="45">
        <v>35.299999999999997</v>
      </c>
      <c r="R1596" s="45">
        <v>11.5</v>
      </c>
      <c r="S1596" s="45">
        <v>14.1</v>
      </c>
      <c r="T1596" s="45">
        <v>1</v>
      </c>
      <c r="U1596" s="28" t="e">
        <v>#N/A</v>
      </c>
      <c r="V1596" s="44">
        <f>VLOOKUP($L1596,'[1]Tortugas liberadas DPNG'!$B$1:$O$552,7,FALSE)</f>
        <v>2015</v>
      </c>
      <c r="W1596" s="44">
        <f>VLOOKUP($L1596,'[1]Tortugas liberadas DPNG'!$B$1:$O$552,11,FALSE)</f>
        <v>27.3</v>
      </c>
      <c r="X1596" s="44">
        <f>VLOOKUP($L1596,'[1]Tortugas liberadas DPNG'!$B$1:$O$552,14,FALSE)/1000</f>
        <v>2</v>
      </c>
      <c r="Y1596" s="44">
        <f>VLOOKUP($L1596,'[1]Tortugas liberadas DPNG'!$B$1:$O$552,5,FALSE) -0.5</f>
        <v>5.5</v>
      </c>
      <c r="Z1596" s="44">
        <f>Y1596+(F1596-VLOOKUP($L1596,'[1]Tortugas liberadas DPNG'!$B$1:$O$552,7,FALSE))</f>
        <v>10.5</v>
      </c>
    </row>
    <row r="1597" spans="1:26" x14ac:dyDescent="0.25">
      <c r="A1597" s="42">
        <f t="shared" si="41"/>
        <v>1681</v>
      </c>
      <c r="B1597" s="42" t="s">
        <v>28</v>
      </c>
      <c r="D1597" s="42" t="s">
        <v>981</v>
      </c>
      <c r="E1597" s="42" t="s">
        <v>1094</v>
      </c>
      <c r="F1597" s="9">
        <v>2020</v>
      </c>
      <c r="G1597" s="42">
        <v>3</v>
      </c>
      <c r="H1597" s="42">
        <v>13</v>
      </c>
      <c r="I1597" s="42">
        <v>-0.82144600000000001</v>
      </c>
      <c r="J1597" s="42">
        <v>-90.062870000000004</v>
      </c>
      <c r="K1597" s="47">
        <v>52383261</v>
      </c>
      <c r="L1597" s="47">
        <v>52383261</v>
      </c>
      <c r="M1597" s="47">
        <v>52383261</v>
      </c>
      <c r="N1597" s="47">
        <v>2395</v>
      </c>
      <c r="O1597" s="45">
        <v>38.6</v>
      </c>
      <c r="P1597" s="45">
        <v>41.3</v>
      </c>
      <c r="Q1597" s="45">
        <v>28</v>
      </c>
      <c r="R1597" s="45">
        <v>9</v>
      </c>
      <c r="S1597" s="45">
        <v>7.3</v>
      </c>
      <c r="T1597" s="45">
        <v>1</v>
      </c>
      <c r="U1597" s="28" t="e">
        <v>#N/A</v>
      </c>
      <c r="V1597" s="44">
        <f>VLOOKUP($L1597,'[1]Tortugas liberadas DPNG'!$B$1:$O$552,7,FALSE)</f>
        <v>2017</v>
      </c>
      <c r="W1597" s="44">
        <f>VLOOKUP($L1597,'[1]Tortugas liberadas DPNG'!$B$1:$O$552,11,FALSE)</f>
        <v>25.6</v>
      </c>
      <c r="X1597" s="44">
        <f>VLOOKUP($L1597,'[1]Tortugas liberadas DPNG'!$B$1:$O$552,14,FALSE)/1000</f>
        <v>1.3260000000000001</v>
      </c>
      <c r="Y1597" s="44">
        <f>VLOOKUP($L1597,'[1]Tortugas liberadas DPNG'!$B$1:$O$552,5,FALSE) -0.5</f>
        <v>5.5</v>
      </c>
      <c r="Z1597" s="44">
        <f>Y1597+(F1597-VLOOKUP($L1597,'[1]Tortugas liberadas DPNG'!$B$1:$O$552,7,FALSE))</f>
        <v>8.5</v>
      </c>
    </row>
    <row r="1598" spans="1:26" x14ac:dyDescent="0.25">
      <c r="A1598" s="42">
        <f t="shared" si="41"/>
        <v>1682</v>
      </c>
      <c r="B1598" s="42" t="s">
        <v>28</v>
      </c>
      <c r="D1598" s="42" t="s">
        <v>981</v>
      </c>
      <c r="E1598" s="42" t="s">
        <v>1095</v>
      </c>
      <c r="F1598" s="9">
        <v>2020</v>
      </c>
      <c r="G1598" s="42">
        <v>3</v>
      </c>
      <c r="H1598" s="42">
        <v>13</v>
      </c>
      <c r="I1598" s="42">
        <v>-0.82147700000000001</v>
      </c>
      <c r="J1598" s="42">
        <v>-90.062810999999996</v>
      </c>
      <c r="K1598" s="47" t="s">
        <v>1096</v>
      </c>
      <c r="L1598" s="49">
        <v>982126055990437</v>
      </c>
      <c r="M1598" s="49">
        <v>982126055990437</v>
      </c>
      <c r="O1598" s="45">
        <v>34.5</v>
      </c>
      <c r="P1598" s="45">
        <v>35.799999999999997</v>
      </c>
      <c r="Q1598" s="45">
        <v>25</v>
      </c>
      <c r="R1598" s="45">
        <v>7.5</v>
      </c>
      <c r="S1598" s="45">
        <v>4.9000000000000004</v>
      </c>
      <c r="T1598" s="45">
        <v>1</v>
      </c>
      <c r="U1598" s="28" t="e">
        <v>#N/A</v>
      </c>
      <c r="V1598" s="44">
        <f>VLOOKUP($L1598,'[1]Tortugas liberadas DPNG'!$B$1:$O$552,7,FALSE)</f>
        <v>2019</v>
      </c>
      <c r="W1598" s="44">
        <f>VLOOKUP($L1598,'[1]Tortugas liberadas DPNG'!$B$1:$O$552,11,FALSE)</f>
        <v>27.6</v>
      </c>
      <c r="X1598" s="44">
        <f>VLOOKUP($L1598,'[1]Tortugas liberadas DPNG'!$B$1:$O$552,14,FALSE)/1000</f>
        <v>1.9970000000000001</v>
      </c>
      <c r="Y1598" s="44">
        <f>VLOOKUP($L1598,'[1]Tortugas liberadas DPNG'!$B$1:$O$552,5,FALSE) -0.5</f>
        <v>6.5</v>
      </c>
      <c r="Z1598" s="44">
        <f>Y1598+(F1598-VLOOKUP($L1598,'[1]Tortugas liberadas DPNG'!$B$1:$O$552,7,FALSE))</f>
        <v>7.5</v>
      </c>
    </row>
    <row r="1599" spans="1:26" x14ac:dyDescent="0.25">
      <c r="A1599" s="42">
        <f t="shared" si="41"/>
        <v>1683</v>
      </c>
      <c r="B1599" s="42" t="s">
        <v>28</v>
      </c>
      <c r="D1599" s="42" t="s">
        <v>981</v>
      </c>
      <c r="E1599" s="42" t="s">
        <v>1097</v>
      </c>
      <c r="F1599" s="9">
        <v>2020</v>
      </c>
      <c r="G1599" s="42">
        <v>3</v>
      </c>
      <c r="H1599" s="42">
        <v>13</v>
      </c>
      <c r="I1599" s="42">
        <v>-0.82101100000000005</v>
      </c>
      <c r="J1599" s="42">
        <v>-90.063124999999999</v>
      </c>
      <c r="K1599" s="47">
        <v>51789317</v>
      </c>
      <c r="L1599" s="47">
        <v>51789317</v>
      </c>
      <c r="M1599" s="47">
        <v>51789317</v>
      </c>
      <c r="N1599" s="47">
        <v>2363</v>
      </c>
      <c r="O1599" s="45">
        <v>34.5</v>
      </c>
      <c r="P1599" s="45">
        <v>35.5</v>
      </c>
      <c r="Q1599" s="45">
        <v>25.3</v>
      </c>
      <c r="R1599" s="45">
        <v>7</v>
      </c>
      <c r="S1599" s="45">
        <v>4.9000000000000004</v>
      </c>
      <c r="T1599" s="45">
        <v>1</v>
      </c>
      <c r="U1599" s="28" t="e">
        <v>#N/A</v>
      </c>
      <c r="V1599" s="44">
        <f>VLOOKUP($L1599,'[1]Tortugas liberadas DPNG'!$B$1:$O$552,7,FALSE)</f>
        <v>2017</v>
      </c>
      <c r="W1599" s="44">
        <f>VLOOKUP($L1599,'[1]Tortugas liberadas DPNG'!$B$1:$O$552,11,FALSE)</f>
        <v>25.7</v>
      </c>
      <c r="X1599" s="44">
        <f>VLOOKUP($L1599,'[1]Tortugas liberadas DPNG'!$B$1:$O$552,14,FALSE)/1000</f>
        <v>1.4</v>
      </c>
      <c r="Y1599" s="44">
        <f>VLOOKUP($L1599,'[1]Tortugas liberadas DPNG'!$B$1:$O$552,5,FALSE) -0.5</f>
        <v>6.5</v>
      </c>
      <c r="Z1599" s="44">
        <f>Y1599+(F1599-VLOOKUP($L1599,'[1]Tortugas liberadas DPNG'!$B$1:$O$552,7,FALSE))</f>
        <v>9.5</v>
      </c>
    </row>
    <row r="1600" spans="1:26" x14ac:dyDescent="0.25">
      <c r="A1600" s="42">
        <f t="shared" si="41"/>
        <v>1684</v>
      </c>
      <c r="B1600" s="42" t="s">
        <v>28</v>
      </c>
      <c r="D1600" s="42" t="s">
        <v>981</v>
      </c>
      <c r="E1600" s="42" t="s">
        <v>1098</v>
      </c>
      <c r="F1600" s="9">
        <v>2020</v>
      </c>
      <c r="G1600" s="42">
        <v>3</v>
      </c>
      <c r="H1600" s="42">
        <v>13</v>
      </c>
      <c r="I1600" s="42">
        <v>-0.82050999999999996</v>
      </c>
      <c r="J1600" s="42">
        <v>-90.063486999999995</v>
      </c>
      <c r="K1600" s="47">
        <v>51571059</v>
      </c>
      <c r="L1600" s="47">
        <v>51571059</v>
      </c>
      <c r="M1600" s="47">
        <v>51571059</v>
      </c>
      <c r="N1600" s="47">
        <v>2704</v>
      </c>
      <c r="O1600" s="45">
        <v>22.6</v>
      </c>
      <c r="P1600" s="45">
        <v>33.799999999999997</v>
      </c>
      <c r="Q1600" s="45">
        <v>24</v>
      </c>
      <c r="R1600" s="45">
        <v>7</v>
      </c>
      <c r="S1600" s="45">
        <v>4.4000000000000004</v>
      </c>
      <c r="T1600" s="45">
        <v>1</v>
      </c>
      <c r="U1600" s="28" t="e">
        <v>#N/A</v>
      </c>
      <c r="V1600" s="44">
        <f>VLOOKUP($L1600,'[1]Tortugas liberadas DPNG'!$B$1:$O$552,7,FALSE)</f>
        <v>2017</v>
      </c>
      <c r="W1600" s="44">
        <f>VLOOKUP($L1600,'[1]Tortugas liberadas DPNG'!$B$1:$O$552,11,FALSE)</f>
        <v>22.3</v>
      </c>
      <c r="X1600" s="44">
        <f>VLOOKUP($L1600,'[1]Tortugas liberadas DPNG'!$B$1:$O$552,14,FALSE)/1000</f>
        <v>1</v>
      </c>
      <c r="Y1600" s="44">
        <f>VLOOKUP($L1600,'[1]Tortugas liberadas DPNG'!$B$1:$O$552,5,FALSE) -0.5</f>
        <v>7.5</v>
      </c>
      <c r="Z1600" s="44">
        <f>Y1600+(F1600-VLOOKUP($L1600,'[1]Tortugas liberadas DPNG'!$B$1:$O$552,7,FALSE))</f>
        <v>10.5</v>
      </c>
    </row>
    <row r="1601" spans="1:26" x14ac:dyDescent="0.25">
      <c r="A1601" s="42">
        <f t="shared" si="41"/>
        <v>1685</v>
      </c>
      <c r="B1601" s="42" t="s">
        <v>28</v>
      </c>
      <c r="D1601" s="42" t="s">
        <v>981</v>
      </c>
      <c r="E1601" s="42" t="s">
        <v>1099</v>
      </c>
      <c r="F1601" s="9">
        <v>2020</v>
      </c>
      <c r="G1601" s="42">
        <v>3</v>
      </c>
      <c r="H1601" s="42">
        <v>13</v>
      </c>
      <c r="I1601" s="42">
        <v>-0.82035599999999997</v>
      </c>
      <c r="J1601" s="42">
        <v>-90.064413999999999</v>
      </c>
      <c r="K1601" s="47" t="s">
        <v>694</v>
      </c>
      <c r="L1601" s="49">
        <v>982126055990468</v>
      </c>
      <c r="M1601" s="49">
        <v>982126055990468</v>
      </c>
      <c r="O1601" s="45">
        <v>30</v>
      </c>
      <c r="P1601" s="45">
        <v>31</v>
      </c>
      <c r="Q1601" s="45">
        <v>20.7</v>
      </c>
      <c r="R1601" s="45">
        <v>7</v>
      </c>
      <c r="S1601" s="45">
        <v>3.9</v>
      </c>
      <c r="T1601" s="45">
        <v>1</v>
      </c>
      <c r="U1601" s="28" t="e">
        <v>#N/A</v>
      </c>
      <c r="V1601" s="44">
        <f>VLOOKUP($L1601,'[1]Tortugas liberadas DPNG'!$B$1:$O$552,7,FALSE)</f>
        <v>2019</v>
      </c>
      <c r="W1601" s="44">
        <f>VLOOKUP($L1601,'[1]Tortugas liberadas DPNG'!$B$1:$O$552,11,FALSE)</f>
        <v>26.1</v>
      </c>
      <c r="X1601" s="44">
        <f>VLOOKUP($L1601,'[1]Tortugas liberadas DPNG'!$B$1:$O$552,14,FALSE)/1000</f>
        <v>1.498</v>
      </c>
      <c r="Y1601" s="44">
        <f>VLOOKUP($L1601,'[1]Tortugas liberadas DPNG'!$B$1:$O$552,5,FALSE) -0.5</f>
        <v>8.5</v>
      </c>
      <c r="Z1601" s="44">
        <f>Y1601+(F1601-VLOOKUP($L1601,'[1]Tortugas liberadas DPNG'!$B$1:$O$552,7,FALSE))</f>
        <v>9.5</v>
      </c>
    </row>
    <row r="1602" spans="1:26" x14ac:dyDescent="0.25">
      <c r="A1602" s="42">
        <f t="shared" si="41"/>
        <v>1686</v>
      </c>
      <c r="B1602" s="42" t="s">
        <v>28</v>
      </c>
      <c r="D1602" s="42" t="s">
        <v>981</v>
      </c>
      <c r="E1602" s="42" t="s">
        <v>1100</v>
      </c>
      <c r="F1602" s="9">
        <v>2020</v>
      </c>
      <c r="G1602" s="42">
        <v>3</v>
      </c>
      <c r="H1602" s="42">
        <v>13</v>
      </c>
      <c r="I1602" s="42">
        <v>-0.820824</v>
      </c>
      <c r="J1602" s="42">
        <v>-90.065185999999997</v>
      </c>
      <c r="K1602" s="47">
        <v>51792335</v>
      </c>
      <c r="L1602" s="47">
        <v>51792335</v>
      </c>
      <c r="M1602" s="47">
        <v>51792335</v>
      </c>
      <c r="N1602" s="47">
        <v>2321</v>
      </c>
      <c r="O1602" s="45">
        <v>44.7</v>
      </c>
      <c r="P1602" s="45">
        <v>47.5</v>
      </c>
      <c r="Q1602" s="45">
        <v>34</v>
      </c>
      <c r="R1602" s="45">
        <v>10</v>
      </c>
      <c r="S1602" s="45">
        <v>10.5</v>
      </c>
      <c r="T1602" s="45">
        <v>1</v>
      </c>
      <c r="U1602" s="28" t="e">
        <v>#N/A</v>
      </c>
      <c r="V1602" s="44">
        <f>VLOOKUP($L1602,'[1]Tortugas liberadas DPNG'!$B$1:$O$552,7,FALSE)</f>
        <v>2017</v>
      </c>
      <c r="W1602" s="44">
        <f>VLOOKUP($L1602,'[1]Tortugas liberadas DPNG'!$B$1:$O$552,11,FALSE)</f>
        <v>29</v>
      </c>
      <c r="X1602" s="44">
        <f>VLOOKUP($L1602,'[1]Tortugas liberadas DPNG'!$B$1:$O$552,14,FALSE)/1000</f>
        <v>2.2000000000000002</v>
      </c>
      <c r="Y1602" s="44">
        <f>VLOOKUP($L1602,'[1]Tortugas liberadas DPNG'!$B$1:$O$552,5,FALSE) -0.5</f>
        <v>7.5</v>
      </c>
      <c r="Z1602" s="44">
        <f>Y1602+(F1602-VLOOKUP($L1602,'[1]Tortugas liberadas DPNG'!$B$1:$O$552,7,FALSE))</f>
        <v>10.5</v>
      </c>
    </row>
    <row r="1603" spans="1:26" x14ac:dyDescent="0.25">
      <c r="A1603" s="42">
        <f t="shared" si="41"/>
        <v>1687</v>
      </c>
      <c r="B1603" s="42" t="s">
        <v>28</v>
      </c>
      <c r="D1603" s="42" t="s">
        <v>981</v>
      </c>
      <c r="E1603" s="42" t="s">
        <v>1101</v>
      </c>
      <c r="F1603" s="9">
        <v>2020</v>
      </c>
      <c r="G1603" s="42">
        <v>3</v>
      </c>
      <c r="H1603" s="42">
        <v>13</v>
      </c>
      <c r="I1603" s="42">
        <v>-0.81801000000000001</v>
      </c>
      <c r="J1603" s="42">
        <v>-90.070393999999993</v>
      </c>
      <c r="K1603" s="47" t="s">
        <v>740</v>
      </c>
      <c r="L1603" s="49">
        <v>982126055990510</v>
      </c>
      <c r="M1603" s="49">
        <v>982126055990510</v>
      </c>
      <c r="O1603" s="45">
        <v>31.3</v>
      </c>
      <c r="P1603" s="45">
        <v>33.6</v>
      </c>
      <c r="Q1603" s="45">
        <v>22.7</v>
      </c>
      <c r="R1603" s="45">
        <v>6.5</v>
      </c>
      <c r="S1603" s="45">
        <v>4.2</v>
      </c>
      <c r="T1603" s="45">
        <v>1</v>
      </c>
      <c r="U1603" s="28" t="e">
        <v>#N/A</v>
      </c>
      <c r="V1603" s="44">
        <f>VLOOKUP($L1603,'[1]Tortugas liberadas DPNG'!$B$1:$O$552,7,FALSE)</f>
        <v>2019</v>
      </c>
      <c r="W1603" s="44">
        <f>VLOOKUP($L1603,'[1]Tortugas liberadas DPNG'!$B$1:$O$552,11,FALSE)</f>
        <v>27.8</v>
      </c>
      <c r="X1603" s="44">
        <f>VLOOKUP($L1603,'[1]Tortugas liberadas DPNG'!$B$1:$O$552,14,FALSE)/1000</f>
        <v>1.9790000000000001</v>
      </c>
      <c r="Y1603" s="44">
        <f>VLOOKUP($L1603,'[1]Tortugas liberadas DPNG'!$B$1:$O$552,5,FALSE) -0.5</f>
        <v>6.5</v>
      </c>
      <c r="Z1603" s="44">
        <f>Y1603+(F1603-VLOOKUP($L1603,'[1]Tortugas liberadas DPNG'!$B$1:$O$552,7,FALSE))</f>
        <v>7.5</v>
      </c>
    </row>
    <row r="1604" spans="1:26" x14ac:dyDescent="0.25">
      <c r="A1604" s="42">
        <f t="shared" si="41"/>
        <v>1688</v>
      </c>
      <c r="B1604" s="42" t="s">
        <v>28</v>
      </c>
      <c r="D1604" s="42" t="s">
        <v>981</v>
      </c>
      <c r="E1604" s="42" t="s">
        <v>1102</v>
      </c>
      <c r="F1604" s="9">
        <v>2020</v>
      </c>
      <c r="G1604" s="42">
        <v>3</v>
      </c>
      <c r="H1604" s="42">
        <v>13</v>
      </c>
      <c r="I1604" s="42">
        <v>-0.82177100000000003</v>
      </c>
      <c r="J1604" s="42">
        <v>-90.066665999999998</v>
      </c>
      <c r="K1604" s="47">
        <v>52312355</v>
      </c>
      <c r="L1604" s="47">
        <v>52312355</v>
      </c>
      <c r="M1604" s="47">
        <v>52312355</v>
      </c>
      <c r="N1604" s="47">
        <v>2347</v>
      </c>
      <c r="O1604" s="45">
        <v>37.6</v>
      </c>
      <c r="P1604" s="45">
        <v>39.1</v>
      </c>
      <c r="Q1604" s="45">
        <v>27</v>
      </c>
      <c r="R1604" s="45">
        <v>8.5</v>
      </c>
      <c r="S1604" s="45">
        <v>5.6</v>
      </c>
      <c r="T1604" s="45">
        <v>1</v>
      </c>
      <c r="U1604" s="28" t="e">
        <v>#N/A</v>
      </c>
      <c r="V1604" s="44">
        <f>VLOOKUP($L1604,'[1]Tortugas liberadas DPNG'!$B$1:$O$552,7,FALSE)</f>
        <v>2017</v>
      </c>
      <c r="W1604" s="44">
        <f>VLOOKUP($L1604,'[1]Tortugas liberadas DPNG'!$B$1:$O$552,11,FALSE)</f>
        <v>27.3</v>
      </c>
      <c r="X1604" s="44">
        <f>VLOOKUP($L1604,'[1]Tortugas liberadas DPNG'!$B$1:$O$552,14,FALSE)/1000</f>
        <v>2</v>
      </c>
      <c r="Y1604" s="44">
        <f>VLOOKUP($L1604,'[1]Tortugas liberadas DPNG'!$B$1:$O$552,5,FALSE) -0.5</f>
        <v>6.5</v>
      </c>
      <c r="Z1604" s="44">
        <f>Y1604+(F1604-VLOOKUP($L1604,'[1]Tortugas liberadas DPNG'!$B$1:$O$552,7,FALSE))</f>
        <v>9.5</v>
      </c>
    </row>
    <row r="1605" spans="1:26" x14ac:dyDescent="0.25">
      <c r="A1605" s="42">
        <f t="shared" si="41"/>
        <v>1689</v>
      </c>
      <c r="B1605" s="42" t="s">
        <v>28</v>
      </c>
      <c r="D1605" s="42" t="s">
        <v>981</v>
      </c>
      <c r="E1605" s="42" t="s">
        <v>1103</v>
      </c>
      <c r="F1605" s="9">
        <v>2020</v>
      </c>
      <c r="G1605" s="42">
        <v>3</v>
      </c>
      <c r="H1605" s="42">
        <v>13</v>
      </c>
      <c r="I1605" s="42">
        <v>-0.82187100000000002</v>
      </c>
      <c r="J1605" s="42">
        <v>-90.065828999999994</v>
      </c>
      <c r="K1605" s="47">
        <v>52100108</v>
      </c>
      <c r="L1605" s="47">
        <v>52100108</v>
      </c>
      <c r="M1605" s="47">
        <v>52100108</v>
      </c>
      <c r="N1605" s="47">
        <v>2873</v>
      </c>
      <c r="O1605" s="45">
        <v>43.3</v>
      </c>
      <c r="P1605" s="45">
        <v>44.5</v>
      </c>
      <c r="Q1605" s="45">
        <v>32.6</v>
      </c>
      <c r="R1605" s="45">
        <v>10</v>
      </c>
      <c r="S1605" s="45">
        <v>9.6999999999999993</v>
      </c>
      <c r="T1605" s="45">
        <v>1</v>
      </c>
      <c r="U1605" s="28" t="e">
        <v>#N/A</v>
      </c>
      <c r="V1605" s="44">
        <f>VLOOKUP($L1605,'[1]Tortugas liberadas DPNG'!$B$1:$O$552,7,FALSE)</f>
        <v>2017</v>
      </c>
      <c r="W1605" s="44">
        <f>VLOOKUP($L1605,'[1]Tortugas liberadas DPNG'!$B$1:$O$552,11,FALSE)</f>
        <v>28.5</v>
      </c>
      <c r="X1605" s="44">
        <f>VLOOKUP($L1605,'[1]Tortugas liberadas DPNG'!$B$1:$O$552,14,FALSE)/1000</f>
        <v>2.2000000000000002</v>
      </c>
      <c r="Y1605" s="44">
        <f>VLOOKUP($L1605,'[1]Tortugas liberadas DPNG'!$B$1:$O$552,5,FALSE) -0.5</f>
        <v>6.5</v>
      </c>
      <c r="Z1605" s="44">
        <f>Y1605+(F1605-VLOOKUP($L1605,'[1]Tortugas liberadas DPNG'!$B$1:$O$552,7,FALSE))</f>
        <v>9.5</v>
      </c>
    </row>
    <row r="1606" spans="1:26" x14ac:dyDescent="0.25">
      <c r="A1606" s="42">
        <f t="shared" si="41"/>
        <v>1690</v>
      </c>
      <c r="B1606" s="42" t="s">
        <v>28</v>
      </c>
      <c r="D1606" s="42" t="s">
        <v>981</v>
      </c>
      <c r="E1606" s="42" t="s">
        <v>1104</v>
      </c>
      <c r="F1606" s="9">
        <v>2020</v>
      </c>
      <c r="G1606" s="42">
        <v>3</v>
      </c>
      <c r="H1606" s="42">
        <v>13</v>
      </c>
      <c r="I1606" s="42">
        <v>-0.82112799999999997</v>
      </c>
      <c r="J1606" s="42">
        <v>-90.064822000000007</v>
      </c>
      <c r="K1606" s="47">
        <v>51574022</v>
      </c>
      <c r="L1606" s="47">
        <v>51574022</v>
      </c>
      <c r="M1606" s="47">
        <v>51574022</v>
      </c>
      <c r="N1606" s="47">
        <v>2333</v>
      </c>
      <c r="O1606" s="45">
        <v>36.299999999999997</v>
      </c>
      <c r="P1606" s="45">
        <v>38</v>
      </c>
      <c r="Q1606" s="45">
        <v>27</v>
      </c>
      <c r="R1606" s="45">
        <v>7.5</v>
      </c>
      <c r="S1606" s="45">
        <v>6.5</v>
      </c>
      <c r="T1606" s="45">
        <v>1</v>
      </c>
      <c r="U1606" s="28" t="e">
        <v>#N/A</v>
      </c>
      <c r="V1606" s="44">
        <f>VLOOKUP($L1606,'[1]Tortugas liberadas DPNG'!$B$1:$O$552,7,FALSE)</f>
        <v>2017</v>
      </c>
      <c r="W1606" s="44">
        <f>VLOOKUP($L1606,'[1]Tortugas liberadas DPNG'!$B$1:$O$552,11,FALSE)</f>
        <v>24</v>
      </c>
      <c r="X1606" s="44">
        <f>VLOOKUP($L1606,'[1]Tortugas liberadas DPNG'!$B$1:$O$552,14,FALSE)/1000</f>
        <v>1.2</v>
      </c>
      <c r="Y1606" s="44">
        <f>VLOOKUP($L1606,'[1]Tortugas liberadas DPNG'!$B$1:$O$552,5,FALSE) -0.5</f>
        <v>7.5</v>
      </c>
      <c r="Z1606" s="44">
        <f>Y1606+(F1606-VLOOKUP($L1606,'[1]Tortugas liberadas DPNG'!$B$1:$O$552,7,FALSE))</f>
        <v>10.5</v>
      </c>
    </row>
    <row r="1607" spans="1:26" x14ac:dyDescent="0.25">
      <c r="A1607" s="42">
        <f t="shared" si="41"/>
        <v>1691</v>
      </c>
      <c r="B1607" s="42" t="s">
        <v>28</v>
      </c>
      <c r="D1607" s="42" t="s">
        <v>981</v>
      </c>
      <c r="E1607" s="42" t="s">
        <v>1105</v>
      </c>
      <c r="F1607" s="9">
        <v>2020</v>
      </c>
      <c r="G1607" s="42">
        <v>3</v>
      </c>
      <c r="H1607" s="42">
        <v>13</v>
      </c>
      <c r="I1607" s="42">
        <v>-0.82164199999999998</v>
      </c>
      <c r="J1607" s="42">
        <v>-90.061280999999994</v>
      </c>
      <c r="K1607" s="47">
        <v>48284339</v>
      </c>
      <c r="L1607" s="47">
        <v>48284339</v>
      </c>
      <c r="M1607" s="47">
        <v>48284339</v>
      </c>
      <c r="N1607" s="47">
        <v>2156</v>
      </c>
      <c r="O1607" s="45">
        <v>46.1</v>
      </c>
      <c r="P1607" s="45">
        <v>49.7</v>
      </c>
      <c r="Q1607" s="45">
        <v>35.5</v>
      </c>
      <c r="R1607" s="45">
        <v>11.5</v>
      </c>
      <c r="S1607" s="45">
        <v>12.6</v>
      </c>
      <c r="T1607" s="45">
        <v>1</v>
      </c>
      <c r="U1607" s="28" t="e">
        <v>#N/A</v>
      </c>
      <c r="V1607" s="44">
        <f>VLOOKUP($L1607,'[1]Tortugas liberadas DPNG'!$B$1:$O$552,7,FALSE)</f>
        <v>2015</v>
      </c>
      <c r="W1607" s="44">
        <f>VLOOKUP($L1607,'[1]Tortugas liberadas DPNG'!$B$1:$O$552,11,FALSE)</f>
        <v>29.8</v>
      </c>
      <c r="X1607" s="44">
        <f>VLOOKUP($L1607,'[1]Tortugas liberadas DPNG'!$B$1:$O$552,14,FALSE)/1000</f>
        <v>2.2999999999999998</v>
      </c>
      <c r="Y1607" s="44">
        <f>VLOOKUP($L1607,'[1]Tortugas liberadas DPNG'!$B$1:$O$552,5,FALSE) -0.5</f>
        <v>7.5</v>
      </c>
      <c r="Z1607" s="44">
        <f>Y1607+(F1607-VLOOKUP($L1607,'[1]Tortugas liberadas DPNG'!$B$1:$O$552,7,FALSE))</f>
        <v>12.5</v>
      </c>
    </row>
    <row r="1608" spans="1:26" x14ac:dyDescent="0.25">
      <c r="A1608" s="42">
        <f t="shared" si="41"/>
        <v>1692</v>
      </c>
      <c r="B1608" s="42" t="s">
        <v>28</v>
      </c>
      <c r="D1608" s="42" t="s">
        <v>981</v>
      </c>
      <c r="E1608" s="42" t="s">
        <v>1106</v>
      </c>
      <c r="F1608" s="9">
        <v>2020</v>
      </c>
      <c r="G1608" s="42">
        <v>3</v>
      </c>
      <c r="H1608" s="42">
        <v>13</v>
      </c>
      <c r="I1608" s="42">
        <v>-0.82178300000000004</v>
      </c>
      <c r="J1608" s="42">
        <v>-90.060882000000007</v>
      </c>
      <c r="K1608" s="49">
        <v>52601323</v>
      </c>
      <c r="L1608" s="49">
        <v>52601323</v>
      </c>
      <c r="M1608" s="49">
        <v>52601323</v>
      </c>
      <c r="N1608" s="47">
        <v>2248</v>
      </c>
      <c r="O1608" s="45">
        <v>44.8</v>
      </c>
      <c r="P1608" s="45">
        <v>46.8</v>
      </c>
      <c r="Q1608" s="45">
        <v>33.5</v>
      </c>
      <c r="R1608" s="45">
        <v>10</v>
      </c>
      <c r="S1608" s="45">
        <v>10.9</v>
      </c>
      <c r="T1608" s="45">
        <v>1</v>
      </c>
      <c r="U1608" s="28" t="e">
        <v>#N/A</v>
      </c>
      <c r="V1608" s="44" t="e">
        <f>VLOOKUP($L1608,'[1]Tortugas liberadas DPNG'!$B$1:$O$552,7,FALSE)</f>
        <v>#N/A</v>
      </c>
      <c r="W1608" s="44" t="e">
        <f>VLOOKUP($L1608,'[1]Tortugas liberadas DPNG'!$B$1:$O$552,11,FALSE)</f>
        <v>#N/A</v>
      </c>
      <c r="X1608" s="44" t="e">
        <f>VLOOKUP($L1608,'[1]Tortugas liberadas DPNG'!$B$1:$O$552,14,FALSE)/1000</f>
        <v>#N/A</v>
      </c>
      <c r="Y1608" s="44" t="e">
        <f>VLOOKUP($L1608,'[1]Tortugas liberadas DPNG'!$B$1:$O$552,5,FALSE) -0.5</f>
        <v>#N/A</v>
      </c>
      <c r="Z1608" s="44" t="e">
        <f>Y1608+(F1608-VLOOKUP($L1608,'[1]Tortugas liberadas DPNG'!$B$1:$O$552,7,FALSE))</f>
        <v>#N/A</v>
      </c>
    </row>
    <row r="1609" spans="1:26" x14ac:dyDescent="0.25">
      <c r="A1609" s="42">
        <f t="shared" si="41"/>
        <v>1693</v>
      </c>
      <c r="B1609" s="42" t="s">
        <v>28</v>
      </c>
      <c r="D1609" s="42" t="s">
        <v>981</v>
      </c>
      <c r="E1609" s="42" t="s">
        <v>1107</v>
      </c>
      <c r="F1609" s="9">
        <v>2020</v>
      </c>
      <c r="G1609" s="42">
        <v>3</v>
      </c>
      <c r="H1609" s="42">
        <v>13</v>
      </c>
      <c r="I1609" s="42">
        <v>-0.82143999999999995</v>
      </c>
      <c r="J1609" s="42">
        <v>-90.060444000000004</v>
      </c>
      <c r="K1609" s="47" t="s">
        <v>812</v>
      </c>
      <c r="L1609" s="49">
        <v>982126055990381</v>
      </c>
      <c r="M1609" s="49">
        <v>982126055990381</v>
      </c>
      <c r="O1609" s="45">
        <v>31.7</v>
      </c>
      <c r="P1609" s="45">
        <v>34</v>
      </c>
      <c r="Q1609" s="45">
        <v>23.2</v>
      </c>
      <c r="R1609" s="45">
        <v>7</v>
      </c>
      <c r="S1609" s="45">
        <v>4.4000000000000004</v>
      </c>
      <c r="T1609" s="45">
        <v>1</v>
      </c>
      <c r="U1609" s="28" t="e">
        <v>#N/A</v>
      </c>
      <c r="V1609" s="44">
        <f>VLOOKUP($L1609,'[1]Tortugas liberadas DPNG'!$B$1:$O$552,7,FALSE)</f>
        <v>2019</v>
      </c>
      <c r="W1609" s="44">
        <f>VLOOKUP($L1609,'[1]Tortugas liberadas DPNG'!$B$1:$O$552,11,FALSE)</f>
        <v>28.1</v>
      </c>
      <c r="X1609" s="44">
        <f>VLOOKUP($L1609,'[1]Tortugas liberadas DPNG'!$B$1:$O$552,14,FALSE)/1000</f>
        <v>2.0819999999999999</v>
      </c>
      <c r="Y1609" s="44">
        <f>VLOOKUP($L1609,'[1]Tortugas liberadas DPNG'!$B$1:$O$552,5,FALSE) -0.5</f>
        <v>7.5</v>
      </c>
      <c r="Z1609" s="44">
        <f>Y1609+(F1609-VLOOKUP($L1609,'[1]Tortugas liberadas DPNG'!$B$1:$O$552,7,FALSE))</f>
        <v>8.5</v>
      </c>
    </row>
    <row r="1610" spans="1:26" x14ac:dyDescent="0.25">
      <c r="A1610" s="42">
        <f t="shared" si="41"/>
        <v>1694</v>
      </c>
      <c r="B1610" s="42" t="s">
        <v>28</v>
      </c>
      <c r="D1610" s="42" t="s">
        <v>981</v>
      </c>
      <c r="E1610" s="42" t="s">
        <v>1108</v>
      </c>
      <c r="F1610" s="9">
        <v>2020</v>
      </c>
      <c r="G1610" s="42">
        <v>3</v>
      </c>
      <c r="H1610" s="42">
        <v>13</v>
      </c>
      <c r="I1610" s="42">
        <v>-0.82157899999999995</v>
      </c>
      <c r="J1610" s="42">
        <v>-90.060222999999993</v>
      </c>
      <c r="K1610" s="47" t="s">
        <v>1109</v>
      </c>
      <c r="L1610" s="49">
        <v>982126055990441</v>
      </c>
      <c r="M1610" s="49" t="s">
        <v>259</v>
      </c>
      <c r="O1610" s="45">
        <v>28.8</v>
      </c>
      <c r="P1610" s="45">
        <v>29.5</v>
      </c>
      <c r="Q1610" s="45">
        <v>20</v>
      </c>
      <c r="R1610" s="45">
        <v>5</v>
      </c>
      <c r="S1610" s="45">
        <v>2.4</v>
      </c>
      <c r="T1610" s="45">
        <v>1</v>
      </c>
      <c r="U1610" s="28" t="e">
        <v>#N/A</v>
      </c>
      <c r="V1610" s="44">
        <f>VLOOKUP($L1610,'[1]Tortugas liberadas DPNG'!$B$1:$O$552,7,FALSE)</f>
        <v>2019</v>
      </c>
      <c r="W1610" s="44">
        <f>VLOOKUP($L1610,'[1]Tortugas liberadas DPNG'!$B$1:$O$552,11,FALSE)</f>
        <v>29.9</v>
      </c>
      <c r="X1610" s="44">
        <f>VLOOKUP($L1610,'[1]Tortugas liberadas DPNG'!$B$1:$O$552,14,FALSE)/1000</f>
        <v>2.5859999999999999</v>
      </c>
      <c r="Y1610" s="44">
        <f>VLOOKUP($L1610,'[1]Tortugas liberadas DPNG'!$B$1:$O$552,5,FALSE) -0.5</f>
        <v>6.5</v>
      </c>
      <c r="Z1610" s="44">
        <f>Y1610+(F1610-VLOOKUP($L1610,'[1]Tortugas liberadas DPNG'!$B$1:$O$552,7,FALSE))</f>
        <v>7.5</v>
      </c>
    </row>
    <row r="1611" spans="1:26" x14ac:dyDescent="0.25">
      <c r="A1611" s="42">
        <f t="shared" si="41"/>
        <v>1695</v>
      </c>
      <c r="B1611" s="42" t="s">
        <v>28</v>
      </c>
      <c r="D1611" s="42" t="s">
        <v>981</v>
      </c>
      <c r="E1611" s="42" t="s">
        <v>1110</v>
      </c>
      <c r="F1611" s="9">
        <v>2020</v>
      </c>
      <c r="G1611" s="42">
        <v>3</v>
      </c>
      <c r="H1611" s="42">
        <v>13</v>
      </c>
      <c r="I1611" s="42">
        <v>-0.82134200000000002</v>
      </c>
      <c r="J1611" s="42">
        <v>-90.059715999999995</v>
      </c>
      <c r="K1611" s="47">
        <v>52380051</v>
      </c>
      <c r="L1611" s="47">
        <v>52380051</v>
      </c>
      <c r="M1611" s="47">
        <v>52380051</v>
      </c>
      <c r="N1611" s="47">
        <v>2306</v>
      </c>
      <c r="O1611" s="45">
        <v>37</v>
      </c>
      <c r="P1611" s="45">
        <v>37.200000000000003</v>
      </c>
      <c r="Q1611" s="45">
        <v>26.8</v>
      </c>
      <c r="R1611" s="45">
        <v>8</v>
      </c>
      <c r="S1611" s="45">
        <v>5.8</v>
      </c>
      <c r="T1611" s="45">
        <v>1</v>
      </c>
      <c r="U1611" s="28" t="e">
        <v>#N/A</v>
      </c>
      <c r="V1611" s="44">
        <f>VLOOKUP($L1611,'[1]Tortugas liberadas DPNG'!$B$1:$O$552,7,FALSE)</f>
        <v>2017</v>
      </c>
      <c r="W1611" s="44">
        <f>VLOOKUP($L1611,'[1]Tortugas liberadas DPNG'!$B$1:$O$552,11,FALSE)</f>
        <v>26.6</v>
      </c>
      <c r="X1611" s="44">
        <f>VLOOKUP($L1611,'[1]Tortugas liberadas DPNG'!$B$1:$O$552,14,FALSE)/1000</f>
        <v>1.6</v>
      </c>
      <c r="Y1611" s="44">
        <f>VLOOKUP($L1611,'[1]Tortugas liberadas DPNG'!$B$1:$O$552,5,FALSE) -0.5</f>
        <v>6.5</v>
      </c>
      <c r="Z1611" s="44">
        <f>Y1611+(F1611-VLOOKUP($L1611,'[1]Tortugas liberadas DPNG'!$B$1:$O$552,7,FALSE))</f>
        <v>9.5</v>
      </c>
    </row>
    <row r="1612" spans="1:26" x14ac:dyDescent="0.25">
      <c r="A1612" s="42">
        <f t="shared" si="41"/>
        <v>1696</v>
      </c>
      <c r="B1612" s="42" t="s">
        <v>28</v>
      </c>
      <c r="D1612" s="42" t="s">
        <v>981</v>
      </c>
      <c r="E1612" s="42" t="s">
        <v>1111</v>
      </c>
      <c r="F1612" s="9">
        <v>2020</v>
      </c>
      <c r="G1612" s="42">
        <v>3</v>
      </c>
      <c r="H1612" s="42">
        <v>13</v>
      </c>
      <c r="I1612" s="42">
        <v>-0.82145199999999996</v>
      </c>
      <c r="J1612" s="42">
        <v>-90.059534999999997</v>
      </c>
      <c r="K1612" s="47" t="s">
        <v>884</v>
      </c>
      <c r="L1612" s="49">
        <v>982126055990438</v>
      </c>
      <c r="M1612" s="49">
        <v>982126055990438</v>
      </c>
      <c r="O1612" s="45">
        <v>26.7</v>
      </c>
      <c r="P1612" s="45">
        <v>27.1</v>
      </c>
      <c r="Q1612" s="45">
        <v>18.5</v>
      </c>
      <c r="R1612" s="45">
        <v>5</v>
      </c>
      <c r="S1612" s="45">
        <v>2.4</v>
      </c>
      <c r="T1612" s="45">
        <v>1</v>
      </c>
      <c r="U1612" s="28" t="e">
        <v>#N/A</v>
      </c>
      <c r="V1612" s="44">
        <f>VLOOKUP($L1612,'[1]Tortugas liberadas DPNG'!$B$1:$O$552,7,FALSE)</f>
        <v>2019</v>
      </c>
      <c r="W1612" s="44">
        <f>VLOOKUP($L1612,'[1]Tortugas liberadas DPNG'!$B$1:$O$552,11,FALSE)</f>
        <v>25.3</v>
      </c>
      <c r="X1612" s="44">
        <f>VLOOKUP($L1612,'[1]Tortugas liberadas DPNG'!$B$1:$O$552,14,FALSE)/1000</f>
        <v>1.3280000000000001</v>
      </c>
      <c r="Y1612" s="44">
        <f>VLOOKUP($L1612,'[1]Tortugas liberadas DPNG'!$B$1:$O$552,5,FALSE) -0.5</f>
        <v>8.5</v>
      </c>
      <c r="Z1612" s="44">
        <f>Y1612+(F1612-VLOOKUP($L1612,'[1]Tortugas liberadas DPNG'!$B$1:$O$552,7,FALSE))</f>
        <v>9.5</v>
      </c>
    </row>
    <row r="1613" spans="1:26" x14ac:dyDescent="0.25">
      <c r="A1613" s="42">
        <f t="shared" si="41"/>
        <v>1697</v>
      </c>
      <c r="B1613" s="42" t="s">
        <v>28</v>
      </c>
      <c r="D1613" s="42" t="s">
        <v>981</v>
      </c>
      <c r="E1613" s="42" t="s">
        <v>1112</v>
      </c>
      <c r="F1613" s="9">
        <v>2020</v>
      </c>
      <c r="G1613" s="42">
        <v>3</v>
      </c>
      <c r="H1613" s="42">
        <v>13</v>
      </c>
      <c r="I1613" s="42">
        <v>-0.82149300000000003</v>
      </c>
      <c r="J1613" s="42">
        <v>-90.059017999999995</v>
      </c>
      <c r="K1613" s="47">
        <v>52373838</v>
      </c>
      <c r="L1613" s="47">
        <v>52373838</v>
      </c>
      <c r="M1613" s="47">
        <v>52373838</v>
      </c>
      <c r="O1613" s="45">
        <v>38.700000000000003</v>
      </c>
      <c r="P1613" s="45">
        <v>40.700000000000003</v>
      </c>
      <c r="Q1613" s="45">
        <v>28.3</v>
      </c>
      <c r="R1613" s="45">
        <v>9</v>
      </c>
      <c r="S1613" s="45">
        <v>7.4</v>
      </c>
      <c r="T1613" s="45">
        <v>1</v>
      </c>
      <c r="U1613" s="28" t="e">
        <v>#N/A</v>
      </c>
      <c r="V1613" s="44">
        <f>VLOOKUP($L1613,'[1]Tortugas liberadas DPNG'!$B$1:$O$552,7,FALSE)</f>
        <v>2017</v>
      </c>
      <c r="W1613" s="44">
        <f>VLOOKUP($L1613,'[1]Tortugas liberadas DPNG'!$B$1:$O$552,11,FALSE)</f>
        <v>25.9</v>
      </c>
      <c r="X1613" s="44">
        <f>VLOOKUP($L1613,'[1]Tortugas liberadas DPNG'!$B$1:$O$552,14,FALSE)/1000</f>
        <v>1.5289999999999999</v>
      </c>
      <c r="Y1613" s="44">
        <f>VLOOKUP($L1613,'[1]Tortugas liberadas DPNG'!$B$1:$O$552,5,FALSE) -0.5</f>
        <v>5.5</v>
      </c>
      <c r="Z1613" s="44">
        <f>Y1613+(F1613-VLOOKUP($L1613,'[1]Tortugas liberadas DPNG'!$B$1:$O$552,7,FALSE))</f>
        <v>8.5</v>
      </c>
    </row>
    <row r="1614" spans="1:26" x14ac:dyDescent="0.25">
      <c r="A1614" s="42">
        <f t="shared" si="41"/>
        <v>1698</v>
      </c>
      <c r="B1614" s="42" t="s">
        <v>28</v>
      </c>
      <c r="D1614" s="42" t="s">
        <v>981</v>
      </c>
      <c r="E1614" s="42" t="s">
        <v>1113</v>
      </c>
      <c r="F1614" s="9">
        <v>2020</v>
      </c>
      <c r="G1614" s="42">
        <v>3</v>
      </c>
      <c r="H1614" s="42">
        <v>13</v>
      </c>
      <c r="I1614" s="42">
        <v>-0.82133199999999995</v>
      </c>
      <c r="J1614" s="42">
        <v>-90.058886000000001</v>
      </c>
      <c r="K1614" s="47">
        <v>48279845</v>
      </c>
      <c r="L1614" s="47">
        <v>48279845</v>
      </c>
      <c r="M1614" s="47">
        <v>48279845</v>
      </c>
      <c r="N1614" s="47" t="s">
        <v>1114</v>
      </c>
      <c r="O1614" s="45">
        <v>23.5</v>
      </c>
      <c r="P1614" s="45">
        <v>24.7</v>
      </c>
      <c r="Q1614" s="45">
        <v>17</v>
      </c>
      <c r="R1614" s="45">
        <v>4.7</v>
      </c>
      <c r="S1614" s="45">
        <v>2</v>
      </c>
      <c r="T1614" s="45">
        <v>1</v>
      </c>
      <c r="U1614" s="28" t="e">
        <v>#N/A</v>
      </c>
      <c r="V1614" s="44">
        <f>VLOOKUP($L1614,'[1]Tortugas liberadas DPNG'!$B$1:$O$552,7,FALSE)</f>
        <v>2015</v>
      </c>
      <c r="W1614" s="44">
        <f>VLOOKUP($L1614,'[1]Tortugas liberadas DPNG'!$B$1:$O$552,11,FALSE)</f>
        <v>18.5</v>
      </c>
      <c r="X1614" s="44">
        <f>VLOOKUP($L1614,'[1]Tortugas liberadas DPNG'!$B$1:$O$552,14,FALSE)/1000</f>
        <v>7</v>
      </c>
      <c r="Y1614" s="44">
        <f>VLOOKUP($L1614,'[1]Tortugas liberadas DPNG'!$B$1:$O$552,5,FALSE) -0.5</f>
        <v>7.5</v>
      </c>
      <c r="Z1614" s="44">
        <f>Y1614+(F1614-VLOOKUP($L1614,'[1]Tortugas liberadas DPNG'!$B$1:$O$552,7,FALSE))</f>
        <v>12.5</v>
      </c>
    </row>
    <row r="1615" spans="1:26" x14ac:dyDescent="0.25">
      <c r="A1615" s="42">
        <f t="shared" si="41"/>
        <v>1699</v>
      </c>
      <c r="B1615" s="42" t="s">
        <v>28</v>
      </c>
      <c r="D1615" s="42" t="s">
        <v>981</v>
      </c>
      <c r="E1615" s="42" t="s">
        <v>1115</v>
      </c>
      <c r="F1615" s="9">
        <v>2020</v>
      </c>
      <c r="G1615" s="42">
        <v>3</v>
      </c>
      <c r="H1615" s="42">
        <v>13</v>
      </c>
      <c r="I1615" s="42">
        <v>-0.82125000000000004</v>
      </c>
      <c r="J1615" s="42">
        <v>-90.058477999999994</v>
      </c>
      <c r="K1615" s="47" t="s">
        <v>880</v>
      </c>
      <c r="L1615" s="49">
        <v>982126055990538</v>
      </c>
      <c r="M1615" s="49">
        <v>982126055990538</v>
      </c>
      <c r="O1615" s="45">
        <v>33</v>
      </c>
      <c r="P1615" s="45">
        <v>35.299999999999997</v>
      </c>
      <c r="Q1615" s="45">
        <v>24</v>
      </c>
      <c r="R1615" s="45">
        <v>7</v>
      </c>
      <c r="S1615" s="45">
        <v>4.2</v>
      </c>
      <c r="T1615" s="45">
        <v>1</v>
      </c>
      <c r="U1615" s="28" t="e">
        <v>#N/A</v>
      </c>
      <c r="V1615" s="44">
        <f>VLOOKUP($L1615,'[1]Tortugas liberadas DPNG'!$B$1:$O$552,7,FALSE)</f>
        <v>2019</v>
      </c>
      <c r="W1615" s="44">
        <f>VLOOKUP($L1615,'[1]Tortugas liberadas DPNG'!$B$1:$O$552,11,FALSE)</f>
        <v>29.9</v>
      </c>
      <c r="X1615" s="44">
        <f>VLOOKUP($L1615,'[1]Tortugas liberadas DPNG'!$B$1:$O$552,14,FALSE)/1000</f>
        <v>2.1800000000000002</v>
      </c>
      <c r="Y1615" s="44">
        <f>VLOOKUP($L1615,'[1]Tortugas liberadas DPNG'!$B$1:$O$552,5,FALSE) -0.5</f>
        <v>5.5</v>
      </c>
      <c r="Z1615" s="44">
        <f>Y1615+(F1615-VLOOKUP($L1615,'[1]Tortugas liberadas DPNG'!$B$1:$O$552,7,FALSE))</f>
        <v>6.5</v>
      </c>
    </row>
    <row r="1616" spans="1:26" x14ac:dyDescent="0.25">
      <c r="A1616" s="42">
        <f t="shared" si="41"/>
        <v>1700</v>
      </c>
      <c r="B1616" s="42" t="s">
        <v>28</v>
      </c>
      <c r="D1616" s="42" t="s">
        <v>981</v>
      </c>
      <c r="E1616" s="42" t="s">
        <v>1116</v>
      </c>
      <c r="F1616" s="9">
        <v>2020</v>
      </c>
      <c r="G1616" s="42">
        <v>3</v>
      </c>
      <c r="H1616" s="42">
        <v>13</v>
      </c>
      <c r="I1616" s="42">
        <v>-0.82103400000000004</v>
      </c>
      <c r="J1616" s="42">
        <v>-90.058249000000004</v>
      </c>
      <c r="K1616" s="47" t="s">
        <v>744</v>
      </c>
      <c r="L1616" s="49">
        <v>982126055990395</v>
      </c>
      <c r="M1616" s="49">
        <v>982126055990395</v>
      </c>
      <c r="O1616" s="45">
        <v>30</v>
      </c>
      <c r="P1616" s="45">
        <v>31</v>
      </c>
      <c r="Q1616" s="45">
        <v>21</v>
      </c>
      <c r="R1616" s="45">
        <v>5.5</v>
      </c>
      <c r="S1616" s="45">
        <v>3.2</v>
      </c>
      <c r="T1616" s="45">
        <v>1</v>
      </c>
      <c r="U1616" s="28" t="e">
        <v>#N/A</v>
      </c>
      <c r="V1616" s="44">
        <f>VLOOKUP($L1616,'[1]Tortugas liberadas DPNG'!$B$1:$O$552,7,FALSE)</f>
        <v>2019</v>
      </c>
      <c r="W1616" s="44">
        <f>VLOOKUP($L1616,'[1]Tortugas liberadas DPNG'!$B$1:$O$552,11,FALSE)</f>
        <v>25.6</v>
      </c>
      <c r="X1616" s="44">
        <f>VLOOKUP($L1616,'[1]Tortugas liberadas DPNG'!$B$1:$O$552,14,FALSE)/1000</f>
        <v>1.4419999999999999</v>
      </c>
      <c r="Y1616" s="44">
        <f>VLOOKUP($L1616,'[1]Tortugas liberadas DPNG'!$B$1:$O$552,5,FALSE) -0.5</f>
        <v>7.5</v>
      </c>
      <c r="Z1616" s="44">
        <f>Y1616+(F1616-VLOOKUP($L1616,'[1]Tortugas liberadas DPNG'!$B$1:$O$552,7,FALSE))</f>
        <v>8.5</v>
      </c>
    </row>
    <row r="1617" spans="1:26" x14ac:dyDescent="0.25">
      <c r="A1617" s="42">
        <f t="shared" si="41"/>
        <v>1701</v>
      </c>
      <c r="B1617" s="42" t="s">
        <v>28</v>
      </c>
      <c r="E1617" s="42" t="s">
        <v>982</v>
      </c>
      <c r="F1617" s="9">
        <v>2020</v>
      </c>
      <c r="G1617" s="42">
        <v>3</v>
      </c>
      <c r="H1617" s="42">
        <v>10</v>
      </c>
      <c r="I1617" s="42">
        <v>-0.81620499999999996</v>
      </c>
      <c r="J1617" s="42">
        <v>-90.051435999999995</v>
      </c>
      <c r="K1617" s="47" t="s">
        <v>708</v>
      </c>
      <c r="L1617" s="49">
        <v>982126055990465</v>
      </c>
      <c r="M1617" s="49">
        <v>982126055990465</v>
      </c>
      <c r="O1617" s="45">
        <v>31.7</v>
      </c>
      <c r="P1617" s="45">
        <v>34.4</v>
      </c>
      <c r="Q1617" s="45">
        <v>22.5</v>
      </c>
      <c r="R1617" s="45">
        <v>5.6</v>
      </c>
      <c r="S1617" s="45">
        <v>3.8</v>
      </c>
      <c r="T1617" s="45">
        <v>1</v>
      </c>
      <c r="U1617" s="28" t="e">
        <v>#N/A</v>
      </c>
      <c r="V1617" s="44">
        <f>VLOOKUP($L1617,'[1]Tortugas liberadas DPNG'!$B$1:$O$552,7,FALSE)</f>
        <v>2019</v>
      </c>
      <c r="W1617" s="44">
        <f>VLOOKUP($L1617,'[1]Tortugas liberadas DPNG'!$B$1:$O$552,11,FALSE)</f>
        <v>28.1</v>
      </c>
      <c r="X1617" s="44">
        <f>VLOOKUP($L1617,'[1]Tortugas liberadas DPNG'!$B$1:$O$552,14,FALSE)/1000</f>
        <v>2.0030000000000001</v>
      </c>
      <c r="Y1617" s="44">
        <f>VLOOKUP($L1617,'[1]Tortugas liberadas DPNG'!$B$1:$O$552,5,FALSE) -0.5</f>
        <v>5.5</v>
      </c>
      <c r="Z1617" s="44">
        <f>Y1617+(F1617-VLOOKUP($L1617,'[1]Tortugas liberadas DPNG'!$B$1:$O$552,7,FALSE))</f>
        <v>6.5</v>
      </c>
    </row>
    <row r="1618" spans="1:26" x14ac:dyDescent="0.25">
      <c r="A1618" s="42">
        <f t="shared" si="41"/>
        <v>1702</v>
      </c>
      <c r="B1618" s="42" t="s">
        <v>28</v>
      </c>
      <c r="E1618" s="42" t="s">
        <v>984</v>
      </c>
      <c r="F1618" s="9">
        <v>2020</v>
      </c>
      <c r="G1618" s="42">
        <v>3</v>
      </c>
      <c r="H1618" s="42">
        <v>10</v>
      </c>
      <c r="I1618" s="42">
        <v>-0.82014600000000004</v>
      </c>
      <c r="J1618" s="42">
        <v>-90.064294000000004</v>
      </c>
      <c r="K1618" s="47">
        <v>48071082</v>
      </c>
      <c r="L1618" s="47">
        <v>48071082</v>
      </c>
      <c r="M1618" s="47">
        <v>48071082</v>
      </c>
      <c r="N1618" s="47">
        <v>2234</v>
      </c>
      <c r="O1618" s="45">
        <v>43.2</v>
      </c>
      <c r="P1618" s="45">
        <v>43.6</v>
      </c>
      <c r="Q1618" s="45">
        <v>33</v>
      </c>
      <c r="R1618" s="45">
        <v>10.1</v>
      </c>
      <c r="S1618" s="45">
        <v>9.4</v>
      </c>
      <c r="T1618" s="45">
        <v>1</v>
      </c>
      <c r="U1618" s="28" t="e">
        <v>#N/A</v>
      </c>
      <c r="V1618" s="44">
        <f>VLOOKUP($L1618,'[1]Tortugas liberadas DPNG'!$B$1:$O$552,7,FALSE)</f>
        <v>2015</v>
      </c>
      <c r="W1618" s="44">
        <f>VLOOKUP($L1618,'[1]Tortugas liberadas DPNG'!$B$1:$O$552,11,FALSE)</f>
        <v>26.1</v>
      </c>
      <c r="X1618" s="44">
        <f>VLOOKUP($L1618,'[1]Tortugas liberadas DPNG'!$B$1:$O$552,14,FALSE)/1000</f>
        <v>1.5</v>
      </c>
      <c r="Y1618" s="44">
        <f>VLOOKUP($L1618,'[1]Tortugas liberadas DPNG'!$B$1:$O$552,5,FALSE) -0.5</f>
        <v>5.5</v>
      </c>
      <c r="Z1618" s="44">
        <f>Y1618+(F1618-VLOOKUP($L1618,'[1]Tortugas liberadas DPNG'!$B$1:$O$552,7,FALSE))</f>
        <v>10.5</v>
      </c>
    </row>
    <row r="1619" spans="1:26" x14ac:dyDescent="0.25">
      <c r="A1619" s="42">
        <f t="shared" si="41"/>
        <v>1703</v>
      </c>
      <c r="B1619" s="42" t="s">
        <v>28</v>
      </c>
      <c r="E1619" s="42" t="s">
        <v>985</v>
      </c>
      <c r="F1619" s="9">
        <v>2020</v>
      </c>
      <c r="G1619" s="42">
        <v>3</v>
      </c>
      <c r="H1619" s="42">
        <v>10</v>
      </c>
      <c r="I1619" s="42">
        <v>-0.82043500000000003</v>
      </c>
      <c r="J1619" s="42">
        <v>-90.063725000000005</v>
      </c>
      <c r="K1619" s="47">
        <v>51796094</v>
      </c>
      <c r="L1619" s="47">
        <v>51796094</v>
      </c>
      <c r="M1619" s="47">
        <v>51796094</v>
      </c>
      <c r="N1619" s="47">
        <v>2336</v>
      </c>
      <c r="O1619" s="45">
        <v>42</v>
      </c>
      <c r="P1619" s="45">
        <v>43.5</v>
      </c>
      <c r="Q1619" s="45">
        <v>31</v>
      </c>
      <c r="R1619" s="45">
        <v>9.6999999999999993</v>
      </c>
      <c r="S1619" s="45">
        <v>8.4</v>
      </c>
      <c r="T1619" s="45">
        <v>1</v>
      </c>
      <c r="U1619" s="28" t="e">
        <v>#N/A</v>
      </c>
      <c r="V1619" s="44">
        <f>VLOOKUP($L1619,'[1]Tortugas liberadas DPNG'!$B$1:$O$552,7,FALSE)</f>
        <v>2017</v>
      </c>
      <c r="W1619" s="44">
        <f>VLOOKUP($L1619,'[1]Tortugas liberadas DPNG'!$B$1:$O$552,11,FALSE)</f>
        <v>30</v>
      </c>
      <c r="X1619" s="44">
        <f>VLOOKUP($L1619,'[1]Tortugas liberadas DPNG'!$B$1:$O$552,14,FALSE)/1000</f>
        <v>2.5</v>
      </c>
      <c r="Y1619" s="44">
        <f>VLOOKUP($L1619,'[1]Tortugas liberadas DPNG'!$B$1:$O$552,5,FALSE) -0.5</f>
        <v>7.5</v>
      </c>
      <c r="Z1619" s="44">
        <f>Y1619+(F1619-VLOOKUP($L1619,'[1]Tortugas liberadas DPNG'!$B$1:$O$552,7,FALSE))</f>
        <v>10.5</v>
      </c>
    </row>
    <row r="1620" spans="1:26" x14ac:dyDescent="0.25">
      <c r="A1620" s="42">
        <f t="shared" si="41"/>
        <v>1704</v>
      </c>
      <c r="B1620" s="42" t="s">
        <v>28</v>
      </c>
      <c r="E1620" s="42" t="s">
        <v>986</v>
      </c>
      <c r="F1620" s="9">
        <v>2020</v>
      </c>
      <c r="G1620" s="42">
        <v>3</v>
      </c>
      <c r="H1620" s="42">
        <v>10</v>
      </c>
      <c r="I1620" s="42">
        <v>-0.82030999999999998</v>
      </c>
      <c r="J1620" s="42">
        <v>-90.063329999999993</v>
      </c>
      <c r="K1620" s="47">
        <v>52543781</v>
      </c>
      <c r="L1620" s="47">
        <v>52543781</v>
      </c>
      <c r="M1620" s="47">
        <v>52543781</v>
      </c>
      <c r="N1620" s="47">
        <v>2417</v>
      </c>
      <c r="O1620" s="45">
        <v>38.299999999999997</v>
      </c>
      <c r="P1620" s="45">
        <v>40</v>
      </c>
      <c r="Q1620" s="45">
        <v>28</v>
      </c>
      <c r="R1620" s="45">
        <v>8.5</v>
      </c>
      <c r="S1620" s="45">
        <v>6</v>
      </c>
      <c r="T1620" s="45">
        <v>1</v>
      </c>
      <c r="U1620" s="28" t="e">
        <v>#N/A</v>
      </c>
      <c r="V1620" s="44">
        <f>VLOOKUP($L1620,'[1]Tortugas liberadas DPNG'!$B$1:$O$552,7,FALSE)</f>
        <v>2017</v>
      </c>
      <c r="W1620" s="44">
        <f>VLOOKUP($L1620,'[1]Tortugas liberadas DPNG'!$B$1:$O$552,11,FALSE)</f>
        <v>27.1</v>
      </c>
      <c r="X1620" s="44">
        <f>VLOOKUP($L1620,'[1]Tortugas liberadas DPNG'!$B$1:$O$552,14,FALSE)/1000</f>
        <v>1.889</v>
      </c>
      <c r="Y1620" s="44">
        <f>VLOOKUP($L1620,'[1]Tortugas liberadas DPNG'!$B$1:$O$552,5,FALSE) -0.5</f>
        <v>5.5</v>
      </c>
      <c r="Z1620" s="44">
        <f>Y1620+(F1620-VLOOKUP($L1620,'[1]Tortugas liberadas DPNG'!$B$1:$O$552,7,FALSE))</f>
        <v>8.5</v>
      </c>
    </row>
    <row r="1621" spans="1:26" x14ac:dyDescent="0.25">
      <c r="A1621" s="42">
        <f t="shared" si="41"/>
        <v>1705</v>
      </c>
      <c r="B1621" s="42" t="s">
        <v>28</v>
      </c>
      <c r="E1621" s="42" t="s">
        <v>987</v>
      </c>
      <c r="F1621" s="9">
        <v>2020</v>
      </c>
      <c r="G1621" s="42">
        <v>3</v>
      </c>
      <c r="H1621" s="42">
        <v>10</v>
      </c>
      <c r="I1621" s="42">
        <v>-0.81987299999999996</v>
      </c>
      <c r="J1621" s="42">
        <v>-90.061677000000003</v>
      </c>
      <c r="K1621" s="47" t="s">
        <v>1117</v>
      </c>
      <c r="L1621" s="49">
        <v>982126055990526</v>
      </c>
      <c r="M1621" s="49">
        <v>982126055990526</v>
      </c>
      <c r="O1621" s="45">
        <v>31.8</v>
      </c>
      <c r="P1621" s="45">
        <v>32.5</v>
      </c>
      <c r="Q1621" s="45">
        <v>22.4</v>
      </c>
      <c r="R1621" s="45">
        <v>6.5</v>
      </c>
      <c r="S1621" s="45">
        <v>3.5</v>
      </c>
      <c r="T1621" s="45">
        <v>1</v>
      </c>
      <c r="U1621" s="28" t="e">
        <v>#N/A</v>
      </c>
      <c r="V1621" s="44">
        <f>VLOOKUP($L1621,'[1]Tortugas liberadas DPNG'!$B$1:$O$552,7,FALSE)</f>
        <v>2019</v>
      </c>
      <c r="W1621" s="44">
        <f>VLOOKUP($L1621,'[1]Tortugas liberadas DPNG'!$B$1:$O$552,11,FALSE)</f>
        <v>28.5</v>
      </c>
      <c r="X1621" s="44">
        <f>VLOOKUP($L1621,'[1]Tortugas liberadas DPNG'!$B$1:$O$552,14,FALSE)/1000</f>
        <v>2.1379999999999999</v>
      </c>
      <c r="Y1621" s="44">
        <f>VLOOKUP($L1621,'[1]Tortugas liberadas DPNG'!$B$1:$O$552,5,FALSE) -0.5</f>
        <v>6.5</v>
      </c>
      <c r="Z1621" s="44">
        <f>Y1621+(F1621-VLOOKUP($L1621,'[1]Tortugas liberadas DPNG'!$B$1:$O$552,7,FALSE))</f>
        <v>7.5</v>
      </c>
    </row>
    <row r="1622" spans="1:26" x14ac:dyDescent="0.25">
      <c r="A1622" s="42">
        <f t="shared" si="41"/>
        <v>1706</v>
      </c>
      <c r="B1622" s="42" t="s">
        <v>28</v>
      </c>
      <c r="E1622" s="42" t="s">
        <v>988</v>
      </c>
      <c r="F1622" s="9">
        <v>2020</v>
      </c>
      <c r="G1622" s="42">
        <v>3</v>
      </c>
      <c r="H1622" s="42">
        <v>10</v>
      </c>
      <c r="I1622" s="42">
        <v>-0.8196</v>
      </c>
      <c r="J1622" s="42">
        <v>-90.060596000000004</v>
      </c>
      <c r="K1622" s="47" t="s">
        <v>1118</v>
      </c>
      <c r="L1622" s="49">
        <v>982126055990575</v>
      </c>
      <c r="M1622" s="49">
        <v>982126055990575</v>
      </c>
      <c r="O1622" s="45">
        <v>31</v>
      </c>
      <c r="P1622" s="45">
        <v>32.6</v>
      </c>
      <c r="Q1622" s="45">
        <v>22.4</v>
      </c>
      <c r="R1622" s="45">
        <v>6.6</v>
      </c>
      <c r="S1622" s="45">
        <v>3.8</v>
      </c>
      <c r="T1622" s="45">
        <v>1</v>
      </c>
      <c r="U1622" s="28" t="e">
        <v>#N/A</v>
      </c>
      <c r="V1622" s="44">
        <f>VLOOKUP($L1622,'[1]Tortugas liberadas DPNG'!$B$1:$O$552,7,FALSE)</f>
        <v>2019</v>
      </c>
      <c r="W1622" s="44">
        <f>VLOOKUP($L1622,'[1]Tortugas liberadas DPNG'!$B$1:$O$552,11,FALSE)</f>
        <v>27.4</v>
      </c>
      <c r="X1622" s="44">
        <f>VLOOKUP($L1622,'[1]Tortugas liberadas DPNG'!$B$1:$O$552,14,FALSE)/1000</f>
        <v>1.829</v>
      </c>
      <c r="Y1622" s="44">
        <f>VLOOKUP($L1622,'[1]Tortugas liberadas DPNG'!$B$1:$O$552,5,FALSE) -0.5</f>
        <v>6.5</v>
      </c>
      <c r="Z1622" s="44">
        <f>Y1622+(F1622-VLOOKUP($L1622,'[1]Tortugas liberadas DPNG'!$B$1:$O$552,7,FALSE))</f>
        <v>7.5</v>
      </c>
    </row>
    <row r="1623" spans="1:26" x14ac:dyDescent="0.25">
      <c r="A1623" s="42">
        <f t="shared" si="41"/>
        <v>1707</v>
      </c>
      <c r="B1623" s="42" t="s">
        <v>28</v>
      </c>
      <c r="E1623" s="42" t="s">
        <v>989</v>
      </c>
      <c r="F1623" s="9">
        <v>2020</v>
      </c>
      <c r="G1623" s="42">
        <v>3</v>
      </c>
      <c r="H1623" s="42">
        <v>10</v>
      </c>
      <c r="I1623" s="42">
        <v>-0.8196</v>
      </c>
      <c r="J1623" s="42">
        <v>-90.060064999999994</v>
      </c>
      <c r="K1623" s="47">
        <v>52263616</v>
      </c>
      <c r="L1623" s="47">
        <v>52263616</v>
      </c>
      <c r="M1623" s="47">
        <v>52263616</v>
      </c>
      <c r="O1623" s="45">
        <v>39.700000000000003</v>
      </c>
      <c r="P1623" s="45">
        <v>42.3</v>
      </c>
      <c r="Q1623" s="45">
        <v>29</v>
      </c>
      <c r="R1623" s="45">
        <v>8.5</v>
      </c>
      <c r="S1623" s="45">
        <v>6.2</v>
      </c>
      <c r="T1623" s="45">
        <v>1</v>
      </c>
      <c r="U1623" s="28" t="e">
        <v>#N/A</v>
      </c>
      <c r="V1623" s="44">
        <f>VLOOKUP($L1623,'[1]Tortugas liberadas DPNG'!$B$1:$O$552,7,FALSE)</f>
        <v>2017</v>
      </c>
      <c r="W1623" s="44">
        <f>VLOOKUP($L1623,'[1]Tortugas liberadas DPNG'!$B$1:$O$552,11,FALSE)</f>
        <v>27.5</v>
      </c>
      <c r="X1623" s="44">
        <f>VLOOKUP($L1623,'[1]Tortugas liberadas DPNG'!$B$1:$O$552,14,FALSE)/1000</f>
        <v>2</v>
      </c>
      <c r="Y1623" s="44">
        <f>VLOOKUP($L1623,'[1]Tortugas liberadas DPNG'!$B$1:$O$552,5,FALSE) -0.5</f>
        <v>6.5</v>
      </c>
      <c r="Z1623" s="44">
        <f>Y1623+(F1623-VLOOKUP($L1623,'[1]Tortugas liberadas DPNG'!$B$1:$O$552,7,FALSE))</f>
        <v>9.5</v>
      </c>
    </row>
    <row r="1624" spans="1:26" x14ac:dyDescent="0.25">
      <c r="A1624" s="42">
        <f t="shared" si="41"/>
        <v>1708</v>
      </c>
      <c r="B1624" s="42" t="s">
        <v>28</v>
      </c>
      <c r="E1624" s="42" t="s">
        <v>990</v>
      </c>
      <c r="F1624" s="9">
        <v>2020</v>
      </c>
      <c r="G1624" s="42">
        <v>3</v>
      </c>
      <c r="H1624" s="42">
        <v>10</v>
      </c>
      <c r="I1624" s="42">
        <v>-0.81925999999999999</v>
      </c>
      <c r="J1624" s="42">
        <v>-90.059889999999996</v>
      </c>
      <c r="K1624" s="47">
        <v>48345018</v>
      </c>
      <c r="L1624" s="47">
        <v>48345018</v>
      </c>
      <c r="M1624" s="47">
        <v>48345018</v>
      </c>
      <c r="N1624" s="47">
        <v>2226</v>
      </c>
      <c r="O1624" s="45">
        <v>45.5</v>
      </c>
      <c r="P1624" s="45">
        <v>46.7</v>
      </c>
      <c r="Q1624" s="45">
        <v>33.799999999999997</v>
      </c>
      <c r="R1624" s="45">
        <v>10.5</v>
      </c>
      <c r="S1624" s="45">
        <v>11.1</v>
      </c>
      <c r="T1624" s="45">
        <v>1</v>
      </c>
      <c r="U1624" s="28" t="e">
        <v>#N/A</v>
      </c>
      <c r="V1624" s="44">
        <f>VLOOKUP($L1624,'[1]Tortugas liberadas DPNG'!$B$1:$O$552,7,FALSE)</f>
        <v>2015</v>
      </c>
      <c r="W1624" s="44">
        <f>VLOOKUP($L1624,'[1]Tortugas liberadas DPNG'!$B$1:$O$552,11,FALSE)</f>
        <v>24</v>
      </c>
      <c r="X1624" s="44">
        <f>VLOOKUP($L1624,'[1]Tortugas liberadas DPNG'!$B$1:$O$552,14,FALSE)/1000</f>
        <v>1.2</v>
      </c>
      <c r="Y1624" s="44">
        <f>VLOOKUP($L1624,'[1]Tortugas liberadas DPNG'!$B$1:$O$552,5,FALSE) -0.5</f>
        <v>5.5</v>
      </c>
      <c r="Z1624" s="44">
        <f>Y1624+(F1624-VLOOKUP($L1624,'[1]Tortugas liberadas DPNG'!$B$1:$O$552,7,FALSE))</f>
        <v>10.5</v>
      </c>
    </row>
    <row r="1625" spans="1:26" x14ac:dyDescent="0.25">
      <c r="A1625" s="42">
        <f t="shared" si="41"/>
        <v>1709</v>
      </c>
      <c r="B1625" s="42" t="s">
        <v>28</v>
      </c>
      <c r="E1625" s="42" t="s">
        <v>991</v>
      </c>
      <c r="F1625" s="9">
        <v>2020</v>
      </c>
      <c r="G1625" s="42">
        <v>3</v>
      </c>
      <c r="H1625" s="42">
        <v>11</v>
      </c>
      <c r="I1625" s="42">
        <v>-0.82048399999999999</v>
      </c>
      <c r="J1625" s="42">
        <v>-90.055154000000002</v>
      </c>
      <c r="K1625" s="47">
        <v>52795260</v>
      </c>
      <c r="L1625" s="47">
        <v>51812321</v>
      </c>
      <c r="M1625" s="47" t="s">
        <v>102</v>
      </c>
      <c r="N1625" s="47">
        <v>2286</v>
      </c>
      <c r="O1625" s="45">
        <v>36</v>
      </c>
      <c r="P1625" s="45">
        <v>38</v>
      </c>
      <c r="Q1625" s="45">
        <v>25.9</v>
      </c>
      <c r="R1625" s="45">
        <v>7.5</v>
      </c>
      <c r="S1625" s="45">
        <v>4.5999999999999996</v>
      </c>
      <c r="T1625" s="45">
        <v>1</v>
      </c>
      <c r="U1625" s="28" t="e">
        <v>#N/A</v>
      </c>
      <c r="V1625" s="44">
        <f>VLOOKUP($L1625,'[1]Tortugas liberadas DPNG'!$B$1:$O$552,7,FALSE)</f>
        <v>2017</v>
      </c>
      <c r="W1625" s="44">
        <f>VLOOKUP($L1625,'[1]Tortugas liberadas DPNG'!$B$1:$O$552,11,FALSE)</f>
        <v>26.6</v>
      </c>
      <c r="X1625" s="44">
        <f>VLOOKUP($L1625,'[1]Tortugas liberadas DPNG'!$B$1:$O$552,14,FALSE)/1000</f>
        <v>0.98399999999999999</v>
      </c>
      <c r="Y1625" s="44">
        <f>VLOOKUP($L1625,'[1]Tortugas liberadas DPNG'!$B$1:$O$552,5,FALSE) -0.5</f>
        <v>5.5</v>
      </c>
      <c r="Z1625" s="44">
        <f>Y1625+(F1625-VLOOKUP($L1625,'[1]Tortugas liberadas DPNG'!$B$1:$O$552,7,FALSE))</f>
        <v>8.5</v>
      </c>
    </row>
    <row r="1626" spans="1:26" x14ac:dyDescent="0.25">
      <c r="A1626" s="42">
        <f t="shared" si="41"/>
        <v>1710</v>
      </c>
      <c r="B1626" s="42" t="s">
        <v>28</v>
      </c>
      <c r="E1626" s="42" t="s">
        <v>992</v>
      </c>
      <c r="F1626" s="9">
        <v>2020</v>
      </c>
      <c r="G1626" s="42">
        <v>3</v>
      </c>
      <c r="H1626" s="42">
        <v>11</v>
      </c>
      <c r="I1626" s="42">
        <v>-0.82050199999999995</v>
      </c>
      <c r="J1626" s="42">
        <v>-90.055437999999995</v>
      </c>
      <c r="K1626" s="47" t="s">
        <v>919</v>
      </c>
      <c r="L1626" s="49">
        <v>982126055990433</v>
      </c>
      <c r="M1626" s="49">
        <v>982126055990433</v>
      </c>
      <c r="O1626" s="45">
        <v>33.5</v>
      </c>
      <c r="P1626" s="45">
        <v>34</v>
      </c>
      <c r="Q1626" s="45">
        <v>22.9</v>
      </c>
      <c r="R1626" s="45">
        <v>6.5</v>
      </c>
      <c r="S1626" s="45">
        <v>3.6</v>
      </c>
      <c r="T1626" s="45">
        <v>1</v>
      </c>
      <c r="U1626" s="28" t="e">
        <v>#N/A</v>
      </c>
      <c r="V1626" s="44">
        <f>VLOOKUP($L1626,'[1]Tortugas liberadas DPNG'!$B$1:$O$552,7,FALSE)</f>
        <v>2019</v>
      </c>
      <c r="W1626" s="44">
        <f>VLOOKUP($L1626,'[1]Tortugas liberadas DPNG'!$B$1:$O$552,11,FALSE)</f>
        <v>28.2</v>
      </c>
      <c r="X1626" s="44">
        <f>VLOOKUP($L1626,'[1]Tortugas liberadas DPNG'!$B$1:$O$552,14,FALSE)/1000</f>
        <v>1.81</v>
      </c>
      <c r="Y1626" s="44">
        <f>VLOOKUP($L1626,'[1]Tortugas liberadas DPNG'!$B$1:$O$552,5,FALSE) -0.5</f>
        <v>5.5</v>
      </c>
      <c r="Z1626" s="44">
        <f>Y1626+(F1626-VLOOKUP($L1626,'[1]Tortugas liberadas DPNG'!$B$1:$O$552,7,FALSE))</f>
        <v>6.5</v>
      </c>
    </row>
    <row r="1627" spans="1:26" x14ac:dyDescent="0.25">
      <c r="A1627" s="42">
        <f t="shared" si="41"/>
        <v>1711</v>
      </c>
      <c r="B1627" s="42" t="s">
        <v>28</v>
      </c>
      <c r="E1627" s="42" t="s">
        <v>993</v>
      </c>
      <c r="F1627" s="9">
        <v>2020</v>
      </c>
      <c r="G1627" s="42">
        <v>3</v>
      </c>
      <c r="H1627" s="42">
        <v>11</v>
      </c>
      <c r="I1627" s="42">
        <v>-0.81972900000000004</v>
      </c>
      <c r="J1627" s="42">
        <v>-90.056309999999996</v>
      </c>
      <c r="K1627" s="47" t="s">
        <v>728</v>
      </c>
      <c r="L1627" s="49">
        <v>982126055990489</v>
      </c>
      <c r="M1627" s="49">
        <v>982126055990489</v>
      </c>
      <c r="O1627" s="45">
        <v>33.9</v>
      </c>
      <c r="P1627" s="45">
        <v>36.6</v>
      </c>
      <c r="Q1627" s="45">
        <v>24.6</v>
      </c>
      <c r="R1627" s="45">
        <v>70</v>
      </c>
      <c r="S1627" s="45">
        <v>3.8</v>
      </c>
      <c r="T1627" s="45">
        <v>1</v>
      </c>
      <c r="U1627" s="28" t="e">
        <v>#N/A</v>
      </c>
      <c r="V1627" s="44">
        <f>VLOOKUP($L1627,'[1]Tortugas liberadas DPNG'!$B$1:$O$552,7,FALSE)</f>
        <v>2019</v>
      </c>
      <c r="W1627" s="44">
        <f>VLOOKUP($L1627,'[1]Tortugas liberadas DPNG'!$B$1:$O$552,11,FALSE)</f>
        <v>30.1</v>
      </c>
      <c r="X1627" s="44">
        <f>VLOOKUP($L1627,'[1]Tortugas liberadas DPNG'!$B$1:$O$552,14,FALSE)/1000</f>
        <v>2.6240000000000001</v>
      </c>
      <c r="Y1627" s="44">
        <f>VLOOKUP($L1627,'[1]Tortugas liberadas DPNG'!$B$1:$O$552,5,FALSE) -0.5</f>
        <v>6.5</v>
      </c>
      <c r="Z1627" s="44">
        <f>Y1627+(F1627-VLOOKUP($L1627,'[1]Tortugas liberadas DPNG'!$B$1:$O$552,7,FALSE))</f>
        <v>7.5</v>
      </c>
    </row>
    <row r="1628" spans="1:26" x14ac:dyDescent="0.25">
      <c r="A1628" s="42">
        <f t="shared" si="41"/>
        <v>1712</v>
      </c>
      <c r="B1628" s="42" t="s">
        <v>28</v>
      </c>
      <c r="E1628" s="42" t="s">
        <v>994</v>
      </c>
      <c r="F1628" s="9">
        <v>2020</v>
      </c>
      <c r="G1628" s="42">
        <v>3</v>
      </c>
      <c r="H1628" s="42">
        <v>11</v>
      </c>
      <c r="I1628" s="42">
        <v>-0.81992399999999999</v>
      </c>
      <c r="J1628" s="42">
        <v>-90.057895000000002</v>
      </c>
      <c r="K1628" s="47" t="s">
        <v>856</v>
      </c>
      <c r="L1628" s="49">
        <v>982126055990492</v>
      </c>
      <c r="M1628" s="49">
        <v>982126055990492</v>
      </c>
      <c r="O1628" s="45">
        <v>33.200000000000003</v>
      </c>
      <c r="P1628" s="45">
        <v>34.9</v>
      </c>
      <c r="Q1628" s="45">
        <v>24</v>
      </c>
      <c r="R1628" s="45">
        <v>6.2</v>
      </c>
      <c r="S1628" s="45">
        <v>3.6</v>
      </c>
      <c r="T1628" s="45">
        <v>1</v>
      </c>
      <c r="U1628" s="28" t="e">
        <v>#N/A</v>
      </c>
      <c r="V1628" s="44">
        <f>VLOOKUP($L1628,'[1]Tortugas liberadas DPNG'!$B$1:$O$552,7,FALSE)</f>
        <v>2019</v>
      </c>
      <c r="W1628" s="44">
        <f>VLOOKUP($L1628,'[1]Tortugas liberadas DPNG'!$B$1:$O$552,11,FALSE)</f>
        <v>30.4</v>
      </c>
      <c r="X1628" s="44">
        <f>VLOOKUP($L1628,'[1]Tortugas liberadas DPNG'!$B$1:$O$552,14,FALSE)/1000</f>
        <v>2.4</v>
      </c>
      <c r="Y1628" s="44">
        <f>VLOOKUP($L1628,'[1]Tortugas liberadas DPNG'!$B$1:$O$552,5,FALSE) -0.5</f>
        <v>5.5</v>
      </c>
      <c r="Z1628" s="44">
        <f>Y1628+(F1628-VLOOKUP($L1628,'[1]Tortugas liberadas DPNG'!$B$1:$O$552,7,FALSE))</f>
        <v>6.5</v>
      </c>
    </row>
    <row r="1629" spans="1:26" x14ac:dyDescent="0.25">
      <c r="A1629" s="42">
        <f t="shared" si="41"/>
        <v>1713</v>
      </c>
      <c r="B1629" s="42" t="s">
        <v>28</v>
      </c>
      <c r="E1629" s="42" t="s">
        <v>995</v>
      </c>
      <c r="F1629" s="9">
        <v>2020</v>
      </c>
      <c r="G1629" s="42">
        <v>3</v>
      </c>
      <c r="H1629" s="42">
        <v>11</v>
      </c>
      <c r="I1629" s="42">
        <v>-0.82016699999999998</v>
      </c>
      <c r="J1629" s="42">
        <v>-90.058077999999995</v>
      </c>
      <c r="K1629" s="47">
        <v>48376541</v>
      </c>
      <c r="L1629" s="47">
        <v>48376541</v>
      </c>
      <c r="M1629" s="47">
        <v>48376541</v>
      </c>
      <c r="N1629" s="47">
        <v>2161</v>
      </c>
      <c r="O1629" s="45">
        <v>47.6</v>
      </c>
      <c r="P1629" s="45">
        <v>48.3</v>
      </c>
      <c r="Q1629" s="45">
        <v>35.799999999999997</v>
      </c>
      <c r="R1629" s="45">
        <v>10.7</v>
      </c>
      <c r="S1629" s="45">
        <v>10.8</v>
      </c>
      <c r="T1629" s="45">
        <v>1</v>
      </c>
      <c r="U1629" s="28" t="e">
        <v>#N/A</v>
      </c>
      <c r="V1629" s="44">
        <f>VLOOKUP($L1629,'[1]Tortugas liberadas DPNG'!$B$1:$O$552,7,FALSE)</f>
        <v>2015</v>
      </c>
      <c r="W1629" s="44">
        <f>VLOOKUP($L1629,'[1]Tortugas liberadas DPNG'!$B$1:$O$552,11,FALSE)</f>
        <v>28.5</v>
      </c>
      <c r="X1629" s="44">
        <f>VLOOKUP($L1629,'[1]Tortugas liberadas DPNG'!$B$1:$O$552,14,FALSE)/1000</f>
        <v>1.8</v>
      </c>
      <c r="Y1629" s="44">
        <f>VLOOKUP($L1629,'[1]Tortugas liberadas DPNG'!$B$1:$O$552,5,FALSE) -0.5</f>
        <v>7.5</v>
      </c>
      <c r="Z1629" s="44">
        <f>Y1629+(F1629-VLOOKUP($L1629,'[1]Tortugas liberadas DPNG'!$B$1:$O$552,7,FALSE))</f>
        <v>12.5</v>
      </c>
    </row>
    <row r="1630" spans="1:26" x14ac:dyDescent="0.25">
      <c r="A1630" s="42">
        <f t="shared" si="41"/>
        <v>1714</v>
      </c>
      <c r="B1630" s="42" t="s">
        <v>28</v>
      </c>
      <c r="E1630" s="42" t="s">
        <v>996</v>
      </c>
      <c r="F1630" s="9">
        <v>2020</v>
      </c>
      <c r="G1630" s="42">
        <v>3</v>
      </c>
      <c r="H1630" s="42">
        <v>11</v>
      </c>
      <c r="I1630" s="42">
        <v>-0.82012499999999999</v>
      </c>
      <c r="J1630" s="42">
        <v>-90.058311000000003</v>
      </c>
      <c r="K1630" s="47">
        <v>52577346</v>
      </c>
      <c r="L1630" s="47">
        <v>52577346</v>
      </c>
      <c r="M1630" s="47">
        <v>52577346</v>
      </c>
      <c r="N1630" s="47">
        <v>2400</v>
      </c>
      <c r="O1630" s="45">
        <v>33.9</v>
      </c>
      <c r="P1630" s="45">
        <v>36.799999999999997</v>
      </c>
      <c r="Q1630" s="45">
        <v>25.5</v>
      </c>
      <c r="R1630" s="45">
        <v>7.6</v>
      </c>
      <c r="S1630" s="45">
        <v>4.2</v>
      </c>
      <c r="T1630" s="45">
        <v>1</v>
      </c>
      <c r="U1630" s="28" t="e">
        <v>#N/A</v>
      </c>
      <c r="V1630" s="44">
        <f>VLOOKUP($L1630,'[1]Tortugas liberadas DPNG'!$B$1:$O$552,7,FALSE)</f>
        <v>2017</v>
      </c>
      <c r="W1630" s="44">
        <f>VLOOKUP($L1630,'[1]Tortugas liberadas DPNG'!$B$1:$O$552,11,FALSE)</f>
        <v>25.2</v>
      </c>
      <c r="X1630" s="44">
        <f>VLOOKUP($L1630,'[1]Tortugas liberadas DPNG'!$B$1:$O$552,14,FALSE)/1000</f>
        <v>1.5</v>
      </c>
      <c r="Y1630" s="44">
        <f>VLOOKUP($L1630,'[1]Tortugas liberadas DPNG'!$B$1:$O$552,5,FALSE) -0.5</f>
        <v>4.5</v>
      </c>
      <c r="Z1630" s="44">
        <f>Y1630+(F1630-VLOOKUP($L1630,'[1]Tortugas liberadas DPNG'!$B$1:$O$552,7,FALSE))</f>
        <v>7.5</v>
      </c>
    </row>
    <row r="1631" spans="1:26" x14ac:dyDescent="0.25">
      <c r="A1631" s="42">
        <f t="shared" si="41"/>
        <v>1715</v>
      </c>
      <c r="B1631" s="42" t="s">
        <v>28</v>
      </c>
      <c r="E1631" s="42" t="s">
        <v>997</v>
      </c>
      <c r="F1631" s="9">
        <v>2020</v>
      </c>
      <c r="G1631" s="42">
        <v>3</v>
      </c>
      <c r="H1631" s="42">
        <v>11</v>
      </c>
      <c r="I1631" s="42">
        <v>-0.81994599999999995</v>
      </c>
      <c r="J1631" s="42">
        <v>-90.058733000000004</v>
      </c>
      <c r="K1631" s="47">
        <v>52109050</v>
      </c>
      <c r="L1631" s="47">
        <v>52109050</v>
      </c>
      <c r="M1631" s="47">
        <v>52109050</v>
      </c>
      <c r="N1631" s="47">
        <v>2498</v>
      </c>
      <c r="O1631" s="45">
        <v>35.6</v>
      </c>
      <c r="P1631" s="45">
        <v>37.5</v>
      </c>
      <c r="Q1631" s="45">
        <v>26.5</v>
      </c>
      <c r="R1631" s="45">
        <v>7.2</v>
      </c>
      <c r="S1631" s="45">
        <v>5.2</v>
      </c>
      <c r="T1631" s="45">
        <v>1</v>
      </c>
      <c r="U1631" s="28" t="e">
        <v>#N/A</v>
      </c>
      <c r="V1631" s="44">
        <f>VLOOKUP($L1631,'[1]Tortugas liberadas DPNG'!$B$1:$O$552,7,FALSE)</f>
        <v>2017</v>
      </c>
      <c r="W1631" s="44">
        <f>VLOOKUP($L1631,'[1]Tortugas liberadas DPNG'!$B$1:$O$552,11,FALSE)</f>
        <v>24.6</v>
      </c>
      <c r="X1631" s="44">
        <f>VLOOKUP($L1631,'[1]Tortugas liberadas DPNG'!$B$1:$O$552,14,FALSE)/1000</f>
        <v>1.2</v>
      </c>
      <c r="Y1631" s="44">
        <f>VLOOKUP($L1631,'[1]Tortugas liberadas DPNG'!$B$1:$O$552,5,FALSE) -0.5</f>
        <v>4.5</v>
      </c>
      <c r="Z1631" s="44">
        <f>Y1631+(F1631-VLOOKUP($L1631,'[1]Tortugas liberadas DPNG'!$B$1:$O$552,7,FALSE))</f>
        <v>7.5</v>
      </c>
    </row>
    <row r="1632" spans="1:26" x14ac:dyDescent="0.25">
      <c r="A1632" s="42">
        <f t="shared" ref="A1632:A1695" si="42">A1631+1</f>
        <v>1716</v>
      </c>
      <c r="B1632" s="42" t="s">
        <v>28</v>
      </c>
      <c r="E1632" s="42" t="s">
        <v>998</v>
      </c>
      <c r="F1632" s="9">
        <v>2020</v>
      </c>
      <c r="G1632" s="42">
        <v>3</v>
      </c>
      <c r="H1632" s="42">
        <v>11</v>
      </c>
      <c r="I1632" s="42">
        <v>-0.81994100000000003</v>
      </c>
      <c r="J1632" s="42">
        <v>-90.058761000000004</v>
      </c>
      <c r="K1632" s="47" t="s">
        <v>605</v>
      </c>
      <c r="L1632" s="49">
        <v>982126055990440</v>
      </c>
      <c r="M1632" s="49">
        <v>982126055990440</v>
      </c>
      <c r="O1632" s="45">
        <v>32.6</v>
      </c>
      <c r="P1632" s="45">
        <v>33.5</v>
      </c>
      <c r="Q1632" s="45">
        <v>24.1</v>
      </c>
      <c r="R1632" s="45">
        <v>7</v>
      </c>
      <c r="S1632" s="45">
        <v>4.4000000000000004</v>
      </c>
      <c r="T1632" s="45">
        <v>1</v>
      </c>
      <c r="U1632" s="28" t="e">
        <v>#N/A</v>
      </c>
      <c r="V1632" s="44">
        <f>VLOOKUP($L1632,'[1]Tortugas liberadas DPNG'!$B$1:$O$552,7,FALSE)</f>
        <v>2019</v>
      </c>
      <c r="W1632" s="44">
        <f>VLOOKUP($L1632,'[1]Tortugas liberadas DPNG'!$B$1:$O$552,11,FALSE)</f>
        <v>0</v>
      </c>
      <c r="X1632" s="44">
        <f>VLOOKUP($L1632,'[1]Tortugas liberadas DPNG'!$B$1:$O$552,14,FALSE)/1000</f>
        <v>0</v>
      </c>
      <c r="Y1632" s="44">
        <f>VLOOKUP($L1632,'[1]Tortugas liberadas DPNG'!$B$1:$O$552,5,FALSE) -0.5</f>
        <v>6.5</v>
      </c>
      <c r="Z1632" s="44">
        <f>Y1632+(F1632-VLOOKUP($L1632,'[1]Tortugas liberadas DPNG'!$B$1:$O$552,7,FALSE))</f>
        <v>7.5</v>
      </c>
    </row>
    <row r="1633" spans="1:26" x14ac:dyDescent="0.25">
      <c r="A1633" s="42">
        <f t="shared" si="42"/>
        <v>1717</v>
      </c>
      <c r="B1633" s="42" t="s">
        <v>28</v>
      </c>
      <c r="E1633" s="42" t="s">
        <v>999</v>
      </c>
      <c r="F1633" s="9">
        <v>2020</v>
      </c>
      <c r="G1633" s="42">
        <v>3</v>
      </c>
      <c r="H1633" s="42">
        <v>11</v>
      </c>
      <c r="I1633" s="42">
        <v>-0.819407</v>
      </c>
      <c r="J1633" s="42">
        <v>-90.059388999999996</v>
      </c>
      <c r="K1633" s="47">
        <v>72605850</v>
      </c>
      <c r="L1633" s="47">
        <v>982126055990441</v>
      </c>
      <c r="M1633" s="47" t="s">
        <v>259</v>
      </c>
      <c r="O1633" s="45">
        <v>34</v>
      </c>
      <c r="P1633" s="45">
        <v>35.9</v>
      </c>
      <c r="Q1633" s="45">
        <v>25</v>
      </c>
      <c r="R1633" s="45">
        <v>6.9</v>
      </c>
      <c r="S1633" s="45">
        <v>4.5</v>
      </c>
      <c r="T1633" s="45">
        <v>1</v>
      </c>
      <c r="U1633" s="28" t="e">
        <v>#N/A</v>
      </c>
      <c r="V1633" s="44">
        <f>VLOOKUP($L1633,'[1]Tortugas liberadas DPNG'!$B$1:$O$552,7,FALSE)</f>
        <v>2019</v>
      </c>
      <c r="W1633" s="44">
        <f>VLOOKUP($L1633,'[1]Tortugas liberadas DPNG'!$B$1:$O$552,11,FALSE)</f>
        <v>29.9</v>
      </c>
      <c r="X1633" s="44">
        <f>VLOOKUP($L1633,'[1]Tortugas liberadas DPNG'!$B$1:$O$552,14,FALSE)/1000</f>
        <v>2.5859999999999999</v>
      </c>
      <c r="Y1633" s="44">
        <f>VLOOKUP($L1633,'[1]Tortugas liberadas DPNG'!$B$1:$O$552,5,FALSE) -0.5</f>
        <v>6.5</v>
      </c>
      <c r="Z1633" s="44">
        <f>Y1633+(F1633-VLOOKUP($L1633,'[1]Tortugas liberadas DPNG'!$B$1:$O$552,7,FALSE))</f>
        <v>7.5</v>
      </c>
    </row>
    <row r="1634" spans="1:26" x14ac:dyDescent="0.25">
      <c r="A1634" s="42">
        <f t="shared" si="42"/>
        <v>1718</v>
      </c>
      <c r="B1634" s="42" t="s">
        <v>28</v>
      </c>
      <c r="E1634" s="42" t="s">
        <v>1000</v>
      </c>
      <c r="F1634" s="9">
        <v>2020</v>
      </c>
      <c r="G1634" s="42">
        <v>3</v>
      </c>
      <c r="H1634" s="42">
        <v>11</v>
      </c>
      <c r="I1634" s="42">
        <v>-0.81941200000000003</v>
      </c>
      <c r="J1634" s="42">
        <v>-90.059421999999998</v>
      </c>
      <c r="K1634" s="47" t="s">
        <v>876</v>
      </c>
      <c r="L1634" s="49">
        <v>982126055990519</v>
      </c>
      <c r="M1634" s="49">
        <v>982126055990519</v>
      </c>
      <c r="O1634" s="45">
        <v>32.5</v>
      </c>
      <c r="P1634" s="45">
        <v>33.299999999999997</v>
      </c>
      <c r="Q1634" s="45">
        <v>24.2</v>
      </c>
      <c r="R1634" s="45">
        <v>6.3</v>
      </c>
      <c r="S1634" s="45">
        <v>3.6</v>
      </c>
      <c r="T1634" s="45">
        <v>1</v>
      </c>
      <c r="U1634" s="28" t="e">
        <v>#N/A</v>
      </c>
      <c r="V1634" s="44">
        <f>VLOOKUP($L1634,'[1]Tortugas liberadas DPNG'!$B$1:$O$552,7,FALSE)</f>
        <v>2019</v>
      </c>
      <c r="W1634" s="44">
        <f>VLOOKUP($L1634,'[1]Tortugas liberadas DPNG'!$B$1:$O$552,11,FALSE)</f>
        <v>28.3</v>
      </c>
      <c r="X1634" s="44">
        <f>VLOOKUP($L1634,'[1]Tortugas liberadas DPNG'!$B$1:$O$552,14,FALSE)/1000</f>
        <v>2.0550000000000002</v>
      </c>
      <c r="Y1634" s="44">
        <f>VLOOKUP($L1634,'[1]Tortugas liberadas DPNG'!$B$1:$O$552,5,FALSE) -0.5</f>
        <v>6.5</v>
      </c>
      <c r="Z1634" s="44">
        <f>Y1634+(F1634-VLOOKUP($L1634,'[1]Tortugas liberadas DPNG'!$B$1:$O$552,7,FALSE))</f>
        <v>7.5</v>
      </c>
    </row>
    <row r="1635" spans="1:26" x14ac:dyDescent="0.25">
      <c r="A1635" s="42">
        <f t="shared" si="42"/>
        <v>1719</v>
      </c>
      <c r="B1635" s="42" t="s">
        <v>28</v>
      </c>
      <c r="E1635" s="42" t="s">
        <v>1001</v>
      </c>
      <c r="F1635" s="9">
        <v>2020</v>
      </c>
      <c r="G1635" s="42">
        <v>3</v>
      </c>
      <c r="H1635" s="42">
        <v>11</v>
      </c>
      <c r="I1635" s="42">
        <v>-0.81930899999999995</v>
      </c>
      <c r="J1635" s="42">
        <v>-90.059370000000001</v>
      </c>
      <c r="K1635" s="47" t="s">
        <v>785</v>
      </c>
      <c r="L1635" s="49">
        <v>982126055990429</v>
      </c>
      <c r="M1635" s="49">
        <v>982126055990429</v>
      </c>
      <c r="O1635" s="45">
        <v>35.1</v>
      </c>
      <c r="P1635" s="45">
        <v>36.5</v>
      </c>
      <c r="Q1635" s="45">
        <v>21.1</v>
      </c>
      <c r="R1635" s="45">
        <v>7</v>
      </c>
      <c r="S1635" s="45">
        <v>5</v>
      </c>
      <c r="T1635" s="45">
        <v>1</v>
      </c>
      <c r="U1635" s="28" t="e">
        <v>#N/A</v>
      </c>
      <c r="V1635" s="44">
        <f>VLOOKUP($L1635,'[1]Tortugas liberadas DPNG'!$B$1:$O$552,7,FALSE)</f>
        <v>2019</v>
      </c>
      <c r="W1635" s="44">
        <f>VLOOKUP($L1635,'[1]Tortugas liberadas DPNG'!$B$1:$O$552,11,FALSE)</f>
        <v>31.1</v>
      </c>
      <c r="X1635" s="44">
        <f>VLOOKUP($L1635,'[1]Tortugas liberadas DPNG'!$B$1:$O$552,14,FALSE)/1000</f>
        <v>2.87</v>
      </c>
      <c r="Y1635" s="44">
        <f>VLOOKUP($L1635,'[1]Tortugas liberadas DPNG'!$B$1:$O$552,5,FALSE) -0.5</f>
        <v>6.5</v>
      </c>
      <c r="Z1635" s="44">
        <f>Y1635+(F1635-VLOOKUP($L1635,'[1]Tortugas liberadas DPNG'!$B$1:$O$552,7,FALSE))</f>
        <v>7.5</v>
      </c>
    </row>
    <row r="1636" spans="1:26" x14ac:dyDescent="0.25">
      <c r="A1636" s="42">
        <f t="shared" si="42"/>
        <v>1720</v>
      </c>
      <c r="B1636" s="42" t="s">
        <v>28</v>
      </c>
      <c r="E1636" s="42" t="s">
        <v>1002</v>
      </c>
      <c r="F1636" s="9">
        <v>2020</v>
      </c>
      <c r="G1636" s="42">
        <v>3</v>
      </c>
      <c r="H1636" s="42">
        <v>11</v>
      </c>
      <c r="I1636" s="42">
        <v>-0.81931900000000002</v>
      </c>
      <c r="J1636" s="42">
        <v>-90.059372999999994</v>
      </c>
      <c r="K1636" s="47">
        <v>52606013</v>
      </c>
      <c r="L1636" s="47">
        <v>52606013</v>
      </c>
      <c r="M1636" s="47">
        <v>52606013</v>
      </c>
      <c r="N1636" s="47">
        <v>2314</v>
      </c>
      <c r="O1636" s="45">
        <v>39</v>
      </c>
      <c r="P1636" s="45">
        <v>41.2</v>
      </c>
      <c r="Q1636" s="45">
        <v>29.7</v>
      </c>
      <c r="R1636" s="45">
        <v>8.9</v>
      </c>
      <c r="S1636" s="45">
        <v>7.4</v>
      </c>
      <c r="T1636" s="45">
        <v>1</v>
      </c>
      <c r="U1636" s="28" t="e">
        <v>#N/A</v>
      </c>
      <c r="V1636" s="44">
        <f>VLOOKUP($L1636,'[1]Tortugas liberadas DPNG'!$B$1:$O$552,7,FALSE)</f>
        <v>2017</v>
      </c>
      <c r="W1636" s="44">
        <f>VLOOKUP($L1636,'[1]Tortugas liberadas DPNG'!$B$1:$O$552,11,FALSE)</f>
        <v>27</v>
      </c>
      <c r="X1636" s="44">
        <f>VLOOKUP($L1636,'[1]Tortugas liberadas DPNG'!$B$1:$O$552,14,FALSE)/1000</f>
        <v>1.2</v>
      </c>
      <c r="Y1636" s="44">
        <f>VLOOKUP($L1636,'[1]Tortugas liberadas DPNG'!$B$1:$O$552,5,FALSE) -0.5</f>
        <v>7.5</v>
      </c>
      <c r="Z1636" s="44">
        <f>Y1636+(F1636-VLOOKUP($L1636,'[1]Tortugas liberadas DPNG'!$B$1:$O$552,7,FALSE))</f>
        <v>10.5</v>
      </c>
    </row>
    <row r="1637" spans="1:26" x14ac:dyDescent="0.25">
      <c r="A1637" s="42">
        <f t="shared" si="42"/>
        <v>1721</v>
      </c>
      <c r="B1637" s="42" t="s">
        <v>28</v>
      </c>
      <c r="E1637" s="42" t="s">
        <v>1003</v>
      </c>
      <c r="F1637" s="9">
        <v>2020</v>
      </c>
      <c r="G1637" s="42">
        <v>3</v>
      </c>
      <c r="H1637" s="42">
        <v>11</v>
      </c>
      <c r="I1637" s="42">
        <v>-0.81934899999999999</v>
      </c>
      <c r="J1637" s="42">
        <v>-90.060025999999993</v>
      </c>
      <c r="K1637" s="47" t="s">
        <v>1119</v>
      </c>
      <c r="L1637" s="49">
        <v>982126055990502</v>
      </c>
      <c r="M1637" s="49">
        <v>982126055990502</v>
      </c>
      <c r="O1637" s="45">
        <v>28.4</v>
      </c>
      <c r="P1637" s="45">
        <v>29.1</v>
      </c>
      <c r="Q1637" s="45">
        <v>20.5</v>
      </c>
      <c r="R1637" s="45">
        <v>5.5</v>
      </c>
      <c r="S1637" s="45">
        <v>3.2</v>
      </c>
      <c r="T1637" s="45">
        <v>1</v>
      </c>
      <c r="U1637" s="28" t="e">
        <v>#N/A</v>
      </c>
      <c r="V1637" s="44">
        <f>VLOOKUP($L1637,'[1]Tortugas liberadas DPNG'!$B$1:$O$552,7,FALSE)</f>
        <v>2019</v>
      </c>
      <c r="W1637" s="44">
        <f>VLOOKUP($L1637,'[1]Tortugas liberadas DPNG'!$B$1:$O$552,11,FALSE)</f>
        <v>26.4</v>
      </c>
      <c r="X1637" s="44">
        <f>VLOOKUP($L1637,'[1]Tortugas liberadas DPNG'!$B$1:$O$552,14,FALSE)/1000</f>
        <v>1.5609999999999999</v>
      </c>
      <c r="Y1637" s="44">
        <f>VLOOKUP($L1637,'[1]Tortugas liberadas DPNG'!$B$1:$O$552,5,FALSE) -0.5</f>
        <v>5.5</v>
      </c>
      <c r="Z1637" s="44">
        <f>Y1637+(F1637-VLOOKUP($L1637,'[1]Tortugas liberadas DPNG'!$B$1:$O$552,7,FALSE))</f>
        <v>6.5</v>
      </c>
    </row>
    <row r="1638" spans="1:26" x14ac:dyDescent="0.25">
      <c r="A1638" s="42">
        <f t="shared" si="42"/>
        <v>1722</v>
      </c>
      <c r="B1638" s="42" t="s">
        <v>28</v>
      </c>
      <c r="E1638" s="42" t="s">
        <v>1004</v>
      </c>
      <c r="F1638" s="9">
        <v>2020</v>
      </c>
      <c r="G1638" s="42">
        <v>3</v>
      </c>
      <c r="H1638" s="42">
        <v>11</v>
      </c>
      <c r="I1638" s="42">
        <v>-0.81937300000000002</v>
      </c>
      <c r="J1638" s="42">
        <v>-90.060297000000006</v>
      </c>
      <c r="K1638" s="47" t="s">
        <v>1120</v>
      </c>
      <c r="L1638" s="49">
        <v>982126055990521</v>
      </c>
      <c r="M1638" s="49">
        <v>982126055990521</v>
      </c>
      <c r="O1638" s="45">
        <v>29.7</v>
      </c>
      <c r="P1638" s="45">
        <v>31</v>
      </c>
      <c r="Q1638" s="45">
        <v>21.6</v>
      </c>
      <c r="R1638" s="45">
        <v>6</v>
      </c>
      <c r="S1638" s="45">
        <v>3</v>
      </c>
      <c r="T1638" s="45">
        <v>1</v>
      </c>
      <c r="U1638" s="28" t="e">
        <v>#N/A</v>
      </c>
      <c r="V1638" s="44">
        <f>VLOOKUP($L1638,'[1]Tortugas liberadas DPNG'!$B$1:$O$552,7,FALSE)</f>
        <v>2019</v>
      </c>
      <c r="W1638" s="44">
        <f>VLOOKUP($L1638,'[1]Tortugas liberadas DPNG'!$B$1:$O$552,11,FALSE)</f>
        <v>26.7</v>
      </c>
      <c r="X1638" s="44">
        <f>VLOOKUP($L1638,'[1]Tortugas liberadas DPNG'!$B$1:$O$552,14,FALSE)/1000</f>
        <v>1.7390000000000001</v>
      </c>
      <c r="Y1638" s="44">
        <f>VLOOKUP($L1638,'[1]Tortugas liberadas DPNG'!$B$1:$O$552,5,FALSE) -0.5</f>
        <v>6.5</v>
      </c>
      <c r="Z1638" s="44">
        <f>Y1638+(F1638-VLOOKUP($L1638,'[1]Tortugas liberadas DPNG'!$B$1:$O$552,7,FALSE))</f>
        <v>7.5</v>
      </c>
    </row>
    <row r="1639" spans="1:26" x14ac:dyDescent="0.25">
      <c r="A1639" s="42">
        <f t="shared" si="42"/>
        <v>1723</v>
      </c>
      <c r="B1639" s="42" t="s">
        <v>28</v>
      </c>
      <c r="E1639" s="42" t="s">
        <v>1005</v>
      </c>
      <c r="F1639" s="9">
        <v>2020</v>
      </c>
      <c r="G1639" s="42">
        <v>3</v>
      </c>
      <c r="H1639" s="42">
        <v>11</v>
      </c>
      <c r="I1639" s="42">
        <v>-0.819276</v>
      </c>
      <c r="J1639" s="42">
        <v>-90.060407999999995</v>
      </c>
      <c r="K1639" s="47" t="s">
        <v>616</v>
      </c>
      <c r="L1639" s="49">
        <v>982126055990493</v>
      </c>
      <c r="M1639" s="49">
        <v>982126055990493</v>
      </c>
      <c r="O1639" s="45">
        <v>32.700000000000003</v>
      </c>
      <c r="P1639" s="45">
        <v>33.4</v>
      </c>
      <c r="Q1639" s="45">
        <v>22.3</v>
      </c>
      <c r="R1639" s="45">
        <v>6.5</v>
      </c>
      <c r="S1639" s="45">
        <v>4.8</v>
      </c>
      <c r="T1639" s="45">
        <v>1</v>
      </c>
      <c r="U1639" s="28" t="e">
        <v>#N/A</v>
      </c>
      <c r="V1639" s="44">
        <f>VLOOKUP($L1639,'[1]Tortugas liberadas DPNG'!$B$1:$O$552,7,FALSE)</f>
        <v>2019</v>
      </c>
      <c r="W1639" s="44">
        <f>VLOOKUP($L1639,'[1]Tortugas liberadas DPNG'!$B$1:$O$552,11,FALSE)</f>
        <v>28.9</v>
      </c>
      <c r="X1639" s="44">
        <f>VLOOKUP($L1639,'[1]Tortugas liberadas DPNG'!$B$1:$O$552,14,FALSE)/1000</f>
        <v>2.0019999999999998</v>
      </c>
      <c r="Y1639" s="44">
        <f>VLOOKUP($L1639,'[1]Tortugas liberadas DPNG'!$B$1:$O$552,5,FALSE) -0.5</f>
        <v>6.5</v>
      </c>
      <c r="Z1639" s="44">
        <f>Y1639+(F1639-VLOOKUP($L1639,'[1]Tortugas liberadas DPNG'!$B$1:$O$552,7,FALSE))</f>
        <v>7.5</v>
      </c>
    </row>
    <row r="1640" spans="1:26" x14ac:dyDescent="0.25">
      <c r="A1640" s="42">
        <f t="shared" si="42"/>
        <v>1724</v>
      </c>
      <c r="B1640" s="42" t="s">
        <v>28</v>
      </c>
      <c r="E1640" s="42" t="s">
        <v>1006</v>
      </c>
      <c r="F1640" s="9">
        <v>2020</v>
      </c>
      <c r="G1640" s="42">
        <v>3</v>
      </c>
      <c r="H1640" s="42">
        <v>11</v>
      </c>
      <c r="I1640" s="42">
        <v>-0.81925800000000004</v>
      </c>
      <c r="J1640" s="42">
        <v>-90.060422000000003</v>
      </c>
      <c r="K1640" s="47">
        <v>52373870</v>
      </c>
      <c r="L1640" s="47">
        <v>52373870</v>
      </c>
      <c r="M1640" s="47">
        <v>52373870</v>
      </c>
      <c r="N1640" s="47">
        <v>2496</v>
      </c>
      <c r="O1640" s="45">
        <v>37.5</v>
      </c>
      <c r="P1640" s="45">
        <v>36.1</v>
      </c>
      <c r="Q1640" s="45">
        <v>27.9</v>
      </c>
      <c r="R1640" s="45">
        <v>8</v>
      </c>
      <c r="S1640" s="45">
        <v>5.4</v>
      </c>
      <c r="T1640" s="45">
        <v>1</v>
      </c>
      <c r="U1640" s="28" t="e">
        <v>#N/A</v>
      </c>
      <c r="V1640" s="44">
        <f>VLOOKUP($L1640,'[1]Tortugas liberadas DPNG'!$B$1:$O$552,7,FALSE)</f>
        <v>2017</v>
      </c>
      <c r="W1640" s="44">
        <f>VLOOKUP($L1640,'[1]Tortugas liberadas DPNG'!$B$1:$O$552,11,FALSE)</f>
        <v>26.4</v>
      </c>
      <c r="X1640" s="44">
        <f>VLOOKUP($L1640,'[1]Tortugas liberadas DPNG'!$B$1:$O$552,14,FALSE)/1000</f>
        <v>0.9</v>
      </c>
      <c r="Y1640" s="44">
        <f>VLOOKUP($L1640,'[1]Tortugas liberadas DPNG'!$B$1:$O$552,5,FALSE) -0.5</f>
        <v>6.5</v>
      </c>
      <c r="Z1640" s="44">
        <f>Y1640+(F1640-VLOOKUP($L1640,'[1]Tortugas liberadas DPNG'!$B$1:$O$552,7,FALSE))</f>
        <v>9.5</v>
      </c>
    </row>
    <row r="1641" spans="1:26" x14ac:dyDescent="0.25">
      <c r="A1641" s="42">
        <f t="shared" si="42"/>
        <v>1725</v>
      </c>
      <c r="B1641" s="42" t="s">
        <v>28</v>
      </c>
      <c r="E1641" s="42" t="s">
        <v>1007</v>
      </c>
      <c r="F1641" s="9">
        <v>2020</v>
      </c>
      <c r="G1641" s="42">
        <v>3</v>
      </c>
      <c r="H1641" s="42">
        <v>11</v>
      </c>
      <c r="I1641" s="42">
        <v>-0.819546</v>
      </c>
      <c r="J1641" s="42">
        <v>-90.061177000000001</v>
      </c>
      <c r="K1641" s="47">
        <v>48036828</v>
      </c>
      <c r="L1641" s="47">
        <v>48036828</v>
      </c>
      <c r="M1641" s="47">
        <v>48036828</v>
      </c>
      <c r="N1641" s="47">
        <v>2131</v>
      </c>
      <c r="O1641" s="45">
        <v>53.3</v>
      </c>
      <c r="P1641" s="45">
        <v>54.3</v>
      </c>
      <c r="Q1641" s="45">
        <v>40.799999999999997</v>
      </c>
      <c r="R1641" s="45">
        <v>14.1</v>
      </c>
      <c r="S1641" s="45">
        <v>17.2</v>
      </c>
      <c r="T1641" s="45">
        <v>1</v>
      </c>
      <c r="U1641" s="28" t="e">
        <v>#N/A</v>
      </c>
      <c r="V1641" s="44">
        <f>VLOOKUP($L1641,'[1]Tortugas liberadas DPNG'!$B$1:$O$552,7,FALSE)</f>
        <v>2015</v>
      </c>
      <c r="W1641" s="44">
        <f>VLOOKUP($L1641,'[1]Tortugas liberadas DPNG'!$B$1:$O$552,11,FALSE)</f>
        <v>34.4</v>
      </c>
      <c r="X1641" s="44">
        <f>VLOOKUP($L1641,'[1]Tortugas liberadas DPNG'!$B$1:$O$552,14,FALSE)/1000</f>
        <v>3.8</v>
      </c>
      <c r="Y1641" s="44">
        <f>VLOOKUP($L1641,'[1]Tortugas liberadas DPNG'!$B$1:$O$552,5,FALSE) -0.5</f>
        <v>7.5</v>
      </c>
      <c r="Z1641" s="44">
        <f>Y1641+(F1641-VLOOKUP($L1641,'[1]Tortugas liberadas DPNG'!$B$1:$O$552,7,FALSE))</f>
        <v>12.5</v>
      </c>
    </row>
    <row r="1642" spans="1:26" x14ac:dyDescent="0.25">
      <c r="A1642" s="42">
        <f t="shared" si="42"/>
        <v>1726</v>
      </c>
      <c r="B1642" s="42" t="s">
        <v>28</v>
      </c>
      <c r="E1642" s="42" t="s">
        <v>1008</v>
      </c>
      <c r="F1642" s="9">
        <v>2020</v>
      </c>
      <c r="G1642" s="42">
        <v>3</v>
      </c>
      <c r="H1642" s="42">
        <v>11</v>
      </c>
      <c r="I1642" s="42">
        <v>-0.82005300000000003</v>
      </c>
      <c r="J1642" s="42">
        <v>-90.061678000000001</v>
      </c>
      <c r="K1642" s="47">
        <v>48070278</v>
      </c>
      <c r="L1642" s="47">
        <v>48070278</v>
      </c>
      <c r="M1642" s="47">
        <v>48070278</v>
      </c>
      <c r="N1642" s="47">
        <v>2236</v>
      </c>
      <c r="O1642" s="45">
        <v>47.2</v>
      </c>
      <c r="P1642" s="45">
        <v>49.5</v>
      </c>
      <c r="Q1642" s="45">
        <v>34.5</v>
      </c>
      <c r="R1642" s="45">
        <v>11.9</v>
      </c>
      <c r="S1642" s="45">
        <v>12.2</v>
      </c>
      <c r="T1642" s="45">
        <v>1</v>
      </c>
      <c r="U1642" s="28" t="e">
        <v>#N/A</v>
      </c>
      <c r="V1642" s="44">
        <f>VLOOKUP($L1642,'[1]Tortugas liberadas DPNG'!$B$1:$O$552,7,FALSE)</f>
        <v>2015</v>
      </c>
      <c r="W1642" s="44">
        <f>VLOOKUP($L1642,'[1]Tortugas liberadas DPNG'!$B$1:$O$552,11,FALSE)</f>
        <v>26.8</v>
      </c>
      <c r="X1642" s="44">
        <f>VLOOKUP($L1642,'[1]Tortugas liberadas DPNG'!$B$1:$O$552,14,FALSE)/1000</f>
        <v>1.7</v>
      </c>
      <c r="Y1642" s="44">
        <f>VLOOKUP($L1642,'[1]Tortugas liberadas DPNG'!$B$1:$O$552,5,FALSE) -0.5</f>
        <v>5.5</v>
      </c>
      <c r="Z1642" s="44">
        <f>Y1642+(F1642-VLOOKUP($L1642,'[1]Tortugas liberadas DPNG'!$B$1:$O$552,7,FALSE))</f>
        <v>10.5</v>
      </c>
    </row>
    <row r="1643" spans="1:26" x14ac:dyDescent="0.25">
      <c r="A1643" s="42">
        <f t="shared" si="42"/>
        <v>1727</v>
      </c>
      <c r="B1643" s="42" t="s">
        <v>28</v>
      </c>
      <c r="E1643" s="42" t="s">
        <v>1009</v>
      </c>
      <c r="F1643" s="9">
        <v>2020</v>
      </c>
      <c r="G1643" s="42">
        <v>3</v>
      </c>
      <c r="H1643" s="42">
        <v>11</v>
      </c>
      <c r="I1643" s="42">
        <v>-0.81989599999999996</v>
      </c>
      <c r="J1643" s="42">
        <v>-90.061761000000004</v>
      </c>
      <c r="K1643" s="47">
        <v>52376778</v>
      </c>
      <c r="L1643" s="47">
        <v>52376778</v>
      </c>
      <c r="M1643" s="47">
        <v>52376778</v>
      </c>
      <c r="N1643" s="47">
        <v>2400</v>
      </c>
      <c r="O1643" s="45">
        <v>40.1</v>
      </c>
      <c r="P1643" s="45">
        <v>41.1</v>
      </c>
      <c r="Q1643" s="45">
        <v>28.8</v>
      </c>
      <c r="R1643" s="45">
        <v>9</v>
      </c>
      <c r="S1643" s="45">
        <v>7.4</v>
      </c>
      <c r="T1643" s="45">
        <v>1</v>
      </c>
      <c r="U1643" s="28" t="e">
        <v>#N/A</v>
      </c>
      <c r="V1643" s="44">
        <f>VLOOKUP($L1643,'[1]Tortugas liberadas DPNG'!$B$1:$O$552,7,FALSE)</f>
        <v>2017</v>
      </c>
      <c r="W1643" s="44">
        <f>VLOOKUP($L1643,'[1]Tortugas liberadas DPNG'!$B$1:$O$552,11,FALSE)</f>
        <v>30.6</v>
      </c>
      <c r="X1643" s="44">
        <f>VLOOKUP($L1643,'[1]Tortugas liberadas DPNG'!$B$1:$O$552,14,FALSE)/1000</f>
        <v>2.593</v>
      </c>
      <c r="Y1643" s="44">
        <f>VLOOKUP($L1643,'[1]Tortugas liberadas DPNG'!$B$1:$O$552,5,FALSE) -0.5</f>
        <v>5.5</v>
      </c>
      <c r="Z1643" s="44">
        <f>Y1643+(F1643-VLOOKUP($L1643,'[1]Tortugas liberadas DPNG'!$B$1:$O$552,7,FALSE))</f>
        <v>8.5</v>
      </c>
    </row>
    <row r="1644" spans="1:26" x14ac:dyDescent="0.25">
      <c r="A1644" s="42">
        <f t="shared" si="42"/>
        <v>1728</v>
      </c>
      <c r="B1644" s="42" t="s">
        <v>28</v>
      </c>
      <c r="E1644" s="42" t="s">
        <v>1010</v>
      </c>
      <c r="F1644" s="9">
        <v>2020</v>
      </c>
      <c r="G1644" s="42">
        <v>3</v>
      </c>
      <c r="H1644" s="42">
        <v>11</v>
      </c>
      <c r="I1644" s="42">
        <v>-0.82036500000000001</v>
      </c>
      <c r="J1644" s="42">
        <v>-90.062147999999993</v>
      </c>
      <c r="K1644" s="47">
        <v>52025275</v>
      </c>
      <c r="L1644" s="47">
        <v>52025275</v>
      </c>
      <c r="M1644" s="47">
        <v>52025275</v>
      </c>
      <c r="N1644" s="47">
        <v>2317</v>
      </c>
      <c r="O1644" s="45">
        <v>35.299999999999997</v>
      </c>
      <c r="P1644" s="45">
        <v>36</v>
      </c>
      <c r="Q1644" s="45">
        <v>24.8</v>
      </c>
      <c r="R1644" s="45">
        <v>7.7</v>
      </c>
      <c r="S1644" s="45">
        <v>5.4</v>
      </c>
      <c r="T1644" s="45">
        <v>1</v>
      </c>
      <c r="U1644" s="28" t="e">
        <v>#N/A</v>
      </c>
      <c r="V1644" s="44">
        <f>VLOOKUP($L1644,'[1]Tortugas liberadas DPNG'!$B$1:$O$552,7,FALSE)</f>
        <v>2017</v>
      </c>
      <c r="W1644" s="44">
        <f>VLOOKUP($L1644,'[1]Tortugas liberadas DPNG'!$B$1:$O$552,11,FALSE)</f>
        <v>23.8</v>
      </c>
      <c r="X1644" s="44">
        <f>VLOOKUP($L1644,'[1]Tortugas liberadas DPNG'!$B$1:$O$552,14,FALSE)/1000</f>
        <v>1.1000000000000001</v>
      </c>
      <c r="Y1644" s="44">
        <f>VLOOKUP($L1644,'[1]Tortugas liberadas DPNG'!$B$1:$O$552,5,FALSE) -0.5</f>
        <v>7.5</v>
      </c>
      <c r="Z1644" s="44">
        <f>Y1644+(F1644-VLOOKUP($L1644,'[1]Tortugas liberadas DPNG'!$B$1:$O$552,7,FALSE))</f>
        <v>10.5</v>
      </c>
    </row>
    <row r="1645" spans="1:26" x14ac:dyDescent="0.25">
      <c r="A1645" s="42">
        <f t="shared" si="42"/>
        <v>1729</v>
      </c>
      <c r="B1645" s="42" t="s">
        <v>28</v>
      </c>
      <c r="E1645" s="42" t="s">
        <v>1011</v>
      </c>
      <c r="F1645" s="9">
        <v>2020</v>
      </c>
      <c r="G1645" s="42">
        <v>3</v>
      </c>
      <c r="H1645" s="42">
        <v>11</v>
      </c>
      <c r="I1645" s="42">
        <v>-0.81975399999999998</v>
      </c>
      <c r="J1645" s="42">
        <v>-90.062798000000001</v>
      </c>
      <c r="K1645" s="47">
        <v>52372806</v>
      </c>
      <c r="L1645" s="47">
        <v>52372806</v>
      </c>
      <c r="M1645" s="47">
        <v>52372806</v>
      </c>
      <c r="N1645" s="47">
        <v>2409</v>
      </c>
      <c r="O1645" s="45">
        <v>34.5</v>
      </c>
      <c r="P1645" s="45">
        <v>36.700000000000003</v>
      </c>
      <c r="Q1645" s="45">
        <v>25.3</v>
      </c>
      <c r="R1645" s="45">
        <v>7.9</v>
      </c>
      <c r="S1645" s="45">
        <v>4.5999999999999996</v>
      </c>
      <c r="T1645" s="45">
        <v>1</v>
      </c>
      <c r="U1645" s="28" t="e">
        <v>#N/A</v>
      </c>
      <c r="V1645" s="44">
        <f>VLOOKUP($L1645,'[1]Tortugas liberadas DPNG'!$B$1:$O$552,7,FALSE)</f>
        <v>2017</v>
      </c>
      <c r="W1645" s="44">
        <f>VLOOKUP($L1645,'[1]Tortugas liberadas DPNG'!$B$1:$O$552,11,FALSE)</f>
        <v>26</v>
      </c>
      <c r="X1645" s="44">
        <f>VLOOKUP($L1645,'[1]Tortugas liberadas DPNG'!$B$1:$O$552,14,FALSE)/1000</f>
        <v>1.6</v>
      </c>
      <c r="Y1645" s="44">
        <f>VLOOKUP($L1645,'[1]Tortugas liberadas DPNG'!$B$1:$O$552,5,FALSE) -0.5</f>
        <v>4.5</v>
      </c>
      <c r="Z1645" s="44">
        <f>Y1645+(F1645-VLOOKUP($L1645,'[1]Tortugas liberadas DPNG'!$B$1:$O$552,7,FALSE))</f>
        <v>7.5</v>
      </c>
    </row>
    <row r="1646" spans="1:26" x14ac:dyDescent="0.25">
      <c r="A1646" s="42">
        <f t="shared" si="42"/>
        <v>1730</v>
      </c>
      <c r="B1646" s="42" t="s">
        <v>28</v>
      </c>
      <c r="E1646" s="42" t="s">
        <v>1012</v>
      </c>
      <c r="F1646" s="9">
        <v>2020</v>
      </c>
      <c r="G1646" s="42">
        <v>3</v>
      </c>
      <c r="H1646" s="42">
        <v>11</v>
      </c>
      <c r="I1646" s="42">
        <v>-0.81939700000000004</v>
      </c>
      <c r="J1646" s="42">
        <v>-90.063828000000001</v>
      </c>
      <c r="K1646" s="47">
        <v>48056891</v>
      </c>
      <c r="L1646" s="47">
        <v>48056891</v>
      </c>
      <c r="M1646" s="47">
        <v>48056891</v>
      </c>
      <c r="N1646" s="47">
        <v>2264</v>
      </c>
      <c r="O1646" s="45">
        <v>43.7</v>
      </c>
      <c r="P1646" s="45">
        <v>47</v>
      </c>
      <c r="Q1646" s="45">
        <v>34.1</v>
      </c>
      <c r="R1646" s="45">
        <v>9.1</v>
      </c>
      <c r="S1646" s="45">
        <v>10.4</v>
      </c>
      <c r="T1646" s="45">
        <v>1</v>
      </c>
      <c r="U1646" s="28" t="e">
        <v>#N/A</v>
      </c>
      <c r="V1646" s="44">
        <f>VLOOKUP($L1646,'[1]Tortugas liberadas DPNG'!$B$1:$O$552,7,FALSE)</f>
        <v>2015</v>
      </c>
      <c r="W1646" s="44">
        <f>VLOOKUP($L1646,'[1]Tortugas liberadas DPNG'!$B$1:$O$552,11,FALSE)</f>
        <v>24.5</v>
      </c>
      <c r="X1646" s="44">
        <f>VLOOKUP($L1646,'[1]Tortugas liberadas DPNG'!$B$1:$O$552,14,FALSE)/1000</f>
        <v>1.2</v>
      </c>
      <c r="Y1646" s="44">
        <f>VLOOKUP($L1646,'[1]Tortugas liberadas DPNG'!$B$1:$O$552,5,FALSE) -0.5</f>
        <v>4.5</v>
      </c>
      <c r="Z1646" s="44">
        <f>Y1646+(F1646-VLOOKUP($L1646,'[1]Tortugas liberadas DPNG'!$B$1:$O$552,7,FALSE))</f>
        <v>9.5</v>
      </c>
    </row>
    <row r="1647" spans="1:26" x14ac:dyDescent="0.25">
      <c r="A1647" s="42">
        <f t="shared" si="42"/>
        <v>1731</v>
      </c>
      <c r="B1647" s="42" t="s">
        <v>28</v>
      </c>
      <c r="E1647" s="42" t="s">
        <v>1013</v>
      </c>
      <c r="F1647" s="9">
        <v>2020</v>
      </c>
      <c r="G1647" s="42">
        <v>3</v>
      </c>
      <c r="H1647" s="42">
        <v>11</v>
      </c>
      <c r="I1647" s="42">
        <v>-0.81903599999999999</v>
      </c>
      <c r="J1647" s="42">
        <v>-90.064032999999995</v>
      </c>
      <c r="K1647" s="47">
        <v>48041369</v>
      </c>
      <c r="L1647" s="47">
        <v>48041369</v>
      </c>
      <c r="M1647" s="47">
        <v>48041369</v>
      </c>
      <c r="N1647" s="47">
        <v>2236</v>
      </c>
      <c r="O1647" s="45">
        <v>48</v>
      </c>
      <c r="P1647" s="45">
        <v>51.6</v>
      </c>
      <c r="Q1647" s="45">
        <v>35.4</v>
      </c>
      <c r="R1647" s="45">
        <v>10.7</v>
      </c>
      <c r="S1647" s="45">
        <v>13</v>
      </c>
      <c r="T1647" s="45">
        <v>1</v>
      </c>
      <c r="U1647" s="28" t="e">
        <v>#N/A</v>
      </c>
      <c r="V1647" s="44">
        <f>VLOOKUP($L1647,'[1]Tortugas liberadas DPNG'!$B$1:$O$552,7,FALSE)</f>
        <v>2015</v>
      </c>
      <c r="W1647" s="44">
        <f>VLOOKUP($L1647,'[1]Tortugas liberadas DPNG'!$B$1:$O$552,11,FALSE)</f>
        <v>26.5</v>
      </c>
      <c r="X1647" s="44">
        <f>VLOOKUP($L1647,'[1]Tortugas liberadas DPNG'!$B$1:$O$552,14,FALSE)/1000</f>
        <v>1.7</v>
      </c>
      <c r="Y1647" s="44">
        <f>VLOOKUP($L1647,'[1]Tortugas liberadas DPNG'!$B$1:$O$552,5,FALSE) -0.5</f>
        <v>5.5</v>
      </c>
      <c r="Z1647" s="44">
        <f>Y1647+(F1647-VLOOKUP($L1647,'[1]Tortugas liberadas DPNG'!$B$1:$O$552,7,FALSE))</f>
        <v>10.5</v>
      </c>
    </row>
    <row r="1648" spans="1:26" x14ac:dyDescent="0.25">
      <c r="A1648" s="42">
        <f t="shared" si="42"/>
        <v>1732</v>
      </c>
      <c r="B1648" s="42" t="s">
        <v>28</v>
      </c>
      <c r="E1648" s="42" t="s">
        <v>1014</v>
      </c>
      <c r="F1648" s="9">
        <v>2020</v>
      </c>
      <c r="G1648" s="42">
        <v>3</v>
      </c>
      <c r="H1648" s="42">
        <v>11</v>
      </c>
      <c r="I1648" s="42">
        <v>-0.81888000000000005</v>
      </c>
      <c r="J1648" s="42">
        <v>-90.065233000000006</v>
      </c>
      <c r="K1648" s="47" t="s">
        <v>1121</v>
      </c>
      <c r="L1648" s="49">
        <v>982126055990540</v>
      </c>
      <c r="M1648" s="49">
        <v>982126055990540</v>
      </c>
      <c r="O1648" s="45">
        <v>32.1</v>
      </c>
      <c r="P1648" s="45">
        <v>34.1</v>
      </c>
      <c r="Q1648" s="45">
        <v>23.3</v>
      </c>
      <c r="R1648" s="45">
        <v>6.1</v>
      </c>
      <c r="S1648" s="45">
        <v>4.5</v>
      </c>
      <c r="T1648" s="45">
        <v>1</v>
      </c>
      <c r="U1648" s="28" t="e">
        <v>#N/A</v>
      </c>
      <c r="V1648" s="44">
        <f>VLOOKUP($L1648,'[1]Tortugas liberadas DPNG'!$B$1:$O$552,7,FALSE)</f>
        <v>2019</v>
      </c>
      <c r="W1648" s="44">
        <f>VLOOKUP($L1648,'[1]Tortugas liberadas DPNG'!$B$1:$O$552,11,FALSE)</f>
        <v>27.4</v>
      </c>
      <c r="X1648" s="44">
        <f>VLOOKUP($L1648,'[1]Tortugas liberadas DPNG'!$B$1:$O$552,14,FALSE)/1000</f>
        <v>1.996</v>
      </c>
      <c r="Y1648" s="44">
        <f>VLOOKUP($L1648,'[1]Tortugas liberadas DPNG'!$B$1:$O$552,5,FALSE) -0.5</f>
        <v>5.5</v>
      </c>
      <c r="Z1648" s="44">
        <f>Y1648+(F1648-VLOOKUP($L1648,'[1]Tortugas liberadas DPNG'!$B$1:$O$552,7,FALSE))</f>
        <v>6.5</v>
      </c>
    </row>
    <row r="1649" spans="1:26" x14ac:dyDescent="0.25">
      <c r="A1649" s="42">
        <f t="shared" si="42"/>
        <v>1733</v>
      </c>
      <c r="B1649" s="42" t="s">
        <v>28</v>
      </c>
      <c r="E1649" s="42" t="s">
        <v>1016</v>
      </c>
      <c r="F1649" s="9">
        <v>2020</v>
      </c>
      <c r="G1649" s="42">
        <v>3</v>
      </c>
      <c r="H1649" s="42">
        <v>11</v>
      </c>
      <c r="I1649" s="42">
        <v>-0.81886300000000001</v>
      </c>
      <c r="J1649" s="42">
        <v>-90.065223000000003</v>
      </c>
      <c r="K1649" s="47">
        <v>51776826</v>
      </c>
      <c r="L1649" s="47">
        <v>51776826</v>
      </c>
      <c r="M1649" s="47">
        <v>51776826</v>
      </c>
      <c r="N1649" s="47">
        <v>2314</v>
      </c>
      <c r="O1649" s="45">
        <v>41</v>
      </c>
      <c r="P1649" s="45">
        <v>42.8</v>
      </c>
      <c r="Q1649" s="45">
        <v>30.2</v>
      </c>
      <c r="R1649" s="45">
        <v>8</v>
      </c>
      <c r="S1649" s="45">
        <v>8.1999999999999993</v>
      </c>
      <c r="T1649" s="45">
        <v>1</v>
      </c>
      <c r="U1649" s="28" t="e">
        <v>#N/A</v>
      </c>
      <c r="V1649" s="44">
        <f>VLOOKUP($L1649,'[1]Tortugas liberadas DPNG'!$B$1:$O$552,7,FALSE)</f>
        <v>2017</v>
      </c>
      <c r="W1649" s="44">
        <f>VLOOKUP($L1649,'[1]Tortugas liberadas DPNG'!$B$1:$O$552,11,FALSE)</f>
        <v>25.2</v>
      </c>
      <c r="X1649" s="44">
        <f>VLOOKUP($L1649,'[1]Tortugas liberadas DPNG'!$B$1:$O$552,14,FALSE)/1000</f>
        <v>1.5</v>
      </c>
      <c r="Y1649" s="44">
        <f>VLOOKUP($L1649,'[1]Tortugas liberadas DPNG'!$B$1:$O$552,5,FALSE) -0.5</f>
        <v>7.5</v>
      </c>
      <c r="Z1649" s="44">
        <f>Y1649+(F1649-VLOOKUP($L1649,'[1]Tortugas liberadas DPNG'!$B$1:$O$552,7,FALSE))</f>
        <v>10.5</v>
      </c>
    </row>
    <row r="1650" spans="1:26" x14ac:dyDescent="0.25">
      <c r="A1650" s="42">
        <f t="shared" si="42"/>
        <v>1734</v>
      </c>
      <c r="B1650" s="42" t="s">
        <v>28</v>
      </c>
      <c r="E1650" s="42" t="s">
        <v>1017</v>
      </c>
      <c r="F1650" s="9">
        <v>2020</v>
      </c>
      <c r="G1650" s="42">
        <v>3</v>
      </c>
      <c r="H1650" s="42">
        <v>11</v>
      </c>
      <c r="I1650" s="42">
        <v>-0.81887799999999999</v>
      </c>
      <c r="J1650" s="42">
        <v>-90.065950999999998</v>
      </c>
      <c r="K1650" s="47">
        <v>51774587</v>
      </c>
      <c r="L1650" s="47">
        <v>51774587</v>
      </c>
      <c r="M1650" s="47">
        <v>51774587</v>
      </c>
      <c r="N1650" s="47">
        <v>2972</v>
      </c>
      <c r="O1650" s="45">
        <v>37.799999999999997</v>
      </c>
      <c r="P1650" s="45">
        <v>39.700000000000003</v>
      </c>
      <c r="Q1650" s="45">
        <v>18</v>
      </c>
      <c r="R1650" s="45">
        <v>7.9</v>
      </c>
      <c r="S1650" s="45">
        <v>6.2</v>
      </c>
      <c r="T1650" s="45">
        <v>1</v>
      </c>
      <c r="U1650" s="28" t="e">
        <v>#N/A</v>
      </c>
      <c r="V1650" s="44">
        <f>VLOOKUP($L1650,'[1]Tortugas liberadas DPNG'!$B$1:$O$552,7,FALSE)</f>
        <v>2017</v>
      </c>
      <c r="W1650" s="44">
        <f>VLOOKUP($L1650,'[1]Tortugas liberadas DPNG'!$B$1:$O$552,11,FALSE)</f>
        <v>26.2</v>
      </c>
      <c r="X1650" s="44">
        <f>VLOOKUP($L1650,'[1]Tortugas liberadas DPNG'!$B$1:$O$552,14,FALSE)/1000</f>
        <v>1.5</v>
      </c>
      <c r="Y1650" s="44">
        <f>VLOOKUP($L1650,'[1]Tortugas liberadas DPNG'!$B$1:$O$552,5,FALSE) -0.5</f>
        <v>4.5</v>
      </c>
      <c r="Z1650" s="44">
        <f>Y1650+(F1650-VLOOKUP($L1650,'[1]Tortugas liberadas DPNG'!$B$1:$O$552,7,FALSE))</f>
        <v>7.5</v>
      </c>
    </row>
    <row r="1651" spans="1:26" x14ac:dyDescent="0.25">
      <c r="A1651" s="42">
        <f t="shared" si="42"/>
        <v>1735</v>
      </c>
      <c r="B1651" s="42" t="s">
        <v>28</v>
      </c>
      <c r="E1651" s="42" t="s">
        <v>1018</v>
      </c>
      <c r="F1651" s="9">
        <v>2020</v>
      </c>
      <c r="G1651" s="42">
        <v>3</v>
      </c>
      <c r="H1651" s="42">
        <v>11</v>
      </c>
      <c r="I1651" s="42">
        <v>-0.81876599999999999</v>
      </c>
      <c r="J1651" s="42">
        <v>-90.066468999999998</v>
      </c>
      <c r="K1651" s="47">
        <v>91058594</v>
      </c>
      <c r="L1651" s="47">
        <v>91058594</v>
      </c>
      <c r="M1651" s="47">
        <v>91058594</v>
      </c>
      <c r="N1651" s="47">
        <v>2426</v>
      </c>
      <c r="O1651" s="45">
        <v>37.200000000000003</v>
      </c>
      <c r="P1651" s="45">
        <v>39.9</v>
      </c>
      <c r="Q1651" s="45">
        <v>28.8</v>
      </c>
      <c r="R1651" s="45">
        <v>8.6999999999999993</v>
      </c>
      <c r="S1651" s="45">
        <v>7</v>
      </c>
      <c r="T1651" s="45">
        <v>1</v>
      </c>
      <c r="U1651" s="28" t="e">
        <v>#N/A</v>
      </c>
      <c r="V1651" s="44">
        <f>VLOOKUP($L1651,'[1]Tortugas liberadas DPNG'!$B$1:$O$552,7,FALSE)</f>
        <v>2017</v>
      </c>
      <c r="W1651" s="44">
        <f>VLOOKUP($L1651,'[1]Tortugas liberadas DPNG'!$B$1:$O$552,11,FALSE)</f>
        <v>26.8</v>
      </c>
      <c r="X1651" s="44">
        <f>VLOOKUP($L1651,'[1]Tortugas liberadas DPNG'!$B$1:$O$552,14,FALSE)/1000</f>
        <v>1.849</v>
      </c>
      <c r="Y1651" s="44">
        <f>VLOOKUP($L1651,'[1]Tortugas liberadas DPNG'!$B$1:$O$552,5,FALSE) -0.5</f>
        <v>5.5</v>
      </c>
      <c r="Z1651" s="44">
        <f>Y1651+(F1651-VLOOKUP($L1651,'[1]Tortugas liberadas DPNG'!$B$1:$O$552,7,FALSE))</f>
        <v>8.5</v>
      </c>
    </row>
    <row r="1652" spans="1:26" x14ac:dyDescent="0.25">
      <c r="A1652" s="42">
        <f t="shared" si="42"/>
        <v>1736</v>
      </c>
      <c r="B1652" s="42" t="s">
        <v>28</v>
      </c>
      <c r="E1652" s="42" t="s">
        <v>1019</v>
      </c>
      <c r="F1652" s="9">
        <v>2020</v>
      </c>
      <c r="G1652" s="42">
        <v>3</v>
      </c>
      <c r="H1652" s="42">
        <v>11</v>
      </c>
      <c r="I1652" s="42">
        <v>-0.81680699999999995</v>
      </c>
      <c r="J1652" s="42">
        <v>-90.064392999999995</v>
      </c>
      <c r="K1652" s="47">
        <v>48062101</v>
      </c>
      <c r="L1652" s="47">
        <v>48062101</v>
      </c>
      <c r="M1652" s="47">
        <v>48062101</v>
      </c>
      <c r="N1652" s="47">
        <v>2219</v>
      </c>
      <c r="O1652" s="45">
        <v>53.7</v>
      </c>
      <c r="P1652" s="45">
        <v>54.4</v>
      </c>
      <c r="Q1652" s="45">
        <v>40.5</v>
      </c>
      <c r="R1652" s="45">
        <v>14.3</v>
      </c>
      <c r="S1652" s="45">
        <v>17.100000000000001</v>
      </c>
      <c r="T1652" s="45">
        <v>1</v>
      </c>
      <c r="U1652" s="28" t="e">
        <v>#N/A</v>
      </c>
      <c r="V1652" s="44">
        <f>VLOOKUP($L1652,'[1]Tortugas liberadas DPNG'!$B$1:$O$552,7,FALSE)</f>
        <v>2015</v>
      </c>
      <c r="W1652" s="44">
        <f>VLOOKUP($L1652,'[1]Tortugas liberadas DPNG'!$B$1:$O$552,11,FALSE)</f>
        <v>30.1</v>
      </c>
      <c r="X1652" s="44">
        <f>VLOOKUP($L1652,'[1]Tortugas liberadas DPNG'!$B$1:$O$552,14,FALSE)/1000</f>
        <v>2.2999999999999998</v>
      </c>
      <c r="Y1652" s="44">
        <f>VLOOKUP($L1652,'[1]Tortugas liberadas DPNG'!$B$1:$O$552,5,FALSE) -0.5</f>
        <v>6.5</v>
      </c>
      <c r="Z1652" s="44">
        <f>Y1652+(F1652-VLOOKUP($L1652,'[1]Tortugas liberadas DPNG'!$B$1:$O$552,7,FALSE))</f>
        <v>11.5</v>
      </c>
    </row>
    <row r="1653" spans="1:26" x14ac:dyDescent="0.25">
      <c r="A1653" s="42">
        <f t="shared" si="42"/>
        <v>1737</v>
      </c>
      <c r="B1653" s="42" t="s">
        <v>28</v>
      </c>
      <c r="E1653" s="42" t="s">
        <v>1020</v>
      </c>
      <c r="F1653" s="9">
        <v>2020</v>
      </c>
      <c r="G1653" s="42">
        <v>3</v>
      </c>
      <c r="H1653" s="42">
        <v>11</v>
      </c>
      <c r="I1653" s="42">
        <v>-0.81679999999999997</v>
      </c>
      <c r="J1653" s="42">
        <v>-90.064384000000004</v>
      </c>
      <c r="K1653" s="47">
        <v>48368599</v>
      </c>
      <c r="L1653" s="47">
        <v>48368599</v>
      </c>
      <c r="M1653" s="47">
        <v>48368599</v>
      </c>
      <c r="O1653" s="45">
        <v>41</v>
      </c>
      <c r="P1653" s="45">
        <v>42.5</v>
      </c>
      <c r="Q1653" s="45">
        <v>32.200000000000003</v>
      </c>
      <c r="R1653" s="45">
        <v>8.4</v>
      </c>
      <c r="S1653" s="45">
        <v>7.2</v>
      </c>
      <c r="T1653" s="45">
        <v>1</v>
      </c>
      <c r="U1653" s="28" t="e">
        <v>#N/A</v>
      </c>
      <c r="V1653" s="44">
        <f>VLOOKUP($L1653,'[1]Tortugas liberadas DPNG'!$B$1:$O$552,7,FALSE)</f>
        <v>2015</v>
      </c>
      <c r="W1653" s="44">
        <f>VLOOKUP($L1653,'[1]Tortugas liberadas DPNG'!$B$1:$O$552,11,FALSE)</f>
        <v>23.8</v>
      </c>
      <c r="X1653" s="44">
        <f>VLOOKUP($L1653,'[1]Tortugas liberadas DPNG'!$B$1:$O$552,14,FALSE)/1000</f>
        <v>1.2</v>
      </c>
      <c r="Y1653" s="44">
        <f>VLOOKUP($L1653,'[1]Tortugas liberadas DPNG'!$B$1:$O$552,5,FALSE) -0.5</f>
        <v>4.5</v>
      </c>
      <c r="Z1653" s="44">
        <f>Y1653+(F1653-VLOOKUP($L1653,'[1]Tortugas liberadas DPNG'!$B$1:$O$552,7,FALSE))</f>
        <v>9.5</v>
      </c>
    </row>
    <row r="1654" spans="1:26" x14ac:dyDescent="0.25">
      <c r="A1654" s="42">
        <f t="shared" si="42"/>
        <v>1738</v>
      </c>
      <c r="B1654" s="42" t="s">
        <v>28</v>
      </c>
      <c r="E1654" s="42" t="s">
        <v>1021</v>
      </c>
      <c r="F1654" s="9">
        <v>2020</v>
      </c>
      <c r="G1654" s="42">
        <v>3</v>
      </c>
      <c r="H1654" s="42">
        <v>11</v>
      </c>
      <c r="I1654" s="42">
        <v>-0.81616699999999998</v>
      </c>
      <c r="J1654" s="42">
        <v>-90.062708999999998</v>
      </c>
      <c r="K1654" s="47">
        <v>52363110</v>
      </c>
      <c r="L1654" s="47">
        <v>52363110</v>
      </c>
      <c r="M1654" s="47">
        <v>52363110</v>
      </c>
      <c r="O1654" s="45">
        <v>42.9</v>
      </c>
      <c r="P1654" s="45">
        <v>44.9</v>
      </c>
      <c r="Q1654" s="45">
        <v>34</v>
      </c>
      <c r="R1654" s="45">
        <v>9.5</v>
      </c>
      <c r="S1654" s="45">
        <v>10.199999999999999</v>
      </c>
      <c r="T1654" s="45">
        <v>1</v>
      </c>
      <c r="U1654" s="28" t="e">
        <v>#N/A</v>
      </c>
      <c r="V1654" s="44" t="e">
        <f>VLOOKUP($L1654,'[1]Tortugas liberadas DPNG'!$B$1:$O$552,7,FALSE)</f>
        <v>#N/A</v>
      </c>
      <c r="W1654" s="44" t="e">
        <f>VLOOKUP($L1654,'[1]Tortugas liberadas DPNG'!$B$1:$O$552,11,FALSE)</f>
        <v>#N/A</v>
      </c>
      <c r="X1654" s="44" t="e">
        <f>VLOOKUP($L1654,'[1]Tortugas liberadas DPNG'!$B$1:$O$552,14,FALSE)/1000</f>
        <v>#N/A</v>
      </c>
      <c r="Y1654" s="44" t="e">
        <f>VLOOKUP($L1654,'[1]Tortugas liberadas DPNG'!$B$1:$O$552,5,FALSE) -0.5</f>
        <v>#N/A</v>
      </c>
      <c r="Z1654" s="44" t="e">
        <f>Y1654+(F1654-VLOOKUP($L1654,'[1]Tortugas liberadas DPNG'!$B$1:$O$552,7,FALSE))</f>
        <v>#N/A</v>
      </c>
    </row>
    <row r="1655" spans="1:26" x14ac:dyDescent="0.25">
      <c r="A1655" s="42">
        <f t="shared" si="42"/>
        <v>1739</v>
      </c>
      <c r="B1655" s="42" t="s">
        <v>28</v>
      </c>
      <c r="E1655" s="42" t="s">
        <v>1022</v>
      </c>
      <c r="F1655" s="9">
        <v>2020</v>
      </c>
      <c r="G1655" s="42">
        <v>3</v>
      </c>
      <c r="H1655" s="42">
        <v>11</v>
      </c>
      <c r="I1655" s="42">
        <v>-0.81972199999999995</v>
      </c>
      <c r="J1655" s="42">
        <v>-90.062043000000003</v>
      </c>
      <c r="K1655" s="47">
        <v>51064583</v>
      </c>
      <c r="L1655" s="47">
        <v>51064583</v>
      </c>
      <c r="M1655" s="47">
        <v>51064583</v>
      </c>
      <c r="O1655" s="45">
        <v>34</v>
      </c>
      <c r="P1655" s="45">
        <v>36</v>
      </c>
      <c r="Q1655" s="45">
        <v>26</v>
      </c>
      <c r="R1655" s="45">
        <v>6.6</v>
      </c>
      <c r="S1655" s="45">
        <v>4.8</v>
      </c>
      <c r="T1655" s="45">
        <v>1</v>
      </c>
      <c r="U1655" s="28" t="e">
        <v>#N/A</v>
      </c>
      <c r="V1655" s="44" t="e">
        <f>VLOOKUP($L1655,'[1]Tortugas liberadas DPNG'!$B$1:$O$552,7,FALSE)</f>
        <v>#N/A</v>
      </c>
      <c r="W1655" s="44" t="e">
        <f>VLOOKUP($L1655,'[1]Tortugas liberadas DPNG'!$B$1:$O$552,11,FALSE)</f>
        <v>#N/A</v>
      </c>
      <c r="X1655" s="44" t="e">
        <f>VLOOKUP($L1655,'[1]Tortugas liberadas DPNG'!$B$1:$O$552,14,FALSE)/1000</f>
        <v>#N/A</v>
      </c>
      <c r="Y1655" s="44" t="e">
        <f>VLOOKUP($L1655,'[1]Tortugas liberadas DPNG'!$B$1:$O$552,5,FALSE) -0.5</f>
        <v>#N/A</v>
      </c>
      <c r="Z1655" s="44" t="e">
        <f>Y1655+(F1655-VLOOKUP($L1655,'[1]Tortugas liberadas DPNG'!$B$1:$O$552,7,FALSE))</f>
        <v>#N/A</v>
      </c>
    </row>
    <row r="1656" spans="1:26" x14ac:dyDescent="0.25">
      <c r="A1656" s="42">
        <f t="shared" si="42"/>
        <v>1740</v>
      </c>
      <c r="B1656" s="42" t="s">
        <v>28</v>
      </c>
      <c r="E1656" s="42" t="s">
        <v>1023</v>
      </c>
      <c r="F1656" s="9">
        <v>2020</v>
      </c>
      <c r="G1656" s="42">
        <v>3</v>
      </c>
      <c r="H1656" s="42">
        <v>11</v>
      </c>
      <c r="I1656" s="42">
        <v>-0.82000200000000001</v>
      </c>
      <c r="J1656" s="42">
        <v>-90.060291000000007</v>
      </c>
      <c r="K1656" s="47" t="s">
        <v>851</v>
      </c>
      <c r="L1656" s="49">
        <v>982126055990490</v>
      </c>
      <c r="M1656" s="49">
        <v>982126055990490</v>
      </c>
      <c r="O1656" s="45">
        <v>32.1</v>
      </c>
      <c r="P1656" s="45">
        <v>32.799999999999997</v>
      </c>
      <c r="Q1656" s="45">
        <v>22.8</v>
      </c>
      <c r="R1656" s="45">
        <v>5.6</v>
      </c>
      <c r="S1656" s="45">
        <v>4.0999999999999996</v>
      </c>
      <c r="T1656" s="45">
        <v>1</v>
      </c>
      <c r="U1656" s="28" t="e">
        <v>#N/A</v>
      </c>
      <c r="V1656" s="44">
        <f>VLOOKUP($L1656,'[1]Tortugas liberadas DPNG'!$B$1:$O$552,7,FALSE)</f>
        <v>2019</v>
      </c>
      <c r="W1656" s="44">
        <f>VLOOKUP($L1656,'[1]Tortugas liberadas DPNG'!$B$1:$O$552,11,FALSE)</f>
        <v>26.2</v>
      </c>
      <c r="X1656" s="44">
        <f>VLOOKUP($L1656,'[1]Tortugas liberadas DPNG'!$B$1:$O$552,14,FALSE)/1000</f>
        <v>2.0529999999999999</v>
      </c>
      <c r="Y1656" s="44">
        <f>VLOOKUP($L1656,'[1]Tortugas liberadas DPNG'!$B$1:$O$552,5,FALSE) -0.5</f>
        <v>5.5</v>
      </c>
      <c r="Z1656" s="44">
        <f>Y1656+(F1656-VLOOKUP($L1656,'[1]Tortugas liberadas DPNG'!$B$1:$O$552,7,FALSE))</f>
        <v>6.5</v>
      </c>
    </row>
    <row r="1657" spans="1:26" x14ac:dyDescent="0.25">
      <c r="A1657" s="42">
        <f t="shared" si="42"/>
        <v>1741</v>
      </c>
      <c r="B1657" s="42" t="s">
        <v>28</v>
      </c>
      <c r="E1657" s="42" t="s">
        <v>1024</v>
      </c>
      <c r="F1657" s="9">
        <v>2020</v>
      </c>
      <c r="G1657" s="42">
        <v>3</v>
      </c>
      <c r="H1657" s="42">
        <v>11</v>
      </c>
      <c r="I1657" s="42">
        <v>-0.82014900000000002</v>
      </c>
      <c r="J1657" s="42">
        <v>-90.059987000000007</v>
      </c>
      <c r="K1657" s="47" t="s">
        <v>899</v>
      </c>
      <c r="L1657" s="49">
        <v>982126055990455</v>
      </c>
      <c r="M1657" s="49">
        <v>982126055990455</v>
      </c>
      <c r="O1657" s="45">
        <v>32.1</v>
      </c>
      <c r="P1657" s="45">
        <v>33.200000000000003</v>
      </c>
      <c r="Q1657" s="45">
        <v>23.7</v>
      </c>
      <c r="R1657" s="45">
        <v>6.1</v>
      </c>
      <c r="S1657" s="45">
        <v>3.2</v>
      </c>
      <c r="T1657" s="45">
        <v>1</v>
      </c>
      <c r="U1657" s="28" t="e">
        <v>#N/A</v>
      </c>
      <c r="V1657" s="44">
        <f>VLOOKUP($L1657,'[1]Tortugas liberadas DPNG'!$B$1:$O$552,7,FALSE)</f>
        <v>2019</v>
      </c>
      <c r="W1657" s="44">
        <f>VLOOKUP($L1657,'[1]Tortugas liberadas DPNG'!$B$1:$O$552,11,FALSE)</f>
        <v>28.6</v>
      </c>
      <c r="X1657" s="44">
        <f>VLOOKUP($L1657,'[1]Tortugas liberadas DPNG'!$B$1:$O$552,14,FALSE)/1000</f>
        <v>2.2210000000000001</v>
      </c>
      <c r="Y1657" s="44">
        <f>VLOOKUP($L1657,'[1]Tortugas liberadas DPNG'!$B$1:$O$552,5,FALSE) -0.5</f>
        <v>6.5</v>
      </c>
      <c r="Z1657" s="44">
        <f>Y1657+(F1657-VLOOKUP($L1657,'[1]Tortugas liberadas DPNG'!$B$1:$O$552,7,FALSE))</f>
        <v>7.5</v>
      </c>
    </row>
    <row r="1658" spans="1:26" x14ac:dyDescent="0.25">
      <c r="A1658" s="42">
        <f t="shared" si="42"/>
        <v>1742</v>
      </c>
      <c r="B1658" s="42" t="s">
        <v>28</v>
      </c>
      <c r="E1658" s="42" t="s">
        <v>1025</v>
      </c>
      <c r="F1658" s="9">
        <v>2020</v>
      </c>
      <c r="G1658" s="42">
        <v>3</v>
      </c>
      <c r="H1658" s="42">
        <v>11</v>
      </c>
      <c r="I1658" s="42">
        <v>-0.82033100000000003</v>
      </c>
      <c r="J1658" s="42">
        <v>-90.059655000000006</v>
      </c>
      <c r="K1658" s="47">
        <v>48311035</v>
      </c>
      <c r="L1658" s="47">
        <v>48311035</v>
      </c>
      <c r="M1658" s="47">
        <v>48311035</v>
      </c>
      <c r="O1658" s="45">
        <v>42</v>
      </c>
      <c r="P1658" s="45">
        <v>44.8</v>
      </c>
      <c r="Q1658" s="45">
        <v>33</v>
      </c>
      <c r="R1658" s="45">
        <v>10</v>
      </c>
      <c r="S1658" s="45">
        <v>9</v>
      </c>
      <c r="T1658" s="45">
        <v>1</v>
      </c>
      <c r="U1658" s="28" t="e">
        <v>#N/A</v>
      </c>
      <c r="V1658" s="44">
        <f>VLOOKUP($L1658,'[1]Tortugas liberadas DPNG'!$B$1:$O$552,7,FALSE)</f>
        <v>2015</v>
      </c>
      <c r="W1658" s="44">
        <f>VLOOKUP($L1658,'[1]Tortugas liberadas DPNG'!$B$1:$O$552,11,FALSE)</f>
        <v>25.4</v>
      </c>
      <c r="X1658" s="44">
        <f>VLOOKUP($L1658,'[1]Tortugas liberadas DPNG'!$B$1:$O$552,14,FALSE)/1000</f>
        <v>1.5</v>
      </c>
      <c r="Y1658" s="44">
        <f>VLOOKUP($L1658,'[1]Tortugas liberadas DPNG'!$B$1:$O$552,5,FALSE) -0.5</f>
        <v>4.5</v>
      </c>
      <c r="Z1658" s="44">
        <f>Y1658+(F1658-VLOOKUP($L1658,'[1]Tortugas liberadas DPNG'!$B$1:$O$552,7,FALSE))</f>
        <v>9.5</v>
      </c>
    </row>
    <row r="1659" spans="1:26" x14ac:dyDescent="0.25">
      <c r="A1659" s="42">
        <f t="shared" si="42"/>
        <v>1743</v>
      </c>
      <c r="B1659" s="42" t="s">
        <v>28</v>
      </c>
      <c r="E1659" s="42" t="s">
        <v>1026</v>
      </c>
      <c r="F1659" s="9">
        <v>2020</v>
      </c>
      <c r="G1659" s="42">
        <v>3</v>
      </c>
      <c r="H1659" s="42">
        <v>11</v>
      </c>
      <c r="I1659" s="42">
        <v>-0.82034499999999999</v>
      </c>
      <c r="J1659" s="42">
        <v>-90.059576000000007</v>
      </c>
      <c r="K1659" s="47">
        <v>52062883</v>
      </c>
      <c r="L1659" s="47">
        <v>52062883</v>
      </c>
      <c r="M1659" s="47">
        <v>52062883</v>
      </c>
      <c r="O1659" s="45">
        <v>36.5</v>
      </c>
      <c r="P1659" s="45">
        <v>37</v>
      </c>
      <c r="Q1659" s="45">
        <v>26.2</v>
      </c>
      <c r="R1659" s="45">
        <v>8</v>
      </c>
      <c r="S1659" s="45">
        <v>4.8</v>
      </c>
      <c r="T1659" s="45">
        <v>1</v>
      </c>
      <c r="U1659" s="28" t="e">
        <v>#N/A</v>
      </c>
      <c r="V1659" s="44">
        <f>VLOOKUP($L1659,'[1]Tortugas liberadas DPNG'!$B$1:$O$552,7,FALSE)</f>
        <v>2017</v>
      </c>
      <c r="W1659" s="44">
        <f>VLOOKUP($L1659,'[1]Tortugas liberadas DPNG'!$B$1:$O$552,11,FALSE)</f>
        <v>25.7</v>
      </c>
      <c r="X1659" s="44">
        <f>VLOOKUP($L1659,'[1]Tortugas liberadas DPNG'!$B$1:$O$552,14,FALSE)/1000</f>
        <v>1.343</v>
      </c>
      <c r="Y1659" s="44">
        <f>VLOOKUP($L1659,'[1]Tortugas liberadas DPNG'!$B$1:$O$552,5,FALSE) -0.5</f>
        <v>5.5</v>
      </c>
      <c r="Z1659" s="44">
        <f>Y1659+(F1659-VLOOKUP($L1659,'[1]Tortugas liberadas DPNG'!$B$1:$O$552,7,FALSE))</f>
        <v>8.5</v>
      </c>
    </row>
    <row r="1660" spans="1:26" x14ac:dyDescent="0.25">
      <c r="A1660" s="42">
        <f t="shared" si="42"/>
        <v>1744</v>
      </c>
      <c r="B1660" s="42" t="s">
        <v>28</v>
      </c>
      <c r="E1660" s="42" t="s">
        <v>1027</v>
      </c>
      <c r="F1660" s="9">
        <v>2020</v>
      </c>
      <c r="G1660" s="42">
        <v>3</v>
      </c>
      <c r="H1660" s="42">
        <v>11</v>
      </c>
      <c r="I1660" s="42">
        <v>-0.82042199999999998</v>
      </c>
      <c r="J1660" s="42">
        <v>-90.059447000000006</v>
      </c>
      <c r="K1660" s="47">
        <v>52774542</v>
      </c>
      <c r="L1660" s="47">
        <v>52774542</v>
      </c>
      <c r="M1660" s="47">
        <v>52774542</v>
      </c>
      <c r="O1660" s="45">
        <v>34</v>
      </c>
      <c r="P1660" s="45">
        <v>36</v>
      </c>
      <c r="Q1660" s="45">
        <v>25.2</v>
      </c>
      <c r="R1660" s="45">
        <v>7.1</v>
      </c>
      <c r="S1660" s="45">
        <v>4.4000000000000004</v>
      </c>
      <c r="T1660" s="45">
        <v>1</v>
      </c>
      <c r="U1660" s="28" t="e">
        <v>#N/A</v>
      </c>
      <c r="V1660" s="44">
        <f>VLOOKUP($L1660,'[1]Tortugas liberadas DPNG'!$B$1:$O$552,7,FALSE)</f>
        <v>2017</v>
      </c>
      <c r="W1660" s="44">
        <f>VLOOKUP($L1660,'[1]Tortugas liberadas DPNG'!$B$1:$O$552,11,FALSE)</f>
        <v>24.4</v>
      </c>
      <c r="X1660" s="44">
        <f>VLOOKUP($L1660,'[1]Tortugas liberadas DPNG'!$B$1:$O$552,14,FALSE)/1000</f>
        <v>1.2</v>
      </c>
      <c r="Y1660" s="44">
        <f>VLOOKUP($L1660,'[1]Tortugas liberadas DPNG'!$B$1:$O$552,5,FALSE) -0.5</f>
        <v>4.5</v>
      </c>
      <c r="Z1660" s="44">
        <f>Y1660+(F1660-VLOOKUP($L1660,'[1]Tortugas liberadas DPNG'!$B$1:$O$552,7,FALSE))</f>
        <v>7.5</v>
      </c>
    </row>
    <row r="1661" spans="1:26" x14ac:dyDescent="0.25">
      <c r="A1661" s="42">
        <f t="shared" si="42"/>
        <v>1745</v>
      </c>
      <c r="B1661" s="42" t="s">
        <v>28</v>
      </c>
      <c r="E1661" s="42" t="s">
        <v>1028</v>
      </c>
      <c r="F1661" s="9">
        <v>2020</v>
      </c>
      <c r="G1661" s="42">
        <v>3</v>
      </c>
      <c r="H1661" s="42">
        <v>11</v>
      </c>
      <c r="I1661" s="42">
        <v>-0.820604</v>
      </c>
      <c r="J1661" s="42">
        <v>-90.058204000000003</v>
      </c>
      <c r="K1661" s="47" t="s">
        <v>1122</v>
      </c>
      <c r="L1661" s="49">
        <v>982126055990480</v>
      </c>
      <c r="M1661" s="49">
        <v>982126055990480</v>
      </c>
      <c r="O1661" s="45">
        <v>34.5</v>
      </c>
      <c r="P1661" s="45">
        <v>35</v>
      </c>
      <c r="Q1661" s="45">
        <v>24</v>
      </c>
      <c r="R1661" s="45">
        <v>6.9</v>
      </c>
      <c r="S1661" s="45">
        <v>4.4000000000000004</v>
      </c>
      <c r="T1661" s="45">
        <v>1</v>
      </c>
      <c r="U1661" s="28" t="e">
        <v>#N/A</v>
      </c>
      <c r="V1661" s="44">
        <f>VLOOKUP($L1661,'[1]Tortugas liberadas DPNG'!$B$1:$O$552,7,FALSE)</f>
        <v>2019</v>
      </c>
      <c r="W1661" s="44">
        <f>VLOOKUP($L1661,'[1]Tortugas liberadas DPNG'!$B$1:$O$552,11,FALSE)</f>
        <v>29.7</v>
      </c>
      <c r="X1661" s="44">
        <f>VLOOKUP($L1661,'[1]Tortugas liberadas DPNG'!$B$1:$O$552,14,FALSE)/1000</f>
        <v>2.3660000000000001</v>
      </c>
      <c r="Y1661" s="44">
        <f>VLOOKUP($L1661,'[1]Tortugas liberadas DPNG'!$B$1:$O$552,5,FALSE) -0.5</f>
        <v>6.5</v>
      </c>
      <c r="Z1661" s="44">
        <f>Y1661+(F1661-VLOOKUP($L1661,'[1]Tortugas liberadas DPNG'!$B$1:$O$552,7,FALSE))</f>
        <v>7.5</v>
      </c>
    </row>
    <row r="1662" spans="1:26" x14ac:dyDescent="0.25">
      <c r="A1662" s="42">
        <f t="shared" si="42"/>
        <v>1746</v>
      </c>
      <c r="B1662" s="42" t="s">
        <v>28</v>
      </c>
      <c r="E1662" s="42" t="s">
        <v>1029</v>
      </c>
      <c r="F1662" s="9">
        <v>2020</v>
      </c>
      <c r="G1662" s="42">
        <v>3</v>
      </c>
      <c r="H1662" s="42">
        <v>11</v>
      </c>
      <c r="I1662" s="42">
        <v>-0.82072500000000004</v>
      </c>
      <c r="J1662" s="42">
        <v>-90.057727999999997</v>
      </c>
      <c r="K1662" s="47">
        <v>52543074</v>
      </c>
      <c r="L1662" s="47">
        <v>52543074</v>
      </c>
      <c r="M1662" s="47">
        <v>52543074</v>
      </c>
      <c r="O1662" s="45">
        <v>35</v>
      </c>
      <c r="P1662" s="45">
        <v>36.299999999999997</v>
      </c>
      <c r="Q1662" s="45">
        <v>24.2</v>
      </c>
      <c r="R1662" s="45">
        <v>6.9</v>
      </c>
      <c r="S1662" s="45">
        <v>5.4</v>
      </c>
      <c r="T1662" s="45">
        <v>1</v>
      </c>
      <c r="U1662" s="28" t="e">
        <v>#N/A</v>
      </c>
      <c r="V1662" s="44">
        <f>VLOOKUP($L1662,'[1]Tortugas liberadas DPNG'!$B$1:$O$552,7,FALSE)</f>
        <v>2017</v>
      </c>
      <c r="W1662" s="44">
        <f>VLOOKUP($L1662,'[1]Tortugas liberadas DPNG'!$B$1:$O$552,11,FALSE)</f>
        <v>24</v>
      </c>
      <c r="X1662" s="44">
        <f>VLOOKUP($L1662,'[1]Tortugas liberadas DPNG'!$B$1:$O$552,14,FALSE)/1000</f>
        <v>1.153</v>
      </c>
      <c r="Y1662" s="44">
        <f>VLOOKUP($L1662,'[1]Tortugas liberadas DPNG'!$B$1:$O$552,5,FALSE) -0.5</f>
        <v>5.5</v>
      </c>
      <c r="Z1662" s="44">
        <f>Y1662+(F1662-VLOOKUP($L1662,'[1]Tortugas liberadas DPNG'!$B$1:$O$552,7,FALSE))</f>
        <v>8.5</v>
      </c>
    </row>
    <row r="1663" spans="1:26" x14ac:dyDescent="0.25">
      <c r="A1663" s="42">
        <f t="shared" si="42"/>
        <v>1747</v>
      </c>
      <c r="B1663" s="42" t="s">
        <v>28</v>
      </c>
      <c r="E1663" s="42" t="s">
        <v>1030</v>
      </c>
      <c r="F1663" s="9">
        <v>2020</v>
      </c>
      <c r="G1663" s="42">
        <v>3</v>
      </c>
      <c r="H1663" s="42">
        <v>11</v>
      </c>
      <c r="I1663" s="42">
        <v>-0.82074800000000003</v>
      </c>
      <c r="J1663" s="42">
        <v>-90.057761999999997</v>
      </c>
      <c r="K1663" s="47">
        <v>48367631</v>
      </c>
      <c r="L1663" s="47">
        <v>48367631</v>
      </c>
      <c r="M1663" s="47">
        <v>48367631</v>
      </c>
      <c r="O1663" s="45">
        <v>45.6</v>
      </c>
      <c r="P1663" s="45">
        <v>49.5</v>
      </c>
      <c r="Q1663" s="45">
        <v>34.200000000000003</v>
      </c>
      <c r="R1663" s="45">
        <v>11.9</v>
      </c>
      <c r="S1663" s="45">
        <v>11.8</v>
      </c>
      <c r="T1663" s="45">
        <v>1</v>
      </c>
      <c r="U1663" s="28" t="e">
        <v>#N/A</v>
      </c>
      <c r="V1663" s="44">
        <f>VLOOKUP($L1663,'[1]Tortugas liberadas DPNG'!$B$1:$O$552,7,FALSE)</f>
        <v>2015</v>
      </c>
      <c r="W1663" s="44">
        <f>VLOOKUP($L1663,'[1]Tortugas liberadas DPNG'!$B$1:$O$552,11,FALSE)</f>
        <v>25.5</v>
      </c>
      <c r="X1663" s="44">
        <f>VLOOKUP($L1663,'[1]Tortugas liberadas DPNG'!$B$1:$O$552,14,FALSE)/1000</f>
        <v>1.5</v>
      </c>
      <c r="Y1663" s="44">
        <f>VLOOKUP($L1663,'[1]Tortugas liberadas DPNG'!$B$1:$O$552,5,FALSE) -0.5</f>
        <v>5.5</v>
      </c>
      <c r="Z1663" s="44">
        <f>Y1663+(F1663-VLOOKUP($L1663,'[1]Tortugas liberadas DPNG'!$B$1:$O$552,7,FALSE))</f>
        <v>10.5</v>
      </c>
    </row>
    <row r="1664" spans="1:26" x14ac:dyDescent="0.25">
      <c r="A1664" s="42">
        <f t="shared" si="42"/>
        <v>1748</v>
      </c>
      <c r="B1664" s="42" t="s">
        <v>28</v>
      </c>
      <c r="E1664" s="42" t="s">
        <v>1031</v>
      </c>
      <c r="F1664" s="9">
        <v>2020</v>
      </c>
      <c r="G1664" s="42">
        <v>3</v>
      </c>
      <c r="H1664" s="42">
        <v>11</v>
      </c>
      <c r="I1664" s="42">
        <v>-0.82038199999999994</v>
      </c>
      <c r="J1664" s="42">
        <v>-90.057642999999999</v>
      </c>
      <c r="K1664" s="47">
        <v>91103820</v>
      </c>
      <c r="L1664" s="47">
        <v>91103820</v>
      </c>
      <c r="M1664" s="47">
        <v>91103820</v>
      </c>
      <c r="O1664" s="45">
        <v>38.1</v>
      </c>
      <c r="P1664" s="45">
        <v>40.1</v>
      </c>
      <c r="Q1664" s="45">
        <v>28.5</v>
      </c>
      <c r="R1664" s="45">
        <v>8.6999999999999993</v>
      </c>
      <c r="S1664" s="45">
        <v>6</v>
      </c>
      <c r="T1664" s="45">
        <v>1</v>
      </c>
      <c r="U1664" s="28" t="e">
        <v>#N/A</v>
      </c>
      <c r="V1664" s="44">
        <f>VLOOKUP($L1664,'[1]Tortugas liberadas DPNG'!$B$1:$O$552,7,FALSE)</f>
        <v>2017</v>
      </c>
      <c r="W1664" s="44">
        <f>VLOOKUP($L1664,'[1]Tortugas liberadas DPNG'!$B$1:$O$552,11,FALSE)</f>
        <v>25.9</v>
      </c>
      <c r="X1664" s="44">
        <f>VLOOKUP($L1664,'[1]Tortugas liberadas DPNG'!$B$1:$O$552,14,FALSE)/1000</f>
        <v>1.633</v>
      </c>
      <c r="Y1664" s="44">
        <f>VLOOKUP($L1664,'[1]Tortugas liberadas DPNG'!$B$1:$O$552,5,FALSE) -0.5</f>
        <v>5.5</v>
      </c>
      <c r="Z1664" s="44">
        <f>Y1664+(F1664-VLOOKUP($L1664,'[1]Tortugas liberadas DPNG'!$B$1:$O$552,7,FALSE))</f>
        <v>8.5</v>
      </c>
    </row>
    <row r="1665" spans="1:26" x14ac:dyDescent="0.25">
      <c r="A1665" s="42">
        <f t="shared" si="42"/>
        <v>1749</v>
      </c>
      <c r="B1665" s="42" t="s">
        <v>28</v>
      </c>
      <c r="E1665" s="42" t="s">
        <v>1032</v>
      </c>
      <c r="F1665" s="9">
        <v>2020</v>
      </c>
      <c r="G1665" s="42">
        <v>3</v>
      </c>
      <c r="H1665" s="42">
        <v>11</v>
      </c>
      <c r="I1665" s="42">
        <v>-0.82037099999999996</v>
      </c>
      <c r="J1665" s="42">
        <v>-90.057644999999994</v>
      </c>
      <c r="K1665" s="47">
        <v>52512027</v>
      </c>
      <c r="L1665" s="47">
        <v>52512027</v>
      </c>
      <c r="M1665" s="47">
        <v>52512027</v>
      </c>
      <c r="O1665" s="45">
        <v>33.700000000000003</v>
      </c>
      <c r="P1665" s="45">
        <v>35.4</v>
      </c>
      <c r="Q1665" s="45">
        <v>25</v>
      </c>
      <c r="R1665" s="45">
        <v>7</v>
      </c>
      <c r="S1665" s="45">
        <v>3.8</v>
      </c>
      <c r="T1665" s="45">
        <v>1</v>
      </c>
      <c r="U1665" s="28" t="e">
        <v>#N/A</v>
      </c>
      <c r="V1665" s="44">
        <f>VLOOKUP($L1665,'[1]Tortugas liberadas DPNG'!$B$1:$O$552,7,FALSE)</f>
        <v>2017</v>
      </c>
      <c r="W1665" s="44">
        <f>VLOOKUP($L1665,'[1]Tortugas liberadas DPNG'!$B$1:$O$552,11,FALSE)</f>
        <v>24</v>
      </c>
      <c r="X1665" s="44">
        <f>VLOOKUP($L1665,'[1]Tortugas liberadas DPNG'!$B$1:$O$552,14,FALSE)/1000</f>
        <v>1.4</v>
      </c>
      <c r="Y1665" s="44">
        <f>VLOOKUP($L1665,'[1]Tortugas liberadas DPNG'!$B$1:$O$552,5,FALSE) -0.5</f>
        <v>6.5</v>
      </c>
      <c r="Z1665" s="44">
        <f>Y1665+(F1665-VLOOKUP($L1665,'[1]Tortugas liberadas DPNG'!$B$1:$O$552,7,FALSE))</f>
        <v>9.5</v>
      </c>
    </row>
    <row r="1666" spans="1:26" x14ac:dyDescent="0.25">
      <c r="A1666" s="42">
        <f t="shared" si="42"/>
        <v>1750</v>
      </c>
      <c r="B1666" s="42" t="s">
        <v>28</v>
      </c>
      <c r="E1666" s="42" t="s">
        <v>1033</v>
      </c>
      <c r="F1666" s="9">
        <v>2020</v>
      </c>
      <c r="G1666" s="42">
        <v>3</v>
      </c>
      <c r="H1666" s="42">
        <v>11</v>
      </c>
      <c r="I1666" s="42">
        <v>-0.82094599999999995</v>
      </c>
      <c r="J1666" s="42">
        <v>-90.055745000000002</v>
      </c>
      <c r="K1666" s="47" t="s">
        <v>917</v>
      </c>
      <c r="L1666" s="49">
        <v>982126055990573</v>
      </c>
      <c r="M1666" s="49">
        <v>982126055990573</v>
      </c>
      <c r="O1666" s="45">
        <v>32.1</v>
      </c>
      <c r="P1666" s="45">
        <v>34.5</v>
      </c>
      <c r="Q1666" s="45">
        <v>23.6</v>
      </c>
      <c r="R1666" s="45">
        <v>6.7</v>
      </c>
      <c r="S1666" s="45">
        <v>2.2000000000000002</v>
      </c>
      <c r="T1666" s="45">
        <v>1</v>
      </c>
      <c r="U1666" s="28" t="e">
        <v>#N/A</v>
      </c>
      <c r="V1666" s="44">
        <f>VLOOKUP($L1666,'[1]Tortugas liberadas DPNG'!$B$1:$O$552,7,FALSE)</f>
        <v>2019</v>
      </c>
      <c r="W1666" s="44">
        <f>VLOOKUP($L1666,'[1]Tortugas liberadas DPNG'!$B$1:$O$552,11,FALSE)</f>
        <v>28.5</v>
      </c>
      <c r="X1666" s="44">
        <f>VLOOKUP($L1666,'[1]Tortugas liberadas DPNG'!$B$1:$O$552,14,FALSE)/1000</f>
        <v>1.921</v>
      </c>
      <c r="Y1666" s="44">
        <f>VLOOKUP($L1666,'[1]Tortugas liberadas DPNG'!$B$1:$O$552,5,FALSE) -0.5</f>
        <v>5.5</v>
      </c>
      <c r="Z1666" s="44">
        <f>Y1666+(F1666-VLOOKUP($L1666,'[1]Tortugas liberadas DPNG'!$B$1:$O$552,7,FALSE))</f>
        <v>6.5</v>
      </c>
    </row>
    <row r="1667" spans="1:26" x14ac:dyDescent="0.25">
      <c r="A1667" s="42">
        <f t="shared" si="42"/>
        <v>1751</v>
      </c>
      <c r="B1667" s="42" t="s">
        <v>28</v>
      </c>
      <c r="E1667" s="42" t="s">
        <v>1035</v>
      </c>
      <c r="F1667" s="9">
        <v>2020</v>
      </c>
      <c r="G1667" s="42">
        <v>3</v>
      </c>
      <c r="H1667" s="42">
        <v>12</v>
      </c>
      <c r="I1667" s="42">
        <v>-0.81616100000000003</v>
      </c>
      <c r="J1667" s="42">
        <v>-90.059916999999999</v>
      </c>
      <c r="K1667" s="47">
        <v>52029052</v>
      </c>
      <c r="L1667" s="47">
        <v>52029057</v>
      </c>
      <c r="M1667" s="47">
        <v>52029057</v>
      </c>
      <c r="N1667" s="47">
        <v>2387</v>
      </c>
      <c r="O1667" s="45">
        <v>38.799999999999997</v>
      </c>
      <c r="P1667" s="45">
        <v>41.5</v>
      </c>
      <c r="Q1667" s="45">
        <v>28.6</v>
      </c>
      <c r="R1667" s="45">
        <v>6.9</v>
      </c>
      <c r="S1667" s="45">
        <v>5.4</v>
      </c>
      <c r="T1667" s="45">
        <v>1</v>
      </c>
      <c r="U1667" s="28" t="e">
        <v>#N/A</v>
      </c>
      <c r="V1667" s="44">
        <f>VLOOKUP($L1667,'[1]Tortugas liberadas DPNG'!$B$1:$O$552,7,FALSE)</f>
        <v>2017</v>
      </c>
      <c r="W1667" s="44">
        <f>VLOOKUP($L1667,'[1]Tortugas liberadas DPNG'!$B$1:$O$552,11,FALSE)</f>
        <v>26.1</v>
      </c>
      <c r="X1667" s="44">
        <f>VLOOKUP($L1667,'[1]Tortugas liberadas DPNG'!$B$1:$O$552,14,FALSE)/1000</f>
        <v>1.647</v>
      </c>
      <c r="Y1667" s="44">
        <f>VLOOKUP($L1667,'[1]Tortugas liberadas DPNG'!$B$1:$O$552,5,FALSE) -0.5</f>
        <v>5.5</v>
      </c>
      <c r="Z1667" s="44">
        <f>Y1667+(F1667-VLOOKUP($L1667,'[1]Tortugas liberadas DPNG'!$B$1:$O$552,7,FALSE))</f>
        <v>8.5</v>
      </c>
    </row>
    <row r="1668" spans="1:26" x14ac:dyDescent="0.25">
      <c r="A1668" s="42">
        <f t="shared" si="42"/>
        <v>1752</v>
      </c>
      <c r="B1668" s="42" t="s">
        <v>28</v>
      </c>
      <c r="E1668" s="42" t="s">
        <v>1036</v>
      </c>
      <c r="F1668" s="9">
        <v>2020</v>
      </c>
      <c r="G1668" s="42">
        <v>3</v>
      </c>
      <c r="H1668" s="42">
        <v>12</v>
      </c>
      <c r="I1668" s="42">
        <v>-0.81616699999999998</v>
      </c>
      <c r="J1668" s="42">
        <v>-90.059912999999995</v>
      </c>
      <c r="K1668" s="47">
        <v>48368071</v>
      </c>
      <c r="L1668" s="47">
        <v>48368071</v>
      </c>
      <c r="M1668" s="47">
        <v>48368071</v>
      </c>
      <c r="O1668" s="45">
        <v>55.6</v>
      </c>
      <c r="P1668" s="45">
        <v>57.5</v>
      </c>
      <c r="Q1668" s="45">
        <v>43.2</v>
      </c>
      <c r="R1668" s="45">
        <v>14.4</v>
      </c>
      <c r="S1668" s="45">
        <v>18.399999999999999</v>
      </c>
      <c r="T1668" s="45">
        <v>1</v>
      </c>
      <c r="U1668" s="28" t="e">
        <v>#N/A</v>
      </c>
      <c r="V1668" s="44">
        <f>VLOOKUP($L1668,'[1]Tortugas liberadas DPNG'!$B$1:$O$552,7,FALSE)</f>
        <v>2015</v>
      </c>
      <c r="W1668" s="44">
        <f>VLOOKUP($L1668,'[1]Tortugas liberadas DPNG'!$B$1:$O$552,11,FALSE)</f>
        <v>34.700000000000003</v>
      </c>
      <c r="X1668" s="44">
        <f>VLOOKUP($L1668,'[1]Tortugas liberadas DPNG'!$B$1:$O$552,14,FALSE)/1000</f>
        <v>3.5</v>
      </c>
      <c r="Y1668" s="44">
        <f>VLOOKUP($L1668,'[1]Tortugas liberadas DPNG'!$B$1:$O$552,5,FALSE) -0.5</f>
        <v>7.5</v>
      </c>
      <c r="Z1668" s="44">
        <f>Y1668+(F1668-VLOOKUP($L1668,'[1]Tortugas liberadas DPNG'!$B$1:$O$552,7,FALSE))</f>
        <v>12.5</v>
      </c>
    </row>
    <row r="1669" spans="1:26" x14ac:dyDescent="0.25">
      <c r="A1669" s="42">
        <f t="shared" si="42"/>
        <v>1753</v>
      </c>
      <c r="B1669" s="42" t="s">
        <v>28</v>
      </c>
      <c r="E1669" s="42" t="s">
        <v>1038</v>
      </c>
      <c r="F1669" s="9">
        <v>2020</v>
      </c>
      <c r="G1669" s="42">
        <v>3</v>
      </c>
      <c r="H1669" s="42">
        <v>12</v>
      </c>
      <c r="I1669" s="42">
        <v>-0.81558600000000003</v>
      </c>
      <c r="J1669" s="42">
        <v>-90.062012999999993</v>
      </c>
      <c r="K1669" s="47" t="s">
        <v>610</v>
      </c>
      <c r="L1669" s="49">
        <v>982126055990416</v>
      </c>
      <c r="M1669" s="49">
        <v>982126055990416</v>
      </c>
      <c r="O1669" s="45">
        <v>33.299999999999997</v>
      </c>
      <c r="P1669" s="45">
        <v>35.200000000000003</v>
      </c>
      <c r="Q1669" s="45">
        <v>23.8</v>
      </c>
      <c r="R1669" s="45">
        <v>7.2</v>
      </c>
      <c r="S1669" s="45">
        <v>5.4</v>
      </c>
      <c r="T1669" s="45">
        <v>1</v>
      </c>
      <c r="U1669" s="28" t="e">
        <v>#N/A</v>
      </c>
      <c r="V1669" s="44">
        <f>VLOOKUP($L1669,'[1]Tortugas liberadas DPNG'!$B$1:$O$552,7,FALSE)</f>
        <v>2019</v>
      </c>
      <c r="W1669" s="44">
        <f>VLOOKUP($L1669,'[1]Tortugas liberadas DPNG'!$B$1:$O$552,11,FALSE)</f>
        <v>29.3</v>
      </c>
      <c r="X1669" s="44">
        <f>VLOOKUP($L1669,'[1]Tortugas liberadas DPNG'!$B$1:$O$552,14,FALSE)/1000</f>
        <v>2.1440000000000001</v>
      </c>
      <c r="Y1669" s="44">
        <f>VLOOKUP($L1669,'[1]Tortugas liberadas DPNG'!$B$1:$O$552,5,FALSE) -0.5</f>
        <v>6.5</v>
      </c>
      <c r="Z1669" s="44">
        <f>Y1669+(F1669-VLOOKUP($L1669,'[1]Tortugas liberadas DPNG'!$B$1:$O$552,7,FALSE))</f>
        <v>7.5</v>
      </c>
    </row>
    <row r="1670" spans="1:26" x14ac:dyDescent="0.25">
      <c r="A1670" s="42">
        <f t="shared" si="42"/>
        <v>1754</v>
      </c>
      <c r="B1670" s="42" t="s">
        <v>28</v>
      </c>
      <c r="E1670" s="42" t="s">
        <v>1040</v>
      </c>
      <c r="F1670" s="9">
        <v>2020</v>
      </c>
      <c r="G1670" s="42">
        <v>3</v>
      </c>
      <c r="H1670" s="42">
        <v>12</v>
      </c>
      <c r="I1670" s="42">
        <v>-0.81567400000000001</v>
      </c>
      <c r="J1670" s="42">
        <v>-90.062171000000006</v>
      </c>
      <c r="K1670" s="47">
        <v>52279084</v>
      </c>
      <c r="L1670" s="47">
        <v>52279084</v>
      </c>
      <c r="M1670" s="47">
        <v>52279084</v>
      </c>
      <c r="O1670" s="45">
        <v>36.4</v>
      </c>
      <c r="P1670" s="45">
        <v>40</v>
      </c>
      <c r="Q1670" s="45">
        <v>28.1</v>
      </c>
      <c r="R1670" s="45">
        <v>7.9</v>
      </c>
      <c r="S1670" s="45">
        <v>6.4</v>
      </c>
      <c r="T1670" s="45">
        <v>1</v>
      </c>
      <c r="U1670" s="28" t="e">
        <v>#N/A</v>
      </c>
      <c r="V1670" s="44">
        <f>VLOOKUP($L1670,'[1]Tortugas liberadas DPNG'!$B$1:$O$552,7,FALSE)</f>
        <v>2017</v>
      </c>
      <c r="W1670" s="44">
        <f>VLOOKUP($L1670,'[1]Tortugas liberadas DPNG'!$B$1:$O$552,11,FALSE)</f>
        <v>26</v>
      </c>
      <c r="X1670" s="44">
        <f>VLOOKUP($L1670,'[1]Tortugas liberadas DPNG'!$B$1:$O$552,14,FALSE)/1000</f>
        <v>1.5</v>
      </c>
      <c r="Y1670" s="44">
        <f>VLOOKUP($L1670,'[1]Tortugas liberadas DPNG'!$B$1:$O$552,5,FALSE) -0.5</f>
        <v>7.5</v>
      </c>
      <c r="Z1670" s="44">
        <f>Y1670+(F1670-VLOOKUP($L1670,'[1]Tortugas liberadas DPNG'!$B$1:$O$552,7,FALSE))</f>
        <v>10.5</v>
      </c>
    </row>
    <row r="1671" spans="1:26" x14ac:dyDescent="0.25">
      <c r="A1671" s="42">
        <f t="shared" si="42"/>
        <v>1755</v>
      </c>
      <c r="B1671" s="42" t="s">
        <v>28</v>
      </c>
      <c r="E1671" s="42" t="s">
        <v>1042</v>
      </c>
      <c r="F1671" s="9">
        <v>2020</v>
      </c>
      <c r="G1671" s="42">
        <v>3</v>
      </c>
      <c r="H1671" s="42">
        <v>12</v>
      </c>
      <c r="I1671" s="42">
        <v>-0.81558699999999995</v>
      </c>
      <c r="J1671" s="42">
        <v>-90.062860999999998</v>
      </c>
      <c r="K1671" s="47">
        <v>48102624</v>
      </c>
      <c r="L1671" s="47">
        <v>48102624</v>
      </c>
      <c r="M1671" s="47">
        <v>48102624</v>
      </c>
      <c r="N1671" s="47">
        <v>2167</v>
      </c>
      <c r="O1671" s="45">
        <v>51.3</v>
      </c>
      <c r="P1671" s="45">
        <v>53</v>
      </c>
      <c r="Q1671" s="45">
        <v>38.200000000000003</v>
      </c>
      <c r="R1671" s="45">
        <v>12</v>
      </c>
      <c r="S1671" s="45">
        <v>15.2</v>
      </c>
      <c r="T1671" s="45">
        <v>1</v>
      </c>
      <c r="U1671" s="28" t="e">
        <v>#N/A</v>
      </c>
      <c r="V1671" s="44">
        <f>VLOOKUP($L1671,'[1]Tortugas liberadas DPNG'!$B$1:$O$552,7,FALSE)</f>
        <v>2015</v>
      </c>
      <c r="W1671" s="44">
        <f>VLOOKUP($L1671,'[1]Tortugas liberadas DPNG'!$B$1:$O$552,11,FALSE)</f>
        <v>30.1</v>
      </c>
      <c r="X1671" s="44">
        <f>VLOOKUP($L1671,'[1]Tortugas liberadas DPNG'!$B$1:$O$552,14,FALSE)/1000</f>
        <v>2.4</v>
      </c>
      <c r="Y1671" s="44">
        <f>VLOOKUP($L1671,'[1]Tortugas liberadas DPNG'!$B$1:$O$552,5,FALSE) -0.5</f>
        <v>6.5</v>
      </c>
      <c r="Z1671" s="44">
        <f>Y1671+(F1671-VLOOKUP($L1671,'[1]Tortugas liberadas DPNG'!$B$1:$O$552,7,FALSE))</f>
        <v>11.5</v>
      </c>
    </row>
    <row r="1672" spans="1:26" x14ac:dyDescent="0.25">
      <c r="A1672" s="42">
        <f t="shared" si="42"/>
        <v>1756</v>
      </c>
      <c r="B1672" s="42" t="s">
        <v>28</v>
      </c>
      <c r="E1672" s="42" t="s">
        <v>1043</v>
      </c>
      <c r="F1672" s="9">
        <v>2020</v>
      </c>
      <c r="G1672" s="42">
        <v>3</v>
      </c>
      <c r="H1672" s="42">
        <v>12</v>
      </c>
      <c r="I1672" s="42">
        <v>-0.81512399999999996</v>
      </c>
      <c r="J1672" s="42">
        <v>-90.063280000000006</v>
      </c>
      <c r="K1672" s="47">
        <v>51540350</v>
      </c>
      <c r="L1672" s="47">
        <v>51540350</v>
      </c>
      <c r="M1672" s="47">
        <v>51540350</v>
      </c>
      <c r="O1672" s="45">
        <v>36.1</v>
      </c>
      <c r="P1672" s="45">
        <v>37.200000000000003</v>
      </c>
      <c r="Q1672" s="45">
        <v>26.2</v>
      </c>
      <c r="R1672" s="45">
        <v>7.2</v>
      </c>
      <c r="S1672" s="45">
        <v>5.2</v>
      </c>
      <c r="T1672" s="45">
        <v>1</v>
      </c>
      <c r="U1672" s="28" t="e">
        <v>#N/A</v>
      </c>
      <c r="V1672" s="44">
        <f>VLOOKUP($L1672,'[1]Tortugas liberadas DPNG'!$B$1:$O$552,7,FALSE)</f>
        <v>2017</v>
      </c>
      <c r="W1672" s="44">
        <f>VLOOKUP($L1672,'[1]Tortugas liberadas DPNG'!$B$1:$O$552,11,FALSE)</f>
        <v>25.4</v>
      </c>
      <c r="X1672" s="44">
        <f>VLOOKUP($L1672,'[1]Tortugas liberadas DPNG'!$B$1:$O$552,14,FALSE)/1000</f>
        <v>1.4</v>
      </c>
      <c r="Y1672" s="44">
        <f>VLOOKUP($L1672,'[1]Tortugas liberadas DPNG'!$B$1:$O$552,5,FALSE) -0.5</f>
        <v>4.5</v>
      </c>
      <c r="Z1672" s="44">
        <f>Y1672+(F1672-VLOOKUP($L1672,'[1]Tortugas liberadas DPNG'!$B$1:$O$552,7,FALSE))</f>
        <v>7.5</v>
      </c>
    </row>
    <row r="1673" spans="1:26" x14ac:dyDescent="0.25">
      <c r="A1673" s="42">
        <f t="shared" si="42"/>
        <v>1757</v>
      </c>
      <c r="B1673" s="42" t="s">
        <v>28</v>
      </c>
      <c r="E1673" s="42" t="s">
        <v>1045</v>
      </c>
      <c r="F1673" s="9">
        <v>2020</v>
      </c>
      <c r="G1673" s="42">
        <v>3</v>
      </c>
      <c r="H1673" s="42">
        <v>12</v>
      </c>
      <c r="I1673" s="42">
        <v>-0.81391899999999995</v>
      </c>
      <c r="J1673" s="42">
        <v>-90.064657999999994</v>
      </c>
      <c r="K1673" s="47">
        <v>48283055</v>
      </c>
      <c r="L1673" s="47">
        <v>48283055</v>
      </c>
      <c r="M1673" s="47">
        <v>48283055</v>
      </c>
      <c r="O1673" s="45">
        <v>45.2</v>
      </c>
      <c r="P1673" s="45">
        <v>50.1</v>
      </c>
      <c r="Q1673" s="45">
        <v>34.5</v>
      </c>
      <c r="R1673" s="45">
        <v>12</v>
      </c>
      <c r="S1673" s="45">
        <v>11.6</v>
      </c>
      <c r="T1673" s="45">
        <v>1</v>
      </c>
      <c r="U1673" s="28" t="e">
        <v>#N/A</v>
      </c>
      <c r="V1673" s="44">
        <f>VLOOKUP($L1673,'[1]Tortugas liberadas DPNG'!$B$1:$O$552,7,FALSE)</f>
        <v>2015</v>
      </c>
      <c r="W1673" s="44">
        <f>VLOOKUP($L1673,'[1]Tortugas liberadas DPNG'!$B$1:$O$552,11,FALSE)</f>
        <v>26.5</v>
      </c>
      <c r="X1673" s="44">
        <f>VLOOKUP($L1673,'[1]Tortugas liberadas DPNG'!$B$1:$O$552,14,FALSE)/1000</f>
        <v>1.8</v>
      </c>
      <c r="Y1673" s="44">
        <f>VLOOKUP($L1673,'[1]Tortugas liberadas DPNG'!$B$1:$O$552,5,FALSE) -0.5</f>
        <v>6.5</v>
      </c>
      <c r="Z1673" s="44">
        <f>Y1673+(F1673-VLOOKUP($L1673,'[1]Tortugas liberadas DPNG'!$B$1:$O$552,7,FALSE))</f>
        <v>11.5</v>
      </c>
    </row>
    <row r="1674" spans="1:26" x14ac:dyDescent="0.25">
      <c r="A1674" s="42">
        <f t="shared" si="42"/>
        <v>1758</v>
      </c>
      <c r="B1674" s="42" t="s">
        <v>28</v>
      </c>
      <c r="E1674" s="42" t="s">
        <v>1047</v>
      </c>
      <c r="F1674" s="9">
        <v>2020</v>
      </c>
      <c r="G1674" s="42">
        <v>3</v>
      </c>
      <c r="H1674" s="42">
        <v>12</v>
      </c>
      <c r="I1674" s="42">
        <v>-0.81344700000000003</v>
      </c>
      <c r="J1674" s="42">
        <v>-90.069192000000001</v>
      </c>
      <c r="K1674" s="47">
        <v>48095875</v>
      </c>
      <c r="L1674" s="47">
        <v>48095875</v>
      </c>
      <c r="M1674" s="47">
        <v>48095875</v>
      </c>
      <c r="O1674" s="45">
        <v>45.2</v>
      </c>
      <c r="P1674" s="45">
        <v>47.5</v>
      </c>
      <c r="Q1674" s="45">
        <v>34.200000000000003</v>
      </c>
      <c r="R1674" s="45">
        <v>10.4</v>
      </c>
      <c r="S1674" s="45">
        <v>11.6</v>
      </c>
      <c r="T1674" s="45">
        <v>1</v>
      </c>
      <c r="U1674" s="28" t="e">
        <v>#N/A</v>
      </c>
      <c r="V1674" s="44">
        <f>VLOOKUP($L1674,'[1]Tortugas liberadas DPNG'!$B$1:$O$552,7,FALSE)</f>
        <v>2015</v>
      </c>
      <c r="W1674" s="44">
        <f>VLOOKUP($L1674,'[1]Tortugas liberadas DPNG'!$B$1:$O$552,11,FALSE)</f>
        <v>25.5</v>
      </c>
      <c r="X1674" s="44">
        <f>VLOOKUP($L1674,'[1]Tortugas liberadas DPNG'!$B$1:$O$552,14,FALSE)/1000</f>
        <v>1.3</v>
      </c>
      <c r="Y1674" s="44">
        <f>VLOOKUP($L1674,'[1]Tortugas liberadas DPNG'!$B$1:$O$552,5,FALSE) -0.5</f>
        <v>4.5</v>
      </c>
      <c r="Z1674" s="44">
        <f>Y1674+(F1674-VLOOKUP($L1674,'[1]Tortugas liberadas DPNG'!$B$1:$O$552,7,FALSE))</f>
        <v>9.5</v>
      </c>
    </row>
    <row r="1675" spans="1:26" x14ac:dyDescent="0.25">
      <c r="A1675" s="42">
        <f t="shared" si="42"/>
        <v>1759</v>
      </c>
      <c r="B1675" s="42" t="s">
        <v>28</v>
      </c>
      <c r="E1675" s="42" t="s">
        <v>1048</v>
      </c>
      <c r="F1675" s="9">
        <v>2020</v>
      </c>
      <c r="G1675" s="42">
        <v>3</v>
      </c>
      <c r="H1675" s="42">
        <v>12</v>
      </c>
      <c r="I1675" s="42">
        <v>-0.81139099999999997</v>
      </c>
      <c r="J1675" s="42">
        <v>-90.073168999999993</v>
      </c>
      <c r="K1675" s="47">
        <v>51572633</v>
      </c>
      <c r="L1675" s="47">
        <v>51572633</v>
      </c>
      <c r="M1675" s="47">
        <v>51572633</v>
      </c>
      <c r="O1675" s="45">
        <v>35.1</v>
      </c>
      <c r="P1675" s="45">
        <v>36.5</v>
      </c>
      <c r="Q1675" s="45">
        <v>25.6</v>
      </c>
      <c r="R1675" s="45">
        <v>7.1</v>
      </c>
      <c r="S1675" s="45">
        <v>3.2</v>
      </c>
      <c r="T1675" s="45">
        <v>1</v>
      </c>
      <c r="U1675" s="28" t="e">
        <v>#N/A</v>
      </c>
      <c r="V1675" s="44">
        <f>VLOOKUP($L1675,'[1]Tortugas liberadas DPNG'!$B$1:$O$552,7,FALSE)</f>
        <v>2017</v>
      </c>
      <c r="W1675" s="44">
        <f>VLOOKUP($L1675,'[1]Tortugas liberadas DPNG'!$B$1:$O$552,11,FALSE)</f>
        <v>24.9</v>
      </c>
      <c r="X1675" s="44">
        <f>VLOOKUP($L1675,'[1]Tortugas liberadas DPNG'!$B$1:$O$552,14,FALSE)/1000</f>
        <v>1.2</v>
      </c>
      <c r="Y1675" s="44">
        <f>VLOOKUP($L1675,'[1]Tortugas liberadas DPNG'!$B$1:$O$552,5,FALSE) -0.5</f>
        <v>4.5</v>
      </c>
      <c r="Z1675" s="44">
        <f>Y1675+(F1675-VLOOKUP($L1675,'[1]Tortugas liberadas DPNG'!$B$1:$O$552,7,FALSE))</f>
        <v>7.5</v>
      </c>
    </row>
    <row r="1676" spans="1:26" x14ac:dyDescent="0.25">
      <c r="A1676" s="42">
        <f t="shared" si="42"/>
        <v>1760</v>
      </c>
      <c r="B1676" s="42" t="s">
        <v>28</v>
      </c>
      <c r="E1676" s="42" t="s">
        <v>1049</v>
      </c>
      <c r="F1676" s="9">
        <v>2020</v>
      </c>
      <c r="G1676" s="42">
        <v>3</v>
      </c>
      <c r="H1676" s="42">
        <v>12</v>
      </c>
      <c r="I1676" s="42">
        <v>-0.81103099999999995</v>
      </c>
      <c r="J1676" s="42">
        <v>-90.074415000000002</v>
      </c>
      <c r="K1676" s="47">
        <v>51583817</v>
      </c>
      <c r="L1676" s="47">
        <v>51583817</v>
      </c>
      <c r="M1676" s="47">
        <v>51583817</v>
      </c>
      <c r="O1676" s="45">
        <v>35.6</v>
      </c>
      <c r="P1676" s="45">
        <v>37.4</v>
      </c>
      <c r="Q1676" s="45">
        <v>25.8</v>
      </c>
      <c r="R1676" s="45">
        <v>7.5</v>
      </c>
      <c r="S1676" s="45">
        <v>4.5999999999999996</v>
      </c>
      <c r="T1676" s="45">
        <v>1</v>
      </c>
      <c r="U1676" s="28" t="e">
        <v>#N/A</v>
      </c>
      <c r="V1676" s="44">
        <f>VLOOKUP($L1676,'[1]Tortugas liberadas DPNG'!$B$1:$O$552,7,FALSE)</f>
        <v>2017</v>
      </c>
      <c r="W1676" s="44">
        <f>VLOOKUP($L1676,'[1]Tortugas liberadas DPNG'!$B$1:$O$552,11,FALSE)</f>
        <v>24.5</v>
      </c>
      <c r="X1676" s="44">
        <f>VLOOKUP($L1676,'[1]Tortugas liberadas DPNG'!$B$1:$O$552,14,FALSE)/1000</f>
        <v>1.27</v>
      </c>
      <c r="Y1676" s="44">
        <f>VLOOKUP($L1676,'[1]Tortugas liberadas DPNG'!$B$1:$O$552,5,FALSE) -0.5</f>
        <v>4.5</v>
      </c>
      <c r="Z1676" s="44">
        <f>Y1676+(F1676-VLOOKUP($L1676,'[1]Tortugas liberadas DPNG'!$B$1:$O$552,7,FALSE))</f>
        <v>7.5</v>
      </c>
    </row>
    <row r="1677" spans="1:26" x14ac:dyDescent="0.25">
      <c r="A1677" s="42">
        <f t="shared" si="42"/>
        <v>1761</v>
      </c>
      <c r="B1677" s="42" t="s">
        <v>28</v>
      </c>
      <c r="E1677" s="42" t="s">
        <v>1050</v>
      </c>
      <c r="F1677" s="9">
        <v>2020</v>
      </c>
      <c r="G1677" s="42">
        <v>3</v>
      </c>
      <c r="H1677" s="42">
        <v>12</v>
      </c>
      <c r="I1677" s="42">
        <v>-0.81691499999999995</v>
      </c>
      <c r="J1677" s="42">
        <v>-90.076222000000001</v>
      </c>
      <c r="K1677" s="47">
        <v>48110861</v>
      </c>
      <c r="L1677" s="47">
        <v>48110861</v>
      </c>
      <c r="M1677" s="47">
        <v>48110861</v>
      </c>
      <c r="O1677" s="45">
        <v>46.5</v>
      </c>
      <c r="P1677" s="45">
        <v>49.6</v>
      </c>
      <c r="Q1677" s="45">
        <v>35.700000000000003</v>
      </c>
      <c r="R1677" s="45">
        <v>10.4</v>
      </c>
      <c r="S1677" s="45">
        <v>13</v>
      </c>
      <c r="T1677" s="45">
        <v>1</v>
      </c>
      <c r="U1677" s="28" t="e">
        <v>#N/A</v>
      </c>
      <c r="V1677" s="44">
        <f>VLOOKUP($L1677,'[1]Tortugas liberadas DPNG'!$B$1:$O$552,7,FALSE)</f>
        <v>2015</v>
      </c>
      <c r="W1677" s="44">
        <f>VLOOKUP($L1677,'[1]Tortugas liberadas DPNG'!$B$1:$O$552,11,FALSE)</f>
        <v>25.9</v>
      </c>
      <c r="X1677" s="44">
        <f>VLOOKUP($L1677,'[1]Tortugas liberadas DPNG'!$B$1:$O$552,14,FALSE)/1000</f>
        <v>1.6</v>
      </c>
      <c r="Y1677" s="44">
        <f>VLOOKUP($L1677,'[1]Tortugas liberadas DPNG'!$B$1:$O$552,5,FALSE) -0.5</f>
        <v>5.5</v>
      </c>
      <c r="Z1677" s="44">
        <f>Y1677+(F1677-VLOOKUP($L1677,'[1]Tortugas liberadas DPNG'!$B$1:$O$552,7,FALSE))</f>
        <v>10.5</v>
      </c>
    </row>
    <row r="1678" spans="1:26" x14ac:dyDescent="0.25">
      <c r="A1678" s="42">
        <f t="shared" si="42"/>
        <v>1762</v>
      </c>
      <c r="B1678" s="42" t="s">
        <v>28</v>
      </c>
      <c r="E1678" s="42" t="s">
        <v>1051</v>
      </c>
      <c r="F1678" s="9">
        <v>2020</v>
      </c>
      <c r="G1678" s="42">
        <v>3</v>
      </c>
      <c r="H1678" s="42">
        <v>12</v>
      </c>
      <c r="I1678" s="42">
        <v>-0.81736299999999995</v>
      </c>
      <c r="J1678" s="42">
        <v>-90.070549</v>
      </c>
      <c r="K1678" s="47">
        <v>52309273</v>
      </c>
      <c r="L1678" s="47">
        <v>52309273</v>
      </c>
      <c r="M1678" s="47">
        <v>52309273</v>
      </c>
      <c r="O1678" s="45">
        <v>50.1</v>
      </c>
      <c r="P1678" s="45">
        <v>52</v>
      </c>
      <c r="Q1678" s="45">
        <v>37.700000000000003</v>
      </c>
      <c r="R1678" s="45">
        <v>12.9</v>
      </c>
      <c r="S1678" s="45">
        <v>14.4</v>
      </c>
      <c r="T1678" s="45">
        <v>1</v>
      </c>
      <c r="U1678" s="28" t="e">
        <v>#N/A</v>
      </c>
      <c r="V1678" s="44" t="e">
        <f>VLOOKUP($L1678,'[1]Tortugas liberadas DPNG'!$B$1:$O$552,7,FALSE)</f>
        <v>#N/A</v>
      </c>
      <c r="W1678" s="44" t="e">
        <f>VLOOKUP($L1678,'[1]Tortugas liberadas DPNG'!$B$1:$O$552,11,FALSE)</f>
        <v>#N/A</v>
      </c>
      <c r="X1678" s="44" t="e">
        <f>VLOOKUP($L1678,'[1]Tortugas liberadas DPNG'!$B$1:$O$552,14,FALSE)/1000</f>
        <v>#N/A</v>
      </c>
      <c r="Y1678" s="44" t="e">
        <f>VLOOKUP($L1678,'[1]Tortugas liberadas DPNG'!$B$1:$O$552,5,FALSE) -0.5</f>
        <v>#N/A</v>
      </c>
      <c r="Z1678" s="44" t="e">
        <f>Y1678+(F1678-VLOOKUP($L1678,'[1]Tortugas liberadas DPNG'!$B$1:$O$552,7,FALSE))</f>
        <v>#N/A</v>
      </c>
    </row>
    <row r="1679" spans="1:26" x14ac:dyDescent="0.25">
      <c r="A1679" s="42">
        <f t="shared" si="42"/>
        <v>1763</v>
      </c>
      <c r="B1679" s="42" t="s">
        <v>28</v>
      </c>
      <c r="E1679" s="42" t="s">
        <v>1052</v>
      </c>
      <c r="F1679" s="9">
        <v>2020</v>
      </c>
      <c r="G1679" s="42">
        <v>3</v>
      </c>
      <c r="H1679" s="42">
        <v>12</v>
      </c>
      <c r="I1679" s="42">
        <v>-0.81816100000000003</v>
      </c>
      <c r="J1679" s="42">
        <v>-90.068686</v>
      </c>
      <c r="K1679" s="47" t="s">
        <v>1123</v>
      </c>
      <c r="L1679" s="49">
        <v>982126055990481</v>
      </c>
      <c r="M1679" s="49">
        <v>982126055990481</v>
      </c>
      <c r="O1679" s="45">
        <v>32.700000000000003</v>
      </c>
      <c r="P1679" s="45">
        <v>35.1</v>
      </c>
      <c r="Q1679" s="45">
        <v>25</v>
      </c>
      <c r="R1679" s="45">
        <v>6</v>
      </c>
      <c r="S1679" s="45">
        <v>4.0999999999999996</v>
      </c>
      <c r="T1679" s="45">
        <v>1</v>
      </c>
      <c r="U1679" s="28" t="e">
        <v>#N/A</v>
      </c>
      <c r="V1679" s="44">
        <f>VLOOKUP($L1679,'[1]Tortugas liberadas DPNG'!$B$1:$O$552,7,FALSE)</f>
        <v>2019</v>
      </c>
      <c r="W1679" s="44">
        <f>VLOOKUP($L1679,'[1]Tortugas liberadas DPNG'!$B$1:$O$552,11,FALSE)</f>
        <v>29.2</v>
      </c>
      <c r="X1679" s="44">
        <f>VLOOKUP($L1679,'[1]Tortugas liberadas DPNG'!$B$1:$O$552,14,FALSE)/1000</f>
        <v>2.1859999999999999</v>
      </c>
      <c r="Y1679" s="44">
        <f>VLOOKUP($L1679,'[1]Tortugas liberadas DPNG'!$B$1:$O$552,5,FALSE) -0.5</f>
        <v>5.5</v>
      </c>
      <c r="Z1679" s="44">
        <f>Y1679+(F1679-VLOOKUP($L1679,'[1]Tortugas liberadas DPNG'!$B$1:$O$552,7,FALSE))</f>
        <v>6.5</v>
      </c>
    </row>
    <row r="1680" spans="1:26" x14ac:dyDescent="0.25">
      <c r="A1680" s="42">
        <f t="shared" si="42"/>
        <v>1764</v>
      </c>
      <c r="B1680" s="42" t="s">
        <v>28</v>
      </c>
      <c r="E1680" s="42" t="s">
        <v>1053</v>
      </c>
      <c r="F1680" s="9">
        <v>2020</v>
      </c>
      <c r="G1680" s="42">
        <v>3</v>
      </c>
      <c r="H1680" s="42">
        <v>12</v>
      </c>
      <c r="I1680" s="42">
        <v>-0.81988000000000005</v>
      </c>
      <c r="J1680" s="42">
        <v>-90.061245999999997</v>
      </c>
      <c r="K1680" s="47">
        <v>48049284</v>
      </c>
      <c r="L1680" s="47">
        <v>48049284</v>
      </c>
      <c r="M1680" s="47">
        <v>48049284</v>
      </c>
      <c r="O1680" s="45">
        <v>46</v>
      </c>
      <c r="P1680" s="45">
        <v>48.9</v>
      </c>
      <c r="Q1680" s="45">
        <v>33.700000000000003</v>
      </c>
      <c r="R1680" s="45">
        <v>10.8</v>
      </c>
      <c r="S1680" s="45">
        <v>10.4</v>
      </c>
      <c r="T1680" s="45">
        <v>1</v>
      </c>
      <c r="U1680" s="28" t="e">
        <v>#N/A</v>
      </c>
      <c r="V1680" s="44">
        <f>VLOOKUP($L1680,'[1]Tortugas liberadas DPNG'!$B$1:$O$552,7,FALSE)</f>
        <v>2015</v>
      </c>
      <c r="W1680" s="44">
        <f>VLOOKUP($L1680,'[1]Tortugas liberadas DPNG'!$B$1:$O$552,11,FALSE)</f>
        <v>24.1</v>
      </c>
      <c r="X1680" s="44">
        <f>VLOOKUP($L1680,'[1]Tortugas liberadas DPNG'!$B$1:$O$552,14,FALSE)/1000</f>
        <v>1.2</v>
      </c>
      <c r="Y1680" s="44">
        <f>VLOOKUP($L1680,'[1]Tortugas liberadas DPNG'!$B$1:$O$552,5,FALSE) -0.5</f>
        <v>5.5</v>
      </c>
      <c r="Z1680" s="44">
        <f>Y1680+(F1680-VLOOKUP($L1680,'[1]Tortugas liberadas DPNG'!$B$1:$O$552,7,FALSE))</f>
        <v>10.5</v>
      </c>
    </row>
    <row r="1681" spans="1:26" x14ac:dyDescent="0.25">
      <c r="A1681" s="42">
        <f t="shared" si="42"/>
        <v>1765</v>
      </c>
      <c r="B1681" s="42" t="s">
        <v>28</v>
      </c>
      <c r="E1681" s="42" t="s">
        <v>1054</v>
      </c>
      <c r="F1681" s="9">
        <v>2020</v>
      </c>
      <c r="G1681" s="42">
        <v>3</v>
      </c>
      <c r="H1681" s="42">
        <v>12</v>
      </c>
      <c r="I1681" s="42">
        <v>-0.81988300000000003</v>
      </c>
      <c r="J1681" s="42">
        <v>-90.061249000000004</v>
      </c>
      <c r="K1681" s="47">
        <v>52048090</v>
      </c>
      <c r="L1681" s="47">
        <v>52048090</v>
      </c>
      <c r="M1681" s="47">
        <v>52048090</v>
      </c>
      <c r="O1681" s="45">
        <v>35</v>
      </c>
      <c r="P1681" s="45">
        <v>36.6</v>
      </c>
      <c r="Q1681" s="45">
        <v>26.4</v>
      </c>
      <c r="R1681" s="45">
        <v>7.4</v>
      </c>
      <c r="S1681" s="45">
        <v>4.5999999999999996</v>
      </c>
      <c r="T1681" s="45">
        <v>1</v>
      </c>
      <c r="U1681" s="28" t="e">
        <v>#N/A</v>
      </c>
      <c r="V1681" s="44">
        <f>VLOOKUP($L1681,'[1]Tortugas liberadas DPNG'!$B$1:$O$552,7,FALSE)</f>
        <v>2017</v>
      </c>
      <c r="W1681" s="44">
        <f>VLOOKUP($L1681,'[1]Tortugas liberadas DPNG'!$B$1:$O$552,11,FALSE)</f>
        <v>25.7</v>
      </c>
      <c r="X1681" s="44">
        <f>VLOOKUP($L1681,'[1]Tortugas liberadas DPNG'!$B$1:$O$552,14,FALSE)/1000</f>
        <v>1.4870000000000001</v>
      </c>
      <c r="Y1681" s="44">
        <f>VLOOKUP($L1681,'[1]Tortugas liberadas DPNG'!$B$1:$O$552,5,FALSE) -0.5</f>
        <v>5.5</v>
      </c>
      <c r="Z1681" s="44">
        <f>Y1681+(F1681-VLOOKUP($L1681,'[1]Tortugas liberadas DPNG'!$B$1:$O$552,7,FALSE))</f>
        <v>8.5</v>
      </c>
    </row>
    <row r="1682" spans="1:26" x14ac:dyDescent="0.25">
      <c r="A1682" s="42">
        <f t="shared" si="42"/>
        <v>1766</v>
      </c>
      <c r="B1682" s="42" t="s">
        <v>28</v>
      </c>
      <c r="E1682" s="42" t="s">
        <v>1055</v>
      </c>
      <c r="F1682" s="9">
        <v>2020</v>
      </c>
      <c r="G1682" s="42">
        <v>3</v>
      </c>
      <c r="H1682" s="42">
        <v>12</v>
      </c>
      <c r="I1682" s="42">
        <v>-0.81972</v>
      </c>
      <c r="J1682" s="42">
        <v>-90.060068999999999</v>
      </c>
      <c r="K1682" s="47" t="s">
        <v>886</v>
      </c>
      <c r="L1682" s="49">
        <v>982126055990450</v>
      </c>
      <c r="M1682" s="49">
        <v>982126055990450</v>
      </c>
      <c r="O1682" s="45">
        <v>33.5</v>
      </c>
      <c r="P1682" s="45">
        <v>35.299999999999997</v>
      </c>
      <c r="Q1682" s="45">
        <v>24.6</v>
      </c>
      <c r="R1682" s="45">
        <v>6.8</v>
      </c>
      <c r="S1682" s="45">
        <v>4.0999999999999996</v>
      </c>
      <c r="T1682" s="45">
        <v>1</v>
      </c>
      <c r="U1682" s="28" t="e">
        <v>#N/A</v>
      </c>
      <c r="V1682" s="44">
        <f>VLOOKUP($L1682,'[1]Tortugas liberadas DPNG'!$B$1:$O$552,7,FALSE)</f>
        <v>2019</v>
      </c>
      <c r="W1682" s="44">
        <f>VLOOKUP($L1682,'[1]Tortugas liberadas DPNG'!$B$1:$O$552,11,FALSE)</f>
        <v>30.2</v>
      </c>
      <c r="X1682" s="44">
        <f>VLOOKUP($L1682,'[1]Tortugas liberadas DPNG'!$B$1:$O$552,14,FALSE)/1000</f>
        <v>2.5910000000000002</v>
      </c>
      <c r="Y1682" s="44">
        <f>VLOOKUP($L1682,'[1]Tortugas liberadas DPNG'!$B$1:$O$552,5,FALSE) -0.5</f>
        <v>6.5</v>
      </c>
      <c r="Z1682" s="44">
        <f>Y1682+(F1682-VLOOKUP($L1682,'[1]Tortugas liberadas DPNG'!$B$1:$O$552,7,FALSE))</f>
        <v>7.5</v>
      </c>
    </row>
    <row r="1683" spans="1:26" x14ac:dyDescent="0.25">
      <c r="A1683" s="42">
        <f t="shared" si="42"/>
        <v>1767</v>
      </c>
      <c r="B1683" s="42" t="s">
        <v>28</v>
      </c>
      <c r="E1683" s="42" t="s">
        <v>1056</v>
      </c>
      <c r="F1683" s="9">
        <v>2020</v>
      </c>
      <c r="G1683" s="42">
        <v>3</v>
      </c>
      <c r="H1683" s="42">
        <v>12</v>
      </c>
      <c r="I1683" s="42">
        <v>-0.81952400000000003</v>
      </c>
      <c r="J1683" s="42">
        <v>-90.059663</v>
      </c>
      <c r="K1683" s="47">
        <v>51800601</v>
      </c>
      <c r="L1683" s="47">
        <v>51800601</v>
      </c>
      <c r="M1683" s="47">
        <v>51800601</v>
      </c>
      <c r="O1683" s="45">
        <v>36.700000000000003</v>
      </c>
      <c r="P1683" s="45">
        <v>37.6</v>
      </c>
      <c r="Q1683" s="45">
        <v>27.4</v>
      </c>
      <c r="R1683" s="45">
        <v>7.5</v>
      </c>
      <c r="S1683" s="45">
        <v>4.8</v>
      </c>
      <c r="T1683" s="45">
        <v>1</v>
      </c>
      <c r="U1683" s="28" t="e">
        <v>#N/A</v>
      </c>
      <c r="V1683" s="44">
        <f>VLOOKUP($L1683,'[1]Tortugas liberadas DPNG'!$B$1:$O$552,7,FALSE)</f>
        <v>2017</v>
      </c>
      <c r="W1683" s="44">
        <f>VLOOKUP($L1683,'[1]Tortugas liberadas DPNG'!$B$1:$O$552,11,FALSE)</f>
        <v>26.1</v>
      </c>
      <c r="X1683" s="44">
        <f>VLOOKUP($L1683,'[1]Tortugas liberadas DPNG'!$B$1:$O$552,14,FALSE)/1000</f>
        <v>1.37</v>
      </c>
      <c r="Y1683" s="44">
        <f>VLOOKUP($L1683,'[1]Tortugas liberadas DPNG'!$B$1:$O$552,5,FALSE) -0.5</f>
        <v>4.5</v>
      </c>
      <c r="Z1683" s="44">
        <f>Y1683+(F1683-VLOOKUP($L1683,'[1]Tortugas liberadas DPNG'!$B$1:$O$552,7,FALSE))</f>
        <v>7.5</v>
      </c>
    </row>
    <row r="1684" spans="1:26" x14ac:dyDescent="0.25">
      <c r="A1684" s="42">
        <f t="shared" si="42"/>
        <v>1768</v>
      </c>
      <c r="B1684" s="42" t="s">
        <v>28</v>
      </c>
      <c r="E1684" s="42" t="s">
        <v>1057</v>
      </c>
      <c r="F1684" s="9">
        <v>2020</v>
      </c>
      <c r="G1684" s="42">
        <v>3</v>
      </c>
      <c r="H1684" s="42">
        <v>12</v>
      </c>
      <c r="I1684" s="42">
        <v>-0.81954400000000005</v>
      </c>
      <c r="J1684" s="42">
        <v>-90.05968</v>
      </c>
      <c r="K1684" s="47" t="s">
        <v>941</v>
      </c>
      <c r="L1684" s="49">
        <v>982126055990478</v>
      </c>
      <c r="M1684" s="49">
        <v>982126055990478</v>
      </c>
      <c r="O1684" s="45">
        <v>30</v>
      </c>
      <c r="P1684" s="45">
        <v>31</v>
      </c>
      <c r="Q1684" s="45">
        <v>21</v>
      </c>
      <c r="R1684" s="45">
        <v>6</v>
      </c>
      <c r="S1684" s="45">
        <v>3.2</v>
      </c>
      <c r="T1684" s="45">
        <v>1</v>
      </c>
      <c r="U1684" s="28" t="e">
        <v>#N/A</v>
      </c>
      <c r="V1684" s="44">
        <f>VLOOKUP($L1684,'[1]Tortugas liberadas DPNG'!$B$1:$O$552,7,FALSE)</f>
        <v>2019</v>
      </c>
      <c r="W1684" s="44">
        <f>VLOOKUP($L1684,'[1]Tortugas liberadas DPNG'!$B$1:$O$552,11,FALSE)</f>
        <v>27.6</v>
      </c>
      <c r="X1684" s="44">
        <f>VLOOKUP($L1684,'[1]Tortugas liberadas DPNG'!$B$1:$O$552,14,FALSE)/1000</f>
        <v>1.7090000000000001</v>
      </c>
      <c r="Y1684" s="44">
        <f>VLOOKUP($L1684,'[1]Tortugas liberadas DPNG'!$B$1:$O$552,5,FALSE) -0.5</f>
        <v>5.5</v>
      </c>
      <c r="Z1684" s="44">
        <f>Y1684+(F1684-VLOOKUP($L1684,'[1]Tortugas liberadas DPNG'!$B$1:$O$552,7,FALSE))</f>
        <v>6.5</v>
      </c>
    </row>
    <row r="1685" spans="1:26" x14ac:dyDescent="0.25">
      <c r="A1685" s="42">
        <f t="shared" si="42"/>
        <v>1769</v>
      </c>
      <c r="B1685" s="42" t="s">
        <v>28</v>
      </c>
      <c r="E1685" s="42" t="s">
        <v>1058</v>
      </c>
      <c r="F1685" s="9">
        <v>2020</v>
      </c>
      <c r="G1685" s="42">
        <v>3</v>
      </c>
      <c r="H1685" s="42">
        <v>12</v>
      </c>
      <c r="I1685" s="42">
        <v>-0.81958500000000001</v>
      </c>
      <c r="J1685" s="42">
        <v>-90.059308000000001</v>
      </c>
      <c r="K1685" s="47">
        <v>52355269</v>
      </c>
      <c r="L1685" s="47">
        <v>52355269</v>
      </c>
      <c r="M1685" s="47">
        <v>52355269</v>
      </c>
      <c r="O1685" s="45">
        <v>36.799999999999997</v>
      </c>
      <c r="P1685" s="45">
        <v>38.6</v>
      </c>
      <c r="Q1685" s="45">
        <v>27.6</v>
      </c>
      <c r="R1685" s="45">
        <v>7.5</v>
      </c>
      <c r="S1685" s="45">
        <v>4.8</v>
      </c>
      <c r="T1685" s="45">
        <v>1</v>
      </c>
      <c r="U1685" s="28" t="e">
        <v>#N/A</v>
      </c>
      <c r="V1685" s="44">
        <f>VLOOKUP($L1685,'[1]Tortugas liberadas DPNG'!$B$1:$O$552,7,FALSE)</f>
        <v>2017</v>
      </c>
      <c r="W1685" s="44">
        <f>VLOOKUP($L1685,'[1]Tortugas liberadas DPNG'!$B$1:$O$552,11,FALSE)</f>
        <v>26</v>
      </c>
      <c r="X1685" s="44">
        <f>VLOOKUP($L1685,'[1]Tortugas liberadas DPNG'!$B$1:$O$552,14,FALSE)/1000</f>
        <v>1.6</v>
      </c>
      <c r="Y1685" s="44">
        <f>VLOOKUP($L1685,'[1]Tortugas liberadas DPNG'!$B$1:$O$552,5,FALSE) -0.5</f>
        <v>6.5</v>
      </c>
      <c r="Z1685" s="44">
        <f>Y1685+(F1685-VLOOKUP($L1685,'[1]Tortugas liberadas DPNG'!$B$1:$O$552,7,FALSE))</f>
        <v>9.5</v>
      </c>
    </row>
    <row r="1686" spans="1:26" x14ac:dyDescent="0.25">
      <c r="A1686" s="42">
        <f t="shared" si="42"/>
        <v>1770</v>
      </c>
      <c r="B1686" s="42" t="s">
        <v>28</v>
      </c>
      <c r="E1686" s="42" t="s">
        <v>1059</v>
      </c>
      <c r="F1686" s="9">
        <v>2020</v>
      </c>
      <c r="G1686" s="42">
        <v>3</v>
      </c>
      <c r="H1686" s="42">
        <v>12</v>
      </c>
      <c r="I1686" s="42">
        <v>-0.81983099999999998</v>
      </c>
      <c r="J1686" s="42">
        <v>-90.059100000000001</v>
      </c>
      <c r="K1686" s="47" t="s">
        <v>889</v>
      </c>
      <c r="L1686" s="49">
        <v>982126055990487</v>
      </c>
      <c r="M1686" s="49">
        <v>982126055990487</v>
      </c>
      <c r="O1686" s="45">
        <v>31.6</v>
      </c>
      <c r="P1686" s="45">
        <v>32.799999999999997</v>
      </c>
      <c r="Q1686" s="45">
        <v>23</v>
      </c>
      <c r="R1686" s="45">
        <v>6.3</v>
      </c>
      <c r="S1686" s="45">
        <v>2.8</v>
      </c>
      <c r="T1686" s="45">
        <v>1</v>
      </c>
      <c r="U1686" s="28" t="e">
        <v>#N/A</v>
      </c>
      <c r="V1686" s="44">
        <f>VLOOKUP($L1686,'[1]Tortugas liberadas DPNG'!$B$1:$O$552,7,FALSE)</f>
        <v>2019</v>
      </c>
      <c r="W1686" s="44">
        <f>VLOOKUP($L1686,'[1]Tortugas liberadas DPNG'!$B$1:$O$552,11,FALSE)</f>
        <v>28.4</v>
      </c>
      <c r="X1686" s="44">
        <f>VLOOKUP($L1686,'[1]Tortugas liberadas DPNG'!$B$1:$O$552,14,FALSE)/1000</f>
        <v>1.8720000000000001</v>
      </c>
      <c r="Y1686" s="44">
        <f>VLOOKUP($L1686,'[1]Tortugas liberadas DPNG'!$B$1:$O$552,5,FALSE) -0.5</f>
        <v>5.5</v>
      </c>
      <c r="Z1686" s="44">
        <f>Y1686+(F1686-VLOOKUP($L1686,'[1]Tortugas liberadas DPNG'!$B$1:$O$552,7,FALSE))</f>
        <v>6.5</v>
      </c>
    </row>
    <row r="1687" spans="1:26" x14ac:dyDescent="0.25">
      <c r="A1687" s="42">
        <f t="shared" si="42"/>
        <v>1771</v>
      </c>
      <c r="B1687" s="42" t="s">
        <v>28</v>
      </c>
      <c r="E1687" s="42" t="s">
        <v>1060</v>
      </c>
      <c r="F1687" s="9">
        <v>2020</v>
      </c>
      <c r="G1687" s="42">
        <v>3</v>
      </c>
      <c r="H1687" s="42">
        <v>12</v>
      </c>
      <c r="I1687" s="42">
        <v>-0.81983799999999996</v>
      </c>
      <c r="J1687" s="42">
        <v>-90.058181000000005</v>
      </c>
      <c r="K1687" s="47">
        <v>51615806</v>
      </c>
      <c r="L1687" s="47">
        <v>51615806</v>
      </c>
      <c r="M1687" s="47">
        <v>51615806</v>
      </c>
      <c r="O1687" s="45">
        <v>36.4</v>
      </c>
      <c r="P1687" s="45">
        <v>39</v>
      </c>
      <c r="Q1687" s="45">
        <v>26.9</v>
      </c>
      <c r="R1687" s="45">
        <v>7</v>
      </c>
      <c r="S1687" s="45">
        <v>5.0999999999999996</v>
      </c>
      <c r="T1687" s="45">
        <v>1</v>
      </c>
      <c r="U1687" s="28" t="e">
        <v>#N/A</v>
      </c>
      <c r="V1687" s="44">
        <f>VLOOKUP($L1687,'[1]Tortugas liberadas DPNG'!$B$1:$O$552,7,FALSE)</f>
        <v>2017</v>
      </c>
      <c r="W1687" s="44">
        <f>VLOOKUP($L1687,'[1]Tortugas liberadas DPNG'!$B$1:$O$552,11,FALSE)</f>
        <v>23.9</v>
      </c>
      <c r="X1687" s="44">
        <f>VLOOKUP($L1687,'[1]Tortugas liberadas DPNG'!$B$1:$O$552,14,FALSE)/1000</f>
        <v>1.23</v>
      </c>
      <c r="Y1687" s="44">
        <f>VLOOKUP($L1687,'[1]Tortugas liberadas DPNG'!$B$1:$O$552,5,FALSE) -0.5</f>
        <v>5.5</v>
      </c>
      <c r="Z1687" s="44">
        <f>Y1687+(F1687-VLOOKUP($L1687,'[1]Tortugas liberadas DPNG'!$B$1:$O$552,7,FALSE))</f>
        <v>8.5</v>
      </c>
    </row>
    <row r="1688" spans="1:26" x14ac:dyDescent="0.25">
      <c r="A1688" s="42">
        <f t="shared" si="42"/>
        <v>1772</v>
      </c>
      <c r="B1688" s="42" t="s">
        <v>28</v>
      </c>
      <c r="E1688" s="42" t="s">
        <v>1061</v>
      </c>
      <c r="F1688" s="9">
        <v>2020</v>
      </c>
      <c r="G1688" s="42">
        <v>3</v>
      </c>
      <c r="H1688" s="42">
        <v>12</v>
      </c>
      <c r="I1688" s="42">
        <v>-0.81986800000000004</v>
      </c>
      <c r="J1688" s="42">
        <v>-90.057879</v>
      </c>
      <c r="K1688" s="47">
        <v>48312005</v>
      </c>
      <c r="L1688" s="47">
        <v>48312005</v>
      </c>
      <c r="M1688" s="47">
        <v>48312005</v>
      </c>
      <c r="O1688" s="45">
        <v>42.2</v>
      </c>
      <c r="P1688" s="45">
        <v>45.5</v>
      </c>
      <c r="Q1688" s="45">
        <v>32.5</v>
      </c>
      <c r="R1688" s="45">
        <v>10.4</v>
      </c>
      <c r="S1688" s="45">
        <v>9.1999999999999993</v>
      </c>
      <c r="T1688" s="45">
        <v>1</v>
      </c>
      <c r="U1688" s="28" t="e">
        <v>#N/A</v>
      </c>
      <c r="V1688" s="44">
        <f>VLOOKUP($L1688,'[1]Tortugas liberadas DPNG'!$B$1:$O$552,7,FALSE)</f>
        <v>2015</v>
      </c>
      <c r="W1688" s="44">
        <f>VLOOKUP($L1688,'[1]Tortugas liberadas DPNG'!$B$1:$O$552,11,FALSE)</f>
        <v>24.2</v>
      </c>
      <c r="X1688" s="44">
        <f>VLOOKUP($L1688,'[1]Tortugas liberadas DPNG'!$B$1:$O$552,14,FALSE)/1000</f>
        <v>1.3</v>
      </c>
      <c r="Y1688" s="44">
        <f>VLOOKUP($L1688,'[1]Tortugas liberadas DPNG'!$B$1:$O$552,5,FALSE) -0.5</f>
        <v>5.5</v>
      </c>
      <c r="Z1688" s="44">
        <f>Y1688+(F1688-VLOOKUP($L1688,'[1]Tortugas liberadas DPNG'!$B$1:$O$552,7,FALSE))</f>
        <v>10.5</v>
      </c>
    </row>
    <row r="1689" spans="1:26" x14ac:dyDescent="0.25">
      <c r="A1689" s="42">
        <f t="shared" si="42"/>
        <v>1773</v>
      </c>
      <c r="B1689" s="42" t="s">
        <v>28</v>
      </c>
      <c r="E1689" s="42" t="s">
        <v>1062</v>
      </c>
      <c r="F1689" s="9">
        <v>2020</v>
      </c>
      <c r="G1689" s="42">
        <v>3</v>
      </c>
      <c r="H1689" s="42">
        <v>12</v>
      </c>
      <c r="I1689" s="42">
        <v>-0.81985200000000003</v>
      </c>
      <c r="J1689" s="42">
        <v>-90.057869999999994</v>
      </c>
      <c r="K1689" s="47">
        <v>48074329</v>
      </c>
      <c r="L1689" s="47">
        <v>48074329</v>
      </c>
      <c r="M1689" s="47">
        <v>48074329</v>
      </c>
      <c r="N1689" s="47">
        <v>2179</v>
      </c>
      <c r="O1689" s="45">
        <v>54.6</v>
      </c>
      <c r="P1689" s="45">
        <v>56.5</v>
      </c>
      <c r="Q1689" s="45">
        <v>39.799999999999997</v>
      </c>
      <c r="R1689" s="45">
        <v>14.5</v>
      </c>
      <c r="S1689" s="45">
        <v>19.2</v>
      </c>
      <c r="T1689" s="45">
        <v>1</v>
      </c>
      <c r="U1689" s="28" t="e">
        <v>#N/A</v>
      </c>
      <c r="V1689" s="44">
        <f>VLOOKUP($L1689,'[1]Tortugas liberadas DPNG'!$B$1:$O$552,7,FALSE)</f>
        <v>2015</v>
      </c>
      <c r="W1689" s="44">
        <f>VLOOKUP($L1689,'[1]Tortugas liberadas DPNG'!$B$1:$O$552,11,FALSE)</f>
        <v>30.3</v>
      </c>
      <c r="X1689" s="44">
        <f>VLOOKUP($L1689,'[1]Tortugas liberadas DPNG'!$B$1:$O$552,14,FALSE)/1000</f>
        <v>2.6</v>
      </c>
      <c r="Y1689" s="44">
        <f>VLOOKUP($L1689,'[1]Tortugas liberadas DPNG'!$B$1:$O$552,5,FALSE) -0.5</f>
        <v>6.5</v>
      </c>
      <c r="Z1689" s="44">
        <f>Y1689+(F1689-VLOOKUP($L1689,'[1]Tortugas liberadas DPNG'!$B$1:$O$552,7,FALSE))</f>
        <v>11.5</v>
      </c>
    </row>
    <row r="1690" spans="1:26" x14ac:dyDescent="0.25">
      <c r="A1690" s="42">
        <f t="shared" si="42"/>
        <v>1774</v>
      </c>
      <c r="B1690" s="42" t="s">
        <v>28</v>
      </c>
      <c r="E1690" s="42" t="s">
        <v>1063</v>
      </c>
      <c r="F1690" s="9">
        <v>2020</v>
      </c>
      <c r="G1690" s="42">
        <v>3</v>
      </c>
      <c r="H1690" s="42">
        <v>12</v>
      </c>
      <c r="I1690" s="42">
        <v>-0.81982200000000005</v>
      </c>
      <c r="J1690" s="42">
        <v>-90.057505000000006</v>
      </c>
      <c r="K1690" s="47" t="s">
        <v>909</v>
      </c>
      <c r="L1690" s="49">
        <v>982126055990457</v>
      </c>
      <c r="M1690" s="49">
        <v>982126055990457</v>
      </c>
      <c r="O1690" s="45">
        <v>35.1</v>
      </c>
      <c r="P1690" s="45">
        <v>36</v>
      </c>
      <c r="Q1690" s="45">
        <v>25.6</v>
      </c>
      <c r="R1690" s="45">
        <v>6.2</v>
      </c>
      <c r="S1690" s="45">
        <v>4.5999999999999996</v>
      </c>
      <c r="T1690" s="45">
        <v>1</v>
      </c>
      <c r="U1690" s="28" t="e">
        <v>#N/A</v>
      </c>
      <c r="V1690" s="44">
        <f>VLOOKUP($L1690,'[1]Tortugas liberadas DPNG'!$B$1:$O$552,7,FALSE)</f>
        <v>2019</v>
      </c>
      <c r="W1690" s="44">
        <f>VLOOKUP($L1690,'[1]Tortugas liberadas DPNG'!$B$1:$O$552,11,FALSE)</f>
        <v>30.8</v>
      </c>
      <c r="X1690" s="44">
        <f>VLOOKUP($L1690,'[1]Tortugas liberadas DPNG'!$B$1:$O$552,14,FALSE)/1000</f>
        <v>2.3279999999999998</v>
      </c>
      <c r="Y1690" s="44">
        <f>VLOOKUP($L1690,'[1]Tortugas liberadas DPNG'!$B$1:$O$552,5,FALSE) -0.5</f>
        <v>5.5</v>
      </c>
      <c r="Z1690" s="44">
        <f>Y1690+(F1690-VLOOKUP($L1690,'[1]Tortugas liberadas DPNG'!$B$1:$O$552,7,FALSE))</f>
        <v>6.5</v>
      </c>
    </row>
    <row r="1691" spans="1:26" x14ac:dyDescent="0.25">
      <c r="A1691" s="42">
        <f t="shared" si="42"/>
        <v>1775</v>
      </c>
      <c r="B1691" s="42" t="s">
        <v>28</v>
      </c>
      <c r="E1691" s="42" t="s">
        <v>1064</v>
      </c>
      <c r="F1691" s="9">
        <v>2020</v>
      </c>
      <c r="G1691" s="42">
        <v>3</v>
      </c>
      <c r="H1691" s="42">
        <v>12</v>
      </c>
      <c r="I1691" s="42">
        <v>-0.81976000000000004</v>
      </c>
      <c r="J1691" s="42">
        <v>-90.056987000000007</v>
      </c>
      <c r="K1691" s="47">
        <v>48045580</v>
      </c>
      <c r="L1691" s="47">
        <v>48045586</v>
      </c>
      <c r="M1691" s="47">
        <v>48045586</v>
      </c>
      <c r="O1691" s="45">
        <v>47.1</v>
      </c>
      <c r="P1691" s="45">
        <v>48</v>
      </c>
      <c r="Q1691" s="45">
        <v>33.5</v>
      </c>
      <c r="R1691" s="45">
        <v>10.199999999999999</v>
      </c>
      <c r="S1691" s="45">
        <v>10.5</v>
      </c>
      <c r="T1691" s="45">
        <v>1</v>
      </c>
      <c r="U1691" s="28" t="e">
        <v>#N/A</v>
      </c>
      <c r="V1691" s="44">
        <f>VLOOKUP($L1691,'[1]Tortugas liberadas DPNG'!$B$1:$O$552,7,FALSE)</f>
        <v>2015</v>
      </c>
      <c r="W1691" s="44">
        <f>VLOOKUP($L1691,'[1]Tortugas liberadas DPNG'!$B$1:$O$552,11,FALSE)</f>
        <v>25</v>
      </c>
      <c r="X1691" s="44">
        <f>VLOOKUP($L1691,'[1]Tortugas liberadas DPNG'!$B$1:$O$552,14,FALSE)/1000</f>
        <v>1.25</v>
      </c>
      <c r="Y1691" s="44">
        <f>VLOOKUP($L1691,'[1]Tortugas liberadas DPNG'!$B$1:$O$552,5,FALSE) -0.5</f>
        <v>4.5</v>
      </c>
      <c r="Z1691" s="44">
        <f>Y1691+(F1691-VLOOKUP($L1691,'[1]Tortugas liberadas DPNG'!$B$1:$O$552,7,FALSE))</f>
        <v>9.5</v>
      </c>
    </row>
    <row r="1692" spans="1:26" x14ac:dyDescent="0.25">
      <c r="A1692" s="42">
        <f t="shared" si="42"/>
        <v>1776</v>
      </c>
      <c r="B1692" s="42" t="s">
        <v>28</v>
      </c>
      <c r="E1692" s="42" t="s">
        <v>1065</v>
      </c>
      <c r="F1692" s="9">
        <v>2020</v>
      </c>
      <c r="G1692" s="42">
        <v>3</v>
      </c>
      <c r="H1692" s="42">
        <v>12</v>
      </c>
      <c r="I1692" s="42">
        <v>-0.81991700000000001</v>
      </c>
      <c r="J1692" s="42">
        <v>-90.057042999999993</v>
      </c>
      <c r="K1692" s="47">
        <v>52381123</v>
      </c>
      <c r="L1692" s="47">
        <v>52381123</v>
      </c>
      <c r="M1692" s="47">
        <v>52381123</v>
      </c>
      <c r="O1692" s="45">
        <v>36.4</v>
      </c>
      <c r="P1692" s="45">
        <v>37.9</v>
      </c>
      <c r="Q1692" s="45">
        <v>25.3</v>
      </c>
      <c r="R1692" s="45">
        <v>7.6</v>
      </c>
      <c r="S1692" s="45">
        <v>4.5999999999999996</v>
      </c>
      <c r="T1692" s="45">
        <v>1</v>
      </c>
      <c r="U1692" s="28" t="e">
        <v>#N/A</v>
      </c>
      <c r="V1692" s="44">
        <f>VLOOKUP($L1692,'[1]Tortugas liberadas DPNG'!$B$1:$O$552,7,FALSE)</f>
        <v>2017</v>
      </c>
      <c r="W1692" s="44">
        <f>VLOOKUP($L1692,'[1]Tortugas liberadas DPNG'!$B$1:$O$552,11,FALSE)</f>
        <v>25.5</v>
      </c>
      <c r="X1692" s="44">
        <f>VLOOKUP($L1692,'[1]Tortugas liberadas DPNG'!$B$1:$O$552,14,FALSE)/1000</f>
        <v>1.4</v>
      </c>
      <c r="Y1692" s="44">
        <f>VLOOKUP($L1692,'[1]Tortugas liberadas DPNG'!$B$1:$O$552,5,FALSE) -0.5</f>
        <v>4.5</v>
      </c>
      <c r="Z1692" s="44">
        <f>Y1692+(F1692-VLOOKUP($L1692,'[1]Tortugas liberadas DPNG'!$B$1:$O$552,7,FALSE))</f>
        <v>7.5</v>
      </c>
    </row>
    <row r="1693" spans="1:26" x14ac:dyDescent="0.25">
      <c r="A1693" s="42">
        <f t="shared" si="42"/>
        <v>1777</v>
      </c>
      <c r="B1693" s="42" t="s">
        <v>28</v>
      </c>
      <c r="E1693" s="42" t="s">
        <v>1066</v>
      </c>
      <c r="F1693" s="9">
        <v>2020</v>
      </c>
      <c r="G1693" s="42">
        <v>3</v>
      </c>
      <c r="H1693" s="42">
        <v>12</v>
      </c>
      <c r="I1693" s="42">
        <v>-0.81970399999999999</v>
      </c>
      <c r="J1693" s="42">
        <v>-90.055440000000004</v>
      </c>
      <c r="K1693" s="47">
        <v>51591045</v>
      </c>
      <c r="L1693" s="47">
        <v>51591045</v>
      </c>
      <c r="M1693" s="47">
        <v>51591045</v>
      </c>
      <c r="O1693" s="45">
        <v>47.7</v>
      </c>
      <c r="P1693" s="45">
        <v>50.9</v>
      </c>
      <c r="Q1693" s="45">
        <v>37.200000000000003</v>
      </c>
      <c r="R1693" s="45">
        <v>11.5</v>
      </c>
      <c r="S1693" s="45">
        <v>12.2</v>
      </c>
      <c r="T1693" s="45">
        <v>1</v>
      </c>
      <c r="U1693" s="28" t="e">
        <v>#N/A</v>
      </c>
      <c r="V1693" s="44" t="e">
        <f>VLOOKUP($L1693,'[1]Tortugas liberadas DPNG'!$B$1:$O$552,7,FALSE)</f>
        <v>#N/A</v>
      </c>
      <c r="W1693" s="44" t="e">
        <f>VLOOKUP($L1693,'[1]Tortugas liberadas DPNG'!$B$1:$O$552,11,FALSE)</f>
        <v>#N/A</v>
      </c>
      <c r="X1693" s="44" t="e">
        <f>VLOOKUP($L1693,'[1]Tortugas liberadas DPNG'!$B$1:$O$552,14,FALSE)/1000</f>
        <v>#N/A</v>
      </c>
      <c r="Y1693" s="44" t="e">
        <f>VLOOKUP($L1693,'[1]Tortugas liberadas DPNG'!$B$1:$O$552,5,FALSE) -0.5</f>
        <v>#N/A</v>
      </c>
      <c r="Z1693" s="44" t="e">
        <f>Y1693+(F1693-VLOOKUP($L1693,'[1]Tortugas liberadas DPNG'!$B$1:$O$552,7,FALSE))</f>
        <v>#N/A</v>
      </c>
    </row>
    <row r="1694" spans="1:26" x14ac:dyDescent="0.25">
      <c r="A1694" s="42">
        <f t="shared" si="42"/>
        <v>1778</v>
      </c>
      <c r="B1694" s="42" t="s">
        <v>28</v>
      </c>
      <c r="E1694" s="42" t="s">
        <v>1067</v>
      </c>
      <c r="F1694" s="9">
        <v>2020</v>
      </c>
      <c r="G1694" s="42">
        <v>3</v>
      </c>
      <c r="H1694" s="42">
        <v>13</v>
      </c>
      <c r="I1694" s="42">
        <v>-0.80679900000000004</v>
      </c>
      <c r="J1694" s="42">
        <v>-90.057579000000004</v>
      </c>
      <c r="K1694" s="47">
        <v>51574638</v>
      </c>
      <c r="L1694" s="47">
        <v>51574630</v>
      </c>
      <c r="M1694" s="47">
        <v>51574630</v>
      </c>
      <c r="N1694" s="47">
        <v>2352</v>
      </c>
      <c r="O1694" s="45">
        <v>39.5</v>
      </c>
      <c r="P1694" s="45">
        <v>38.700000000000003</v>
      </c>
      <c r="Q1694" s="45">
        <v>29</v>
      </c>
      <c r="R1694" s="45">
        <v>8</v>
      </c>
      <c r="S1694" s="45">
        <v>6.2</v>
      </c>
      <c r="T1694" s="45">
        <v>1</v>
      </c>
      <c r="U1694" s="28" t="e">
        <v>#N/A</v>
      </c>
      <c r="V1694" s="44">
        <f>VLOOKUP($L1694,'[1]Tortugas liberadas DPNG'!$B$1:$O$552,7,FALSE)</f>
        <v>2017</v>
      </c>
      <c r="W1694" s="44">
        <f>VLOOKUP($L1694,'[1]Tortugas liberadas DPNG'!$B$1:$O$552,11,FALSE)</f>
        <v>27.1</v>
      </c>
      <c r="X1694" s="44">
        <f>VLOOKUP($L1694,'[1]Tortugas liberadas DPNG'!$B$1:$O$552,14,FALSE)/1000</f>
        <v>2</v>
      </c>
      <c r="Y1694" s="44">
        <f>VLOOKUP($L1694,'[1]Tortugas liberadas DPNG'!$B$1:$O$552,5,FALSE) -0.5</f>
        <v>6.5</v>
      </c>
      <c r="Z1694" s="44">
        <f>Y1694+(F1694-VLOOKUP($L1694,'[1]Tortugas liberadas DPNG'!$B$1:$O$552,7,FALSE))</f>
        <v>9.5</v>
      </c>
    </row>
    <row r="1695" spans="1:26" x14ac:dyDescent="0.25">
      <c r="A1695" s="42">
        <f t="shared" si="42"/>
        <v>1779</v>
      </c>
      <c r="B1695" s="42" t="s">
        <v>28</v>
      </c>
      <c r="E1695" s="42" t="s">
        <v>1068</v>
      </c>
      <c r="F1695" s="9">
        <v>2020</v>
      </c>
      <c r="G1695" s="42">
        <v>3</v>
      </c>
      <c r="H1695" s="42">
        <v>13</v>
      </c>
      <c r="I1695" s="42">
        <v>-0.80690499999999998</v>
      </c>
      <c r="J1695" s="42">
        <v>-90.058062000000007</v>
      </c>
      <c r="K1695" s="47">
        <v>52551352</v>
      </c>
      <c r="L1695" s="47">
        <v>52551352</v>
      </c>
      <c r="M1695" s="47">
        <v>52551352</v>
      </c>
      <c r="O1695" s="45">
        <v>40</v>
      </c>
      <c r="P1695" s="45">
        <v>40.6</v>
      </c>
      <c r="Q1695" s="45">
        <v>29.2</v>
      </c>
      <c r="R1695" s="45">
        <v>8.9</v>
      </c>
      <c r="S1695" s="45">
        <v>6</v>
      </c>
      <c r="T1695" s="45">
        <v>1</v>
      </c>
      <c r="U1695" s="28" t="e">
        <v>#N/A</v>
      </c>
      <c r="V1695" s="44">
        <f>VLOOKUP($L1695,'[1]Tortugas liberadas DPNG'!$B$1:$O$552,7,FALSE)</f>
        <v>2017</v>
      </c>
      <c r="W1695" s="44">
        <f>VLOOKUP($L1695,'[1]Tortugas liberadas DPNG'!$B$1:$O$552,11,FALSE)</f>
        <v>26.5</v>
      </c>
      <c r="X1695" s="44">
        <f>VLOOKUP($L1695,'[1]Tortugas liberadas DPNG'!$B$1:$O$552,14,FALSE)/1000</f>
        <v>1.6</v>
      </c>
      <c r="Y1695" s="44">
        <f>VLOOKUP($L1695,'[1]Tortugas liberadas DPNG'!$B$1:$O$552,5,FALSE) -0.5</f>
        <v>6.5</v>
      </c>
      <c r="Z1695" s="44">
        <f>Y1695+(F1695-VLOOKUP($L1695,'[1]Tortugas liberadas DPNG'!$B$1:$O$552,7,FALSE))</f>
        <v>9.5</v>
      </c>
    </row>
    <row r="1696" spans="1:26" x14ac:dyDescent="0.25">
      <c r="A1696" s="42">
        <f t="shared" ref="A1696:A1706" si="43">A1695+1</f>
        <v>1780</v>
      </c>
      <c r="B1696" s="42" t="s">
        <v>28</v>
      </c>
      <c r="E1696" s="42" t="s">
        <v>1069</v>
      </c>
      <c r="F1696" s="9">
        <v>2020</v>
      </c>
      <c r="G1696" s="42">
        <v>3</v>
      </c>
      <c r="H1696" s="42">
        <v>13</v>
      </c>
      <c r="I1696" s="42">
        <v>-0.81162699999999999</v>
      </c>
      <c r="J1696" s="42">
        <v>-90.065843999999998</v>
      </c>
      <c r="K1696" s="47">
        <v>48075313</v>
      </c>
      <c r="L1696" s="47">
        <v>48075313</v>
      </c>
      <c r="M1696" s="47">
        <v>48075313</v>
      </c>
      <c r="O1696" s="45">
        <v>51</v>
      </c>
      <c r="P1696" s="45">
        <v>51.6</v>
      </c>
      <c r="Q1696" s="45">
        <v>37</v>
      </c>
      <c r="R1696" s="45">
        <v>12.6</v>
      </c>
      <c r="S1696" s="45">
        <v>15.6</v>
      </c>
      <c r="T1696" s="45">
        <v>1</v>
      </c>
      <c r="U1696" s="28" t="e">
        <v>#N/A</v>
      </c>
      <c r="V1696" s="44">
        <f>VLOOKUP($L1696,'[1]Tortugas liberadas DPNG'!$B$1:$O$552,7,FALSE)</f>
        <v>2015</v>
      </c>
      <c r="W1696" s="44">
        <f>VLOOKUP($L1696,'[1]Tortugas liberadas DPNG'!$B$1:$O$552,11,FALSE)</f>
        <v>32</v>
      </c>
      <c r="X1696" s="44">
        <f>VLOOKUP($L1696,'[1]Tortugas liberadas DPNG'!$B$1:$O$552,14,FALSE)/1000</f>
        <v>2.8</v>
      </c>
      <c r="Y1696" s="44">
        <f>VLOOKUP($L1696,'[1]Tortugas liberadas DPNG'!$B$1:$O$552,5,FALSE) -0.5</f>
        <v>7.5</v>
      </c>
      <c r="Z1696" s="44">
        <f>Y1696+(F1696-VLOOKUP($L1696,'[1]Tortugas liberadas DPNG'!$B$1:$O$552,7,FALSE))</f>
        <v>12.5</v>
      </c>
    </row>
    <row r="1697" spans="1:26" x14ac:dyDescent="0.25">
      <c r="A1697" s="42">
        <f t="shared" si="43"/>
        <v>1781</v>
      </c>
      <c r="B1697" s="42" t="s">
        <v>28</v>
      </c>
      <c r="E1697" s="42" t="s">
        <v>1070</v>
      </c>
      <c r="F1697" s="9">
        <v>2020</v>
      </c>
      <c r="G1697" s="42">
        <v>3</v>
      </c>
      <c r="H1697" s="42">
        <v>13</v>
      </c>
      <c r="I1697" s="42">
        <v>-0.81134499999999998</v>
      </c>
      <c r="J1697" s="42">
        <v>-90.066603999999998</v>
      </c>
      <c r="K1697" s="47" t="s">
        <v>1124</v>
      </c>
      <c r="L1697" s="49">
        <v>982126055990509</v>
      </c>
      <c r="M1697" s="49">
        <v>982126055990509</v>
      </c>
      <c r="O1697" s="45">
        <v>35.5</v>
      </c>
      <c r="P1697" s="45">
        <v>36.4</v>
      </c>
      <c r="Q1697" s="45">
        <v>24.4</v>
      </c>
      <c r="R1697" s="45">
        <v>7</v>
      </c>
      <c r="S1697" s="45">
        <v>4.4000000000000004</v>
      </c>
      <c r="T1697" s="45">
        <v>1</v>
      </c>
      <c r="U1697" s="28" t="e">
        <v>#N/A</v>
      </c>
      <c r="V1697" s="44">
        <f>VLOOKUP($L1697,'[1]Tortugas liberadas DPNG'!$B$1:$O$552,7,FALSE)</f>
        <v>2019</v>
      </c>
      <c r="W1697" s="44">
        <f>VLOOKUP($L1697,'[1]Tortugas liberadas DPNG'!$B$1:$O$552,11,FALSE)</f>
        <v>30.7</v>
      </c>
      <c r="X1697" s="44">
        <f>VLOOKUP($L1697,'[1]Tortugas liberadas DPNG'!$B$1:$O$552,14,FALSE)/1000</f>
        <v>2.7240000000000002</v>
      </c>
      <c r="Y1697" s="44">
        <f>VLOOKUP($L1697,'[1]Tortugas liberadas DPNG'!$B$1:$O$552,5,FALSE) -0.5</f>
        <v>6.5</v>
      </c>
      <c r="Z1697" s="44">
        <f>Y1697+(F1697-VLOOKUP($L1697,'[1]Tortugas liberadas DPNG'!$B$1:$O$552,7,FALSE))</f>
        <v>7.5</v>
      </c>
    </row>
    <row r="1698" spans="1:26" x14ac:dyDescent="0.25">
      <c r="A1698" s="42">
        <f t="shared" si="43"/>
        <v>1782</v>
      </c>
      <c r="B1698" s="42" t="s">
        <v>28</v>
      </c>
      <c r="E1698" s="42" t="s">
        <v>1071</v>
      </c>
      <c r="F1698" s="9">
        <v>2020</v>
      </c>
      <c r="G1698" s="42">
        <v>3</v>
      </c>
      <c r="H1698" s="42">
        <v>13</v>
      </c>
      <c r="I1698" s="42">
        <v>-0.81073300000000004</v>
      </c>
      <c r="J1698" s="42">
        <v>-90.067481000000001</v>
      </c>
      <c r="K1698" s="47">
        <v>48112356</v>
      </c>
      <c r="L1698" s="47">
        <v>48112356</v>
      </c>
      <c r="M1698" s="47">
        <v>48112356</v>
      </c>
      <c r="N1698" s="47">
        <v>2182</v>
      </c>
      <c r="O1698" s="45">
        <v>51.3</v>
      </c>
      <c r="P1698" s="45">
        <v>52.4</v>
      </c>
      <c r="Q1698" s="45">
        <v>39.299999999999997</v>
      </c>
      <c r="R1698" s="45">
        <v>13.4</v>
      </c>
      <c r="S1698" s="45">
        <v>15.8</v>
      </c>
      <c r="T1698" s="45">
        <v>1</v>
      </c>
      <c r="U1698" s="28" t="e">
        <v>#N/A</v>
      </c>
      <c r="V1698" s="44">
        <f>VLOOKUP($L1698,'[1]Tortugas liberadas DPNG'!$B$1:$O$552,7,FALSE)</f>
        <v>2015</v>
      </c>
      <c r="W1698" s="44">
        <f>VLOOKUP($L1698,'[1]Tortugas liberadas DPNG'!$B$1:$O$552,11,FALSE)</f>
        <v>32</v>
      </c>
      <c r="X1698" s="44">
        <f>VLOOKUP($L1698,'[1]Tortugas liberadas DPNG'!$B$1:$O$552,14,FALSE)/1000</f>
        <v>3</v>
      </c>
      <c r="Y1698" s="44">
        <f>VLOOKUP($L1698,'[1]Tortugas liberadas DPNG'!$B$1:$O$552,5,FALSE) -0.5</f>
        <v>6.5</v>
      </c>
      <c r="Z1698" s="44">
        <f>Y1698+(F1698-VLOOKUP($L1698,'[1]Tortugas liberadas DPNG'!$B$1:$O$552,7,FALSE))</f>
        <v>11.5</v>
      </c>
    </row>
    <row r="1699" spans="1:26" x14ac:dyDescent="0.25">
      <c r="A1699" s="42">
        <f t="shared" si="43"/>
        <v>1783</v>
      </c>
      <c r="B1699" s="42" t="s">
        <v>28</v>
      </c>
      <c r="E1699" s="42" t="s">
        <v>1072</v>
      </c>
      <c r="F1699" s="9">
        <v>2020</v>
      </c>
      <c r="G1699" s="42">
        <v>3</v>
      </c>
      <c r="H1699" s="42">
        <v>13</v>
      </c>
      <c r="I1699" s="42">
        <v>-0.81328599999999995</v>
      </c>
      <c r="J1699" s="42">
        <v>-90.065115000000006</v>
      </c>
      <c r="K1699" s="47">
        <v>48280023</v>
      </c>
      <c r="L1699" s="47">
        <v>48280023</v>
      </c>
      <c r="M1699" s="47">
        <v>48280023</v>
      </c>
      <c r="N1699" s="47">
        <v>2208</v>
      </c>
      <c r="O1699" s="45">
        <v>51.5</v>
      </c>
      <c r="P1699" s="45">
        <v>54.7</v>
      </c>
      <c r="Q1699" s="45">
        <v>39.799999999999997</v>
      </c>
      <c r="R1699" s="45">
        <v>13</v>
      </c>
      <c r="S1699" s="45">
        <v>15.2</v>
      </c>
      <c r="T1699" s="45">
        <v>1</v>
      </c>
      <c r="U1699" s="28" t="e">
        <v>#N/A</v>
      </c>
      <c r="V1699" s="44">
        <f>VLOOKUP($L1699,'[1]Tortugas liberadas DPNG'!$B$1:$O$552,7,FALSE)</f>
        <v>2015</v>
      </c>
      <c r="W1699" s="44">
        <f>VLOOKUP($L1699,'[1]Tortugas liberadas DPNG'!$B$1:$O$552,11,FALSE)</f>
        <v>31</v>
      </c>
      <c r="X1699" s="44">
        <f>VLOOKUP($L1699,'[1]Tortugas liberadas DPNG'!$B$1:$O$552,14,FALSE)/1000</f>
        <v>2.7</v>
      </c>
      <c r="Y1699" s="44">
        <f>VLOOKUP($L1699,'[1]Tortugas liberadas DPNG'!$B$1:$O$552,5,FALSE) -0.5</f>
        <v>6.5</v>
      </c>
      <c r="Z1699" s="44">
        <f>Y1699+(F1699-VLOOKUP($L1699,'[1]Tortugas liberadas DPNG'!$B$1:$O$552,7,FALSE))</f>
        <v>11.5</v>
      </c>
    </row>
    <row r="1700" spans="1:26" x14ac:dyDescent="0.25">
      <c r="A1700" s="42">
        <f t="shared" si="43"/>
        <v>1784</v>
      </c>
      <c r="B1700" s="42" t="s">
        <v>28</v>
      </c>
      <c r="E1700" s="42" t="s">
        <v>1073</v>
      </c>
      <c r="F1700" s="9">
        <v>2020</v>
      </c>
      <c r="G1700" s="42">
        <v>3</v>
      </c>
      <c r="H1700" s="42">
        <v>13</v>
      </c>
      <c r="I1700" s="42">
        <v>-0.81811199999999995</v>
      </c>
      <c r="J1700" s="42">
        <v>-90.060796999999994</v>
      </c>
      <c r="K1700" s="47">
        <v>52595606</v>
      </c>
      <c r="L1700" s="47">
        <v>52595606</v>
      </c>
      <c r="M1700" s="47">
        <v>52595606</v>
      </c>
      <c r="O1700" s="45">
        <v>36</v>
      </c>
      <c r="P1700" s="45">
        <v>37.200000000000003</v>
      </c>
      <c r="Q1700" s="45">
        <v>26.2</v>
      </c>
      <c r="R1700" s="45">
        <v>7.4</v>
      </c>
      <c r="S1700" s="45">
        <v>4.8</v>
      </c>
      <c r="T1700" s="45">
        <v>1</v>
      </c>
      <c r="U1700" s="28" t="e">
        <v>#N/A</v>
      </c>
      <c r="V1700" s="44">
        <f>VLOOKUP($L1700,'[1]Tortugas liberadas DPNG'!$B$1:$O$552,7,FALSE)</f>
        <v>2017</v>
      </c>
      <c r="W1700" s="44">
        <f>VLOOKUP($L1700,'[1]Tortugas liberadas DPNG'!$B$1:$O$552,11,FALSE)</f>
        <v>23.9</v>
      </c>
      <c r="X1700" s="44">
        <f>VLOOKUP($L1700,'[1]Tortugas liberadas DPNG'!$B$1:$O$552,14,FALSE)/1000</f>
        <v>1.2</v>
      </c>
      <c r="Y1700" s="44">
        <f>VLOOKUP($L1700,'[1]Tortugas liberadas DPNG'!$B$1:$O$552,5,FALSE) -0.5</f>
        <v>4.5</v>
      </c>
      <c r="Z1700" s="44">
        <f>Y1700+(F1700-VLOOKUP($L1700,'[1]Tortugas liberadas DPNG'!$B$1:$O$552,7,FALSE))</f>
        <v>7.5</v>
      </c>
    </row>
    <row r="1701" spans="1:26" x14ac:dyDescent="0.25">
      <c r="A1701" s="42">
        <f t="shared" si="43"/>
        <v>1785</v>
      </c>
      <c r="B1701" s="42" t="s">
        <v>28</v>
      </c>
      <c r="E1701" s="42" t="s">
        <v>1074</v>
      </c>
      <c r="F1701" s="9">
        <v>2020</v>
      </c>
      <c r="G1701" s="42">
        <v>3</v>
      </c>
      <c r="H1701" s="42">
        <v>13</v>
      </c>
      <c r="I1701" s="42">
        <v>-0.81843399999999999</v>
      </c>
      <c r="J1701" s="42">
        <v>-90.061037999999996</v>
      </c>
      <c r="K1701" s="47" t="s">
        <v>608</v>
      </c>
      <c r="L1701" s="49">
        <v>982126055990491</v>
      </c>
      <c r="M1701" s="49">
        <v>982126055990491</v>
      </c>
      <c r="O1701" s="45">
        <v>29</v>
      </c>
      <c r="P1701" s="45">
        <v>29.8</v>
      </c>
      <c r="Q1701" s="45">
        <v>20.3</v>
      </c>
      <c r="R1701" s="45">
        <v>5.3</v>
      </c>
      <c r="S1701" s="45">
        <v>2.4</v>
      </c>
      <c r="T1701" s="45">
        <v>1</v>
      </c>
      <c r="U1701" s="28" t="e">
        <v>#N/A</v>
      </c>
      <c r="V1701" s="44">
        <f>VLOOKUP($L1701,'[1]Tortugas liberadas DPNG'!$B$1:$O$552,7,FALSE)</f>
        <v>2019</v>
      </c>
      <c r="W1701" s="44">
        <f>VLOOKUP($L1701,'[1]Tortugas liberadas DPNG'!$B$1:$O$552,11,FALSE)</f>
        <v>26.5</v>
      </c>
      <c r="X1701" s="44">
        <f>VLOOKUP($L1701,'[1]Tortugas liberadas DPNG'!$B$1:$O$552,14,FALSE)/1000</f>
        <v>1.762</v>
      </c>
      <c r="Y1701" s="44">
        <f>VLOOKUP($L1701,'[1]Tortugas liberadas DPNG'!$B$1:$O$552,5,FALSE) -0.5</f>
        <v>6.5</v>
      </c>
      <c r="Z1701" s="44">
        <f>Y1701+(F1701-VLOOKUP($L1701,'[1]Tortugas liberadas DPNG'!$B$1:$O$552,7,FALSE))</f>
        <v>7.5</v>
      </c>
    </row>
    <row r="1702" spans="1:26" x14ac:dyDescent="0.25">
      <c r="A1702" s="42">
        <f t="shared" si="43"/>
        <v>1786</v>
      </c>
      <c r="B1702" s="42" t="s">
        <v>28</v>
      </c>
      <c r="E1702" s="42" t="s">
        <v>1075</v>
      </c>
      <c r="F1702" s="9">
        <v>2020</v>
      </c>
      <c r="G1702" s="42">
        <v>3</v>
      </c>
      <c r="H1702" s="42">
        <v>13</v>
      </c>
      <c r="I1702" s="42">
        <v>-0.81933699999999998</v>
      </c>
      <c r="J1702" s="42">
        <v>-90.055803999999995</v>
      </c>
      <c r="K1702" s="47" t="s">
        <v>779</v>
      </c>
      <c r="L1702" s="49">
        <v>982126055990414</v>
      </c>
      <c r="M1702" s="49">
        <v>982126055990414</v>
      </c>
      <c r="O1702" s="45">
        <v>34</v>
      </c>
      <c r="P1702" s="45">
        <v>35</v>
      </c>
      <c r="Q1702" s="45">
        <v>25.1</v>
      </c>
      <c r="R1702" s="45">
        <v>6.1</v>
      </c>
      <c r="S1702" s="45">
        <v>4.7</v>
      </c>
      <c r="T1702" s="45">
        <v>1</v>
      </c>
      <c r="U1702" s="28" t="e">
        <v>#N/A</v>
      </c>
      <c r="V1702" s="44">
        <f>VLOOKUP($L1702,'[1]Tortugas liberadas DPNG'!$B$1:$O$552,7,FALSE)</f>
        <v>2019</v>
      </c>
      <c r="W1702" s="44">
        <f>VLOOKUP($L1702,'[1]Tortugas liberadas DPNG'!$B$1:$O$552,11,FALSE)</f>
        <v>31.2</v>
      </c>
      <c r="X1702" s="44">
        <f>VLOOKUP($L1702,'[1]Tortugas liberadas DPNG'!$B$1:$O$552,14,FALSE)/1000</f>
        <v>2.3879999999999999</v>
      </c>
      <c r="Y1702" s="44">
        <f>VLOOKUP($L1702,'[1]Tortugas liberadas DPNG'!$B$1:$O$552,5,FALSE) -0.5</f>
        <v>5.5</v>
      </c>
      <c r="Z1702" s="44">
        <f>Y1702+(F1702-VLOOKUP($L1702,'[1]Tortugas liberadas DPNG'!$B$1:$O$552,7,FALSE))</f>
        <v>6.5</v>
      </c>
    </row>
    <row r="1703" spans="1:26" x14ac:dyDescent="0.25">
      <c r="A1703" s="42">
        <f t="shared" si="43"/>
        <v>1787</v>
      </c>
      <c r="B1703" s="42" t="s">
        <v>28</v>
      </c>
      <c r="E1703" s="42" t="s">
        <v>1076</v>
      </c>
      <c r="F1703" s="9">
        <v>2020</v>
      </c>
      <c r="G1703" s="42">
        <v>3</v>
      </c>
      <c r="H1703" s="42">
        <v>13</v>
      </c>
      <c r="I1703" s="42">
        <v>-0.82121100000000002</v>
      </c>
      <c r="J1703" s="42">
        <v>-90.056584999999998</v>
      </c>
      <c r="K1703" s="47" t="s">
        <v>1125</v>
      </c>
      <c r="L1703" s="49">
        <v>982126055990500</v>
      </c>
      <c r="M1703" s="49">
        <v>982126055990500</v>
      </c>
      <c r="O1703" s="45">
        <v>30</v>
      </c>
      <c r="P1703" s="45">
        <v>31</v>
      </c>
      <c r="Q1703" s="45">
        <v>21.5</v>
      </c>
      <c r="R1703" s="45">
        <v>6</v>
      </c>
      <c r="S1703" s="45">
        <v>3.6</v>
      </c>
      <c r="T1703" s="45">
        <v>1</v>
      </c>
      <c r="U1703" s="28" t="e">
        <v>#N/A</v>
      </c>
      <c r="V1703" s="44">
        <f>VLOOKUP($L1703,'[1]Tortugas liberadas DPNG'!$B$1:$O$552,7,FALSE)</f>
        <v>2019</v>
      </c>
      <c r="W1703" s="44">
        <f>VLOOKUP($L1703,'[1]Tortugas liberadas DPNG'!$B$1:$O$552,11,FALSE)</f>
        <v>25.9</v>
      </c>
      <c r="X1703" s="44">
        <f>VLOOKUP($L1703,'[1]Tortugas liberadas DPNG'!$B$1:$O$552,14,FALSE)/1000</f>
        <v>1.4550000000000001</v>
      </c>
      <c r="Y1703" s="44">
        <f>VLOOKUP($L1703,'[1]Tortugas liberadas DPNG'!$B$1:$O$552,5,FALSE) -0.5</f>
        <v>5.5</v>
      </c>
      <c r="Z1703" s="44">
        <f>Y1703+(F1703-VLOOKUP($L1703,'[1]Tortugas liberadas DPNG'!$B$1:$O$552,7,FALSE))</f>
        <v>6.5</v>
      </c>
    </row>
    <row r="1704" spans="1:26" x14ac:dyDescent="0.25">
      <c r="A1704" s="42">
        <f t="shared" si="43"/>
        <v>1788</v>
      </c>
      <c r="B1704" s="42" t="s">
        <v>28</v>
      </c>
      <c r="E1704" s="42" t="s">
        <v>1078</v>
      </c>
      <c r="F1704" s="9">
        <v>2020</v>
      </c>
      <c r="G1704" s="42">
        <v>3</v>
      </c>
      <c r="H1704" s="42">
        <v>13</v>
      </c>
      <c r="I1704" s="42">
        <v>-0.82111999999999996</v>
      </c>
      <c r="J1704" s="42">
        <v>-90.056791000000004</v>
      </c>
      <c r="K1704" s="47" t="s">
        <v>825</v>
      </c>
      <c r="L1704" s="49">
        <v>982126055990419</v>
      </c>
      <c r="M1704" s="49">
        <v>982126055990419</v>
      </c>
      <c r="O1704" s="45">
        <v>34.1</v>
      </c>
      <c r="P1704" s="45">
        <v>34.700000000000003</v>
      </c>
      <c r="Q1704" s="45">
        <v>24.5</v>
      </c>
      <c r="R1704" s="45">
        <v>6.6</v>
      </c>
      <c r="S1704" s="45">
        <v>4.2</v>
      </c>
      <c r="T1704" s="45">
        <v>1</v>
      </c>
      <c r="U1704" s="28" t="e">
        <v>#N/A</v>
      </c>
      <c r="V1704" s="44">
        <f>VLOOKUP($L1704,'[1]Tortugas liberadas DPNG'!$B$1:$O$552,7,FALSE)</f>
        <v>2019</v>
      </c>
      <c r="W1704" s="44">
        <f>VLOOKUP($L1704,'[1]Tortugas liberadas DPNG'!$B$1:$O$552,11,FALSE)</f>
        <v>29.5</v>
      </c>
      <c r="X1704" s="44">
        <f>VLOOKUP($L1704,'[1]Tortugas liberadas DPNG'!$B$1:$O$552,14,FALSE)/1000</f>
        <v>2.218</v>
      </c>
      <c r="Y1704" s="44">
        <f>VLOOKUP($L1704,'[1]Tortugas liberadas DPNG'!$B$1:$O$552,5,FALSE) -0.5</f>
        <v>8.5</v>
      </c>
      <c r="Z1704" s="44">
        <f>Y1704+(F1704-VLOOKUP($L1704,'[1]Tortugas liberadas DPNG'!$B$1:$O$552,7,FALSE))</f>
        <v>9.5</v>
      </c>
    </row>
    <row r="1705" spans="1:26" x14ac:dyDescent="0.25">
      <c r="A1705" s="42">
        <f t="shared" si="43"/>
        <v>1789</v>
      </c>
      <c r="B1705" s="42" t="s">
        <v>28</v>
      </c>
      <c r="E1705" s="42" t="s">
        <v>1079</v>
      </c>
      <c r="F1705" s="9">
        <v>2020</v>
      </c>
      <c r="G1705" s="42">
        <v>3</v>
      </c>
      <c r="H1705" s="42">
        <v>13</v>
      </c>
      <c r="I1705" s="42">
        <v>-0.82111999999999996</v>
      </c>
      <c r="J1705" s="42">
        <v>-90.056790000000007</v>
      </c>
      <c r="K1705" s="47" t="s">
        <v>868</v>
      </c>
      <c r="L1705" s="49">
        <v>982126055990382</v>
      </c>
      <c r="M1705" s="49">
        <v>982126055990382</v>
      </c>
      <c r="O1705" s="45">
        <v>30.2</v>
      </c>
      <c r="P1705" s="45">
        <v>31.6</v>
      </c>
      <c r="Q1705" s="45">
        <v>21.5</v>
      </c>
      <c r="R1705" s="45">
        <v>5.8</v>
      </c>
      <c r="S1705" s="45">
        <v>3.6</v>
      </c>
      <c r="T1705" s="45">
        <v>1</v>
      </c>
      <c r="U1705" s="28" t="e">
        <v>#N/A</v>
      </c>
      <c r="V1705" s="44">
        <f>VLOOKUP($L1705,'[1]Tortugas liberadas DPNG'!$B$1:$O$552,7,FALSE)</f>
        <v>2019</v>
      </c>
      <c r="W1705" s="44">
        <f>VLOOKUP($L1705,'[1]Tortugas liberadas DPNG'!$B$1:$O$552,11,FALSE)</f>
        <v>26.7</v>
      </c>
      <c r="X1705" s="44">
        <f>VLOOKUP($L1705,'[1]Tortugas liberadas DPNG'!$B$1:$O$552,14,FALSE)/1000</f>
        <v>1.4810000000000001</v>
      </c>
      <c r="Y1705" s="44">
        <f>VLOOKUP($L1705,'[1]Tortugas liberadas DPNG'!$B$1:$O$552,5,FALSE) -0.5</f>
        <v>5.5</v>
      </c>
      <c r="Z1705" s="44">
        <f>Y1705+(F1705-VLOOKUP($L1705,'[1]Tortugas liberadas DPNG'!$B$1:$O$552,7,FALSE))</f>
        <v>6.5</v>
      </c>
    </row>
    <row r="1706" spans="1:26" x14ac:dyDescent="0.25">
      <c r="A1706" s="42">
        <f t="shared" si="43"/>
        <v>1790</v>
      </c>
      <c r="B1706" s="42" t="s">
        <v>28</v>
      </c>
      <c r="E1706" s="42" t="s">
        <v>1080</v>
      </c>
      <c r="F1706" s="9">
        <v>2020</v>
      </c>
      <c r="G1706" s="42">
        <v>3</v>
      </c>
      <c r="H1706" s="42">
        <v>13</v>
      </c>
      <c r="I1706" s="42">
        <v>-0.82117899999999999</v>
      </c>
      <c r="J1706" s="42">
        <v>-90.058138</v>
      </c>
      <c r="K1706" s="47">
        <v>52604513</v>
      </c>
      <c r="L1706" s="47">
        <v>52604513</v>
      </c>
      <c r="M1706" s="47">
        <v>52604513</v>
      </c>
      <c r="O1706" s="45">
        <v>36.200000000000003</v>
      </c>
      <c r="P1706" s="45">
        <v>38.299999999999997</v>
      </c>
      <c r="Q1706" s="45">
        <v>26</v>
      </c>
      <c r="R1706" s="45">
        <v>8.4</v>
      </c>
      <c r="S1706" s="45">
        <v>5.9</v>
      </c>
      <c r="T1706" s="45">
        <v>1</v>
      </c>
      <c r="U1706" s="28" t="e">
        <v>#N/A</v>
      </c>
      <c r="V1706" s="44">
        <f>VLOOKUP($L1706,'[1]Tortugas liberadas DPNG'!$B$1:$O$552,7,FALSE)</f>
        <v>2017</v>
      </c>
      <c r="W1706" s="44">
        <f>VLOOKUP($L1706,'[1]Tortugas liberadas DPNG'!$B$1:$O$552,11,FALSE)</f>
        <v>24.8</v>
      </c>
      <c r="X1706" s="44">
        <f>VLOOKUP($L1706,'[1]Tortugas liberadas DPNG'!$B$1:$O$552,14,FALSE)/1000</f>
        <v>1.196</v>
      </c>
      <c r="Y1706" s="44">
        <f>VLOOKUP($L1706,'[1]Tortugas liberadas DPNG'!$B$1:$O$552,5,FALSE) -0.5</f>
        <v>5.5</v>
      </c>
      <c r="Z1706" s="44">
        <f>Y1706+(F1706-VLOOKUP($L1706,'[1]Tortugas liberadas DPNG'!$B$1:$O$552,7,FALSE))</f>
        <v>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A69A-D564-4857-A364-A693AD917A39}">
  <dimension ref="A1:Q552"/>
  <sheetViews>
    <sheetView workbookViewId="0"/>
  </sheetViews>
  <sheetFormatPr defaultRowHeight="12.75" x14ac:dyDescent="0.2"/>
  <cols>
    <col min="1" max="1" width="9.140625" style="9"/>
    <col min="2" max="2" width="26.7109375" style="22" customWidth="1"/>
    <col min="3" max="3" width="30.5703125" style="22" customWidth="1"/>
    <col min="4" max="4" width="11.140625" style="23" customWidth="1"/>
    <col min="5" max="5" width="10.5703125" style="23" customWidth="1"/>
    <col min="6" max="6" width="6.140625" style="23" customWidth="1"/>
    <col min="7" max="7" width="12.28515625" style="23" customWidth="1"/>
    <col min="8" max="8" width="8.42578125" style="23" customWidth="1"/>
    <col min="9" max="9" width="9.7109375" style="23" customWidth="1"/>
    <col min="10" max="10" width="8.42578125" style="23" customWidth="1"/>
    <col min="11" max="11" width="10" style="23" customWidth="1"/>
    <col min="12" max="12" width="8.42578125" style="23" customWidth="1"/>
    <col min="13" max="13" width="8.85546875" style="23" customWidth="1"/>
    <col min="14" max="14" width="8.28515625" style="23" customWidth="1"/>
    <col min="15" max="15" width="11.140625" style="23" customWidth="1"/>
    <col min="16" max="16" width="17.85546875" style="9" customWidth="1"/>
    <col min="17" max="17" width="16.42578125" style="9" customWidth="1"/>
    <col min="18" max="257" width="9.140625" style="9"/>
    <col min="258" max="258" width="26.7109375" style="9" customWidth="1"/>
    <col min="259" max="259" width="30.5703125" style="9" customWidth="1"/>
    <col min="260" max="260" width="11.140625" style="9" customWidth="1"/>
    <col min="261" max="261" width="10.5703125" style="9" customWidth="1"/>
    <col min="262" max="262" width="6.140625" style="9" customWidth="1"/>
    <col min="263" max="263" width="12.28515625" style="9" customWidth="1"/>
    <col min="264" max="264" width="8.42578125" style="9" customWidth="1"/>
    <col min="265" max="265" width="9.7109375" style="9" customWidth="1"/>
    <col min="266" max="266" width="8.42578125" style="9" customWidth="1"/>
    <col min="267" max="267" width="10" style="9" customWidth="1"/>
    <col min="268" max="268" width="8.42578125" style="9" customWidth="1"/>
    <col min="269" max="269" width="8.85546875" style="9" customWidth="1"/>
    <col min="270" max="270" width="8.28515625" style="9" customWidth="1"/>
    <col min="271" max="271" width="11.140625" style="9" customWidth="1"/>
    <col min="272" max="272" width="17.85546875" style="9" customWidth="1"/>
    <col min="273" max="273" width="16.42578125" style="9" customWidth="1"/>
    <col min="274" max="513" width="9.140625" style="9"/>
    <col min="514" max="514" width="26.7109375" style="9" customWidth="1"/>
    <col min="515" max="515" width="30.5703125" style="9" customWidth="1"/>
    <col min="516" max="516" width="11.140625" style="9" customWidth="1"/>
    <col min="517" max="517" width="10.5703125" style="9" customWidth="1"/>
    <col min="518" max="518" width="6.140625" style="9" customWidth="1"/>
    <col min="519" max="519" width="12.28515625" style="9" customWidth="1"/>
    <col min="520" max="520" width="8.42578125" style="9" customWidth="1"/>
    <col min="521" max="521" width="9.7109375" style="9" customWidth="1"/>
    <col min="522" max="522" width="8.42578125" style="9" customWidth="1"/>
    <col min="523" max="523" width="10" style="9" customWidth="1"/>
    <col min="524" max="524" width="8.42578125" style="9" customWidth="1"/>
    <col min="525" max="525" width="8.85546875" style="9" customWidth="1"/>
    <col min="526" max="526" width="8.28515625" style="9" customWidth="1"/>
    <col min="527" max="527" width="11.140625" style="9" customWidth="1"/>
    <col min="528" max="528" width="17.85546875" style="9" customWidth="1"/>
    <col min="529" max="529" width="16.42578125" style="9" customWidth="1"/>
    <col min="530" max="769" width="9.140625" style="9"/>
    <col min="770" max="770" width="26.7109375" style="9" customWidth="1"/>
    <col min="771" max="771" width="30.5703125" style="9" customWidth="1"/>
    <col min="772" max="772" width="11.140625" style="9" customWidth="1"/>
    <col min="773" max="773" width="10.5703125" style="9" customWidth="1"/>
    <col min="774" max="774" width="6.140625" style="9" customWidth="1"/>
    <col min="775" max="775" width="12.28515625" style="9" customWidth="1"/>
    <col min="776" max="776" width="8.42578125" style="9" customWidth="1"/>
    <col min="777" max="777" width="9.7109375" style="9" customWidth="1"/>
    <col min="778" max="778" width="8.42578125" style="9" customWidth="1"/>
    <col min="779" max="779" width="10" style="9" customWidth="1"/>
    <col min="780" max="780" width="8.42578125" style="9" customWidth="1"/>
    <col min="781" max="781" width="8.85546875" style="9" customWidth="1"/>
    <col min="782" max="782" width="8.28515625" style="9" customWidth="1"/>
    <col min="783" max="783" width="11.140625" style="9" customWidth="1"/>
    <col min="784" max="784" width="17.85546875" style="9" customWidth="1"/>
    <col min="785" max="785" width="16.42578125" style="9" customWidth="1"/>
    <col min="786" max="1025" width="9.140625" style="9"/>
    <col min="1026" max="1026" width="26.7109375" style="9" customWidth="1"/>
    <col min="1027" max="1027" width="30.5703125" style="9" customWidth="1"/>
    <col min="1028" max="1028" width="11.140625" style="9" customWidth="1"/>
    <col min="1029" max="1029" width="10.5703125" style="9" customWidth="1"/>
    <col min="1030" max="1030" width="6.140625" style="9" customWidth="1"/>
    <col min="1031" max="1031" width="12.28515625" style="9" customWidth="1"/>
    <col min="1032" max="1032" width="8.42578125" style="9" customWidth="1"/>
    <col min="1033" max="1033" width="9.7109375" style="9" customWidth="1"/>
    <col min="1034" max="1034" width="8.42578125" style="9" customWidth="1"/>
    <col min="1035" max="1035" width="10" style="9" customWidth="1"/>
    <col min="1036" max="1036" width="8.42578125" style="9" customWidth="1"/>
    <col min="1037" max="1037" width="8.85546875" style="9" customWidth="1"/>
    <col min="1038" max="1038" width="8.28515625" style="9" customWidth="1"/>
    <col min="1039" max="1039" width="11.140625" style="9" customWidth="1"/>
    <col min="1040" max="1040" width="17.85546875" style="9" customWidth="1"/>
    <col min="1041" max="1041" width="16.42578125" style="9" customWidth="1"/>
    <col min="1042" max="1281" width="9.140625" style="9"/>
    <col min="1282" max="1282" width="26.7109375" style="9" customWidth="1"/>
    <col min="1283" max="1283" width="30.5703125" style="9" customWidth="1"/>
    <col min="1284" max="1284" width="11.140625" style="9" customWidth="1"/>
    <col min="1285" max="1285" width="10.5703125" style="9" customWidth="1"/>
    <col min="1286" max="1286" width="6.140625" style="9" customWidth="1"/>
    <col min="1287" max="1287" width="12.28515625" style="9" customWidth="1"/>
    <col min="1288" max="1288" width="8.42578125" style="9" customWidth="1"/>
    <col min="1289" max="1289" width="9.7109375" style="9" customWidth="1"/>
    <col min="1290" max="1290" width="8.42578125" style="9" customWidth="1"/>
    <col min="1291" max="1291" width="10" style="9" customWidth="1"/>
    <col min="1292" max="1292" width="8.42578125" style="9" customWidth="1"/>
    <col min="1293" max="1293" width="8.85546875" style="9" customWidth="1"/>
    <col min="1294" max="1294" width="8.28515625" style="9" customWidth="1"/>
    <col min="1295" max="1295" width="11.140625" style="9" customWidth="1"/>
    <col min="1296" max="1296" width="17.85546875" style="9" customWidth="1"/>
    <col min="1297" max="1297" width="16.42578125" style="9" customWidth="1"/>
    <col min="1298" max="1537" width="9.140625" style="9"/>
    <col min="1538" max="1538" width="26.7109375" style="9" customWidth="1"/>
    <col min="1539" max="1539" width="30.5703125" style="9" customWidth="1"/>
    <col min="1540" max="1540" width="11.140625" style="9" customWidth="1"/>
    <col min="1541" max="1541" width="10.5703125" style="9" customWidth="1"/>
    <col min="1542" max="1542" width="6.140625" style="9" customWidth="1"/>
    <col min="1543" max="1543" width="12.28515625" style="9" customWidth="1"/>
    <col min="1544" max="1544" width="8.42578125" style="9" customWidth="1"/>
    <col min="1545" max="1545" width="9.7109375" style="9" customWidth="1"/>
    <col min="1546" max="1546" width="8.42578125" style="9" customWidth="1"/>
    <col min="1547" max="1547" width="10" style="9" customWidth="1"/>
    <col min="1548" max="1548" width="8.42578125" style="9" customWidth="1"/>
    <col min="1549" max="1549" width="8.85546875" style="9" customWidth="1"/>
    <col min="1550" max="1550" width="8.28515625" style="9" customWidth="1"/>
    <col min="1551" max="1551" width="11.140625" style="9" customWidth="1"/>
    <col min="1552" max="1552" width="17.85546875" style="9" customWidth="1"/>
    <col min="1553" max="1553" width="16.42578125" style="9" customWidth="1"/>
    <col min="1554" max="1793" width="9.140625" style="9"/>
    <col min="1794" max="1794" width="26.7109375" style="9" customWidth="1"/>
    <col min="1795" max="1795" width="30.5703125" style="9" customWidth="1"/>
    <col min="1796" max="1796" width="11.140625" style="9" customWidth="1"/>
    <col min="1797" max="1797" width="10.5703125" style="9" customWidth="1"/>
    <col min="1798" max="1798" width="6.140625" style="9" customWidth="1"/>
    <col min="1799" max="1799" width="12.28515625" style="9" customWidth="1"/>
    <col min="1800" max="1800" width="8.42578125" style="9" customWidth="1"/>
    <col min="1801" max="1801" width="9.7109375" style="9" customWidth="1"/>
    <col min="1802" max="1802" width="8.42578125" style="9" customWidth="1"/>
    <col min="1803" max="1803" width="10" style="9" customWidth="1"/>
    <col min="1804" max="1804" width="8.42578125" style="9" customWidth="1"/>
    <col min="1805" max="1805" width="8.85546875" style="9" customWidth="1"/>
    <col min="1806" max="1806" width="8.28515625" style="9" customWidth="1"/>
    <col min="1807" max="1807" width="11.140625" style="9" customWidth="1"/>
    <col min="1808" max="1808" width="17.85546875" style="9" customWidth="1"/>
    <col min="1809" max="1809" width="16.42578125" style="9" customWidth="1"/>
    <col min="1810" max="2049" width="9.140625" style="9"/>
    <col min="2050" max="2050" width="26.7109375" style="9" customWidth="1"/>
    <col min="2051" max="2051" width="30.5703125" style="9" customWidth="1"/>
    <col min="2052" max="2052" width="11.140625" style="9" customWidth="1"/>
    <col min="2053" max="2053" width="10.5703125" style="9" customWidth="1"/>
    <col min="2054" max="2054" width="6.140625" style="9" customWidth="1"/>
    <col min="2055" max="2055" width="12.28515625" style="9" customWidth="1"/>
    <col min="2056" max="2056" width="8.42578125" style="9" customWidth="1"/>
    <col min="2057" max="2057" width="9.7109375" style="9" customWidth="1"/>
    <col min="2058" max="2058" width="8.42578125" style="9" customWidth="1"/>
    <col min="2059" max="2059" width="10" style="9" customWidth="1"/>
    <col min="2060" max="2060" width="8.42578125" style="9" customWidth="1"/>
    <col min="2061" max="2061" width="8.85546875" style="9" customWidth="1"/>
    <col min="2062" max="2062" width="8.28515625" style="9" customWidth="1"/>
    <col min="2063" max="2063" width="11.140625" style="9" customWidth="1"/>
    <col min="2064" max="2064" width="17.85546875" style="9" customWidth="1"/>
    <col min="2065" max="2065" width="16.42578125" style="9" customWidth="1"/>
    <col min="2066" max="2305" width="9.140625" style="9"/>
    <col min="2306" max="2306" width="26.7109375" style="9" customWidth="1"/>
    <col min="2307" max="2307" width="30.5703125" style="9" customWidth="1"/>
    <col min="2308" max="2308" width="11.140625" style="9" customWidth="1"/>
    <col min="2309" max="2309" width="10.5703125" style="9" customWidth="1"/>
    <col min="2310" max="2310" width="6.140625" style="9" customWidth="1"/>
    <col min="2311" max="2311" width="12.28515625" style="9" customWidth="1"/>
    <col min="2312" max="2312" width="8.42578125" style="9" customWidth="1"/>
    <col min="2313" max="2313" width="9.7109375" style="9" customWidth="1"/>
    <col min="2314" max="2314" width="8.42578125" style="9" customWidth="1"/>
    <col min="2315" max="2315" width="10" style="9" customWidth="1"/>
    <col min="2316" max="2316" width="8.42578125" style="9" customWidth="1"/>
    <col min="2317" max="2317" width="8.85546875" style="9" customWidth="1"/>
    <col min="2318" max="2318" width="8.28515625" style="9" customWidth="1"/>
    <col min="2319" max="2319" width="11.140625" style="9" customWidth="1"/>
    <col min="2320" max="2320" width="17.85546875" style="9" customWidth="1"/>
    <col min="2321" max="2321" width="16.42578125" style="9" customWidth="1"/>
    <col min="2322" max="2561" width="9.140625" style="9"/>
    <col min="2562" max="2562" width="26.7109375" style="9" customWidth="1"/>
    <col min="2563" max="2563" width="30.5703125" style="9" customWidth="1"/>
    <col min="2564" max="2564" width="11.140625" style="9" customWidth="1"/>
    <col min="2565" max="2565" width="10.5703125" style="9" customWidth="1"/>
    <col min="2566" max="2566" width="6.140625" style="9" customWidth="1"/>
    <col min="2567" max="2567" width="12.28515625" style="9" customWidth="1"/>
    <col min="2568" max="2568" width="8.42578125" style="9" customWidth="1"/>
    <col min="2569" max="2569" width="9.7109375" style="9" customWidth="1"/>
    <col min="2570" max="2570" width="8.42578125" style="9" customWidth="1"/>
    <col min="2571" max="2571" width="10" style="9" customWidth="1"/>
    <col min="2572" max="2572" width="8.42578125" style="9" customWidth="1"/>
    <col min="2573" max="2573" width="8.85546875" style="9" customWidth="1"/>
    <col min="2574" max="2574" width="8.28515625" style="9" customWidth="1"/>
    <col min="2575" max="2575" width="11.140625" style="9" customWidth="1"/>
    <col min="2576" max="2576" width="17.85546875" style="9" customWidth="1"/>
    <col min="2577" max="2577" width="16.42578125" style="9" customWidth="1"/>
    <col min="2578" max="2817" width="9.140625" style="9"/>
    <col min="2818" max="2818" width="26.7109375" style="9" customWidth="1"/>
    <col min="2819" max="2819" width="30.5703125" style="9" customWidth="1"/>
    <col min="2820" max="2820" width="11.140625" style="9" customWidth="1"/>
    <col min="2821" max="2821" width="10.5703125" style="9" customWidth="1"/>
    <col min="2822" max="2822" width="6.140625" style="9" customWidth="1"/>
    <col min="2823" max="2823" width="12.28515625" style="9" customWidth="1"/>
    <col min="2824" max="2824" width="8.42578125" style="9" customWidth="1"/>
    <col min="2825" max="2825" width="9.7109375" style="9" customWidth="1"/>
    <col min="2826" max="2826" width="8.42578125" style="9" customWidth="1"/>
    <col min="2827" max="2827" width="10" style="9" customWidth="1"/>
    <col min="2828" max="2828" width="8.42578125" style="9" customWidth="1"/>
    <col min="2829" max="2829" width="8.85546875" style="9" customWidth="1"/>
    <col min="2830" max="2830" width="8.28515625" style="9" customWidth="1"/>
    <col min="2831" max="2831" width="11.140625" style="9" customWidth="1"/>
    <col min="2832" max="2832" width="17.85546875" style="9" customWidth="1"/>
    <col min="2833" max="2833" width="16.42578125" style="9" customWidth="1"/>
    <col min="2834" max="3073" width="9.140625" style="9"/>
    <col min="3074" max="3074" width="26.7109375" style="9" customWidth="1"/>
    <col min="3075" max="3075" width="30.5703125" style="9" customWidth="1"/>
    <col min="3076" max="3076" width="11.140625" style="9" customWidth="1"/>
    <col min="3077" max="3077" width="10.5703125" style="9" customWidth="1"/>
    <col min="3078" max="3078" width="6.140625" style="9" customWidth="1"/>
    <col min="3079" max="3079" width="12.28515625" style="9" customWidth="1"/>
    <col min="3080" max="3080" width="8.42578125" style="9" customWidth="1"/>
    <col min="3081" max="3081" width="9.7109375" style="9" customWidth="1"/>
    <col min="3082" max="3082" width="8.42578125" style="9" customWidth="1"/>
    <col min="3083" max="3083" width="10" style="9" customWidth="1"/>
    <col min="3084" max="3084" width="8.42578125" style="9" customWidth="1"/>
    <col min="3085" max="3085" width="8.85546875" style="9" customWidth="1"/>
    <col min="3086" max="3086" width="8.28515625" style="9" customWidth="1"/>
    <col min="3087" max="3087" width="11.140625" style="9" customWidth="1"/>
    <col min="3088" max="3088" width="17.85546875" style="9" customWidth="1"/>
    <col min="3089" max="3089" width="16.42578125" style="9" customWidth="1"/>
    <col min="3090" max="3329" width="9.140625" style="9"/>
    <col min="3330" max="3330" width="26.7109375" style="9" customWidth="1"/>
    <col min="3331" max="3331" width="30.5703125" style="9" customWidth="1"/>
    <col min="3332" max="3332" width="11.140625" style="9" customWidth="1"/>
    <col min="3333" max="3333" width="10.5703125" style="9" customWidth="1"/>
    <col min="3334" max="3334" width="6.140625" style="9" customWidth="1"/>
    <col min="3335" max="3335" width="12.28515625" style="9" customWidth="1"/>
    <col min="3336" max="3336" width="8.42578125" style="9" customWidth="1"/>
    <col min="3337" max="3337" width="9.7109375" style="9" customWidth="1"/>
    <col min="3338" max="3338" width="8.42578125" style="9" customWidth="1"/>
    <col min="3339" max="3339" width="10" style="9" customWidth="1"/>
    <col min="3340" max="3340" width="8.42578125" style="9" customWidth="1"/>
    <col min="3341" max="3341" width="8.85546875" style="9" customWidth="1"/>
    <col min="3342" max="3342" width="8.28515625" style="9" customWidth="1"/>
    <col min="3343" max="3343" width="11.140625" style="9" customWidth="1"/>
    <col min="3344" max="3344" width="17.85546875" style="9" customWidth="1"/>
    <col min="3345" max="3345" width="16.42578125" style="9" customWidth="1"/>
    <col min="3346" max="3585" width="9.140625" style="9"/>
    <col min="3586" max="3586" width="26.7109375" style="9" customWidth="1"/>
    <col min="3587" max="3587" width="30.5703125" style="9" customWidth="1"/>
    <col min="3588" max="3588" width="11.140625" style="9" customWidth="1"/>
    <col min="3589" max="3589" width="10.5703125" style="9" customWidth="1"/>
    <col min="3590" max="3590" width="6.140625" style="9" customWidth="1"/>
    <col min="3591" max="3591" width="12.28515625" style="9" customWidth="1"/>
    <col min="3592" max="3592" width="8.42578125" style="9" customWidth="1"/>
    <col min="3593" max="3593" width="9.7109375" style="9" customWidth="1"/>
    <col min="3594" max="3594" width="8.42578125" style="9" customWidth="1"/>
    <col min="3595" max="3595" width="10" style="9" customWidth="1"/>
    <col min="3596" max="3596" width="8.42578125" style="9" customWidth="1"/>
    <col min="3597" max="3597" width="8.85546875" style="9" customWidth="1"/>
    <col min="3598" max="3598" width="8.28515625" style="9" customWidth="1"/>
    <col min="3599" max="3599" width="11.140625" style="9" customWidth="1"/>
    <col min="3600" max="3600" width="17.85546875" style="9" customWidth="1"/>
    <col min="3601" max="3601" width="16.42578125" style="9" customWidth="1"/>
    <col min="3602" max="3841" width="9.140625" style="9"/>
    <col min="3842" max="3842" width="26.7109375" style="9" customWidth="1"/>
    <col min="3843" max="3843" width="30.5703125" style="9" customWidth="1"/>
    <col min="3844" max="3844" width="11.140625" style="9" customWidth="1"/>
    <col min="3845" max="3845" width="10.5703125" style="9" customWidth="1"/>
    <col min="3846" max="3846" width="6.140625" style="9" customWidth="1"/>
    <col min="3847" max="3847" width="12.28515625" style="9" customWidth="1"/>
    <col min="3848" max="3848" width="8.42578125" style="9" customWidth="1"/>
    <col min="3849" max="3849" width="9.7109375" style="9" customWidth="1"/>
    <col min="3850" max="3850" width="8.42578125" style="9" customWidth="1"/>
    <col min="3851" max="3851" width="10" style="9" customWidth="1"/>
    <col min="3852" max="3852" width="8.42578125" style="9" customWidth="1"/>
    <col min="3853" max="3853" width="8.85546875" style="9" customWidth="1"/>
    <col min="3854" max="3854" width="8.28515625" style="9" customWidth="1"/>
    <col min="3855" max="3855" width="11.140625" style="9" customWidth="1"/>
    <col min="3856" max="3856" width="17.85546875" style="9" customWidth="1"/>
    <col min="3857" max="3857" width="16.42578125" style="9" customWidth="1"/>
    <col min="3858" max="4097" width="9.140625" style="9"/>
    <col min="4098" max="4098" width="26.7109375" style="9" customWidth="1"/>
    <col min="4099" max="4099" width="30.5703125" style="9" customWidth="1"/>
    <col min="4100" max="4100" width="11.140625" style="9" customWidth="1"/>
    <col min="4101" max="4101" width="10.5703125" style="9" customWidth="1"/>
    <col min="4102" max="4102" width="6.140625" style="9" customWidth="1"/>
    <col min="4103" max="4103" width="12.28515625" style="9" customWidth="1"/>
    <col min="4104" max="4104" width="8.42578125" style="9" customWidth="1"/>
    <col min="4105" max="4105" width="9.7109375" style="9" customWidth="1"/>
    <col min="4106" max="4106" width="8.42578125" style="9" customWidth="1"/>
    <col min="4107" max="4107" width="10" style="9" customWidth="1"/>
    <col min="4108" max="4108" width="8.42578125" style="9" customWidth="1"/>
    <col min="4109" max="4109" width="8.85546875" style="9" customWidth="1"/>
    <col min="4110" max="4110" width="8.28515625" style="9" customWidth="1"/>
    <col min="4111" max="4111" width="11.140625" style="9" customWidth="1"/>
    <col min="4112" max="4112" width="17.85546875" style="9" customWidth="1"/>
    <col min="4113" max="4113" width="16.42578125" style="9" customWidth="1"/>
    <col min="4114" max="4353" width="9.140625" style="9"/>
    <col min="4354" max="4354" width="26.7109375" style="9" customWidth="1"/>
    <col min="4355" max="4355" width="30.5703125" style="9" customWidth="1"/>
    <col min="4356" max="4356" width="11.140625" style="9" customWidth="1"/>
    <col min="4357" max="4357" width="10.5703125" style="9" customWidth="1"/>
    <col min="4358" max="4358" width="6.140625" style="9" customWidth="1"/>
    <col min="4359" max="4359" width="12.28515625" style="9" customWidth="1"/>
    <col min="4360" max="4360" width="8.42578125" style="9" customWidth="1"/>
    <col min="4361" max="4361" width="9.7109375" style="9" customWidth="1"/>
    <col min="4362" max="4362" width="8.42578125" style="9" customWidth="1"/>
    <col min="4363" max="4363" width="10" style="9" customWidth="1"/>
    <col min="4364" max="4364" width="8.42578125" style="9" customWidth="1"/>
    <col min="4365" max="4365" width="8.85546875" style="9" customWidth="1"/>
    <col min="4366" max="4366" width="8.28515625" style="9" customWidth="1"/>
    <col min="4367" max="4367" width="11.140625" style="9" customWidth="1"/>
    <col min="4368" max="4368" width="17.85546875" style="9" customWidth="1"/>
    <col min="4369" max="4369" width="16.42578125" style="9" customWidth="1"/>
    <col min="4370" max="4609" width="9.140625" style="9"/>
    <col min="4610" max="4610" width="26.7109375" style="9" customWidth="1"/>
    <col min="4611" max="4611" width="30.5703125" style="9" customWidth="1"/>
    <col min="4612" max="4612" width="11.140625" style="9" customWidth="1"/>
    <col min="4613" max="4613" width="10.5703125" style="9" customWidth="1"/>
    <col min="4614" max="4614" width="6.140625" style="9" customWidth="1"/>
    <col min="4615" max="4615" width="12.28515625" style="9" customWidth="1"/>
    <col min="4616" max="4616" width="8.42578125" style="9" customWidth="1"/>
    <col min="4617" max="4617" width="9.7109375" style="9" customWidth="1"/>
    <col min="4618" max="4618" width="8.42578125" style="9" customWidth="1"/>
    <col min="4619" max="4619" width="10" style="9" customWidth="1"/>
    <col min="4620" max="4620" width="8.42578125" style="9" customWidth="1"/>
    <col min="4621" max="4621" width="8.85546875" style="9" customWidth="1"/>
    <col min="4622" max="4622" width="8.28515625" style="9" customWidth="1"/>
    <col min="4623" max="4623" width="11.140625" style="9" customWidth="1"/>
    <col min="4624" max="4624" width="17.85546875" style="9" customWidth="1"/>
    <col min="4625" max="4625" width="16.42578125" style="9" customWidth="1"/>
    <col min="4626" max="4865" width="9.140625" style="9"/>
    <col min="4866" max="4866" width="26.7109375" style="9" customWidth="1"/>
    <col min="4867" max="4867" width="30.5703125" style="9" customWidth="1"/>
    <col min="4868" max="4868" width="11.140625" style="9" customWidth="1"/>
    <col min="4869" max="4869" width="10.5703125" style="9" customWidth="1"/>
    <col min="4870" max="4870" width="6.140625" style="9" customWidth="1"/>
    <col min="4871" max="4871" width="12.28515625" style="9" customWidth="1"/>
    <col min="4872" max="4872" width="8.42578125" style="9" customWidth="1"/>
    <col min="4873" max="4873" width="9.7109375" style="9" customWidth="1"/>
    <col min="4874" max="4874" width="8.42578125" style="9" customWidth="1"/>
    <col min="4875" max="4875" width="10" style="9" customWidth="1"/>
    <col min="4876" max="4876" width="8.42578125" style="9" customWidth="1"/>
    <col min="4877" max="4877" width="8.85546875" style="9" customWidth="1"/>
    <col min="4878" max="4878" width="8.28515625" style="9" customWidth="1"/>
    <col min="4879" max="4879" width="11.140625" style="9" customWidth="1"/>
    <col min="4880" max="4880" width="17.85546875" style="9" customWidth="1"/>
    <col min="4881" max="4881" width="16.42578125" style="9" customWidth="1"/>
    <col min="4882" max="5121" width="9.140625" style="9"/>
    <col min="5122" max="5122" width="26.7109375" style="9" customWidth="1"/>
    <col min="5123" max="5123" width="30.5703125" style="9" customWidth="1"/>
    <col min="5124" max="5124" width="11.140625" style="9" customWidth="1"/>
    <col min="5125" max="5125" width="10.5703125" style="9" customWidth="1"/>
    <col min="5126" max="5126" width="6.140625" style="9" customWidth="1"/>
    <col min="5127" max="5127" width="12.28515625" style="9" customWidth="1"/>
    <col min="5128" max="5128" width="8.42578125" style="9" customWidth="1"/>
    <col min="5129" max="5129" width="9.7109375" style="9" customWidth="1"/>
    <col min="5130" max="5130" width="8.42578125" style="9" customWidth="1"/>
    <col min="5131" max="5131" width="10" style="9" customWidth="1"/>
    <col min="5132" max="5132" width="8.42578125" style="9" customWidth="1"/>
    <col min="5133" max="5133" width="8.85546875" style="9" customWidth="1"/>
    <col min="5134" max="5134" width="8.28515625" style="9" customWidth="1"/>
    <col min="5135" max="5135" width="11.140625" style="9" customWidth="1"/>
    <col min="5136" max="5136" width="17.85546875" style="9" customWidth="1"/>
    <col min="5137" max="5137" width="16.42578125" style="9" customWidth="1"/>
    <col min="5138" max="5377" width="9.140625" style="9"/>
    <col min="5378" max="5378" width="26.7109375" style="9" customWidth="1"/>
    <col min="5379" max="5379" width="30.5703125" style="9" customWidth="1"/>
    <col min="5380" max="5380" width="11.140625" style="9" customWidth="1"/>
    <col min="5381" max="5381" width="10.5703125" style="9" customWidth="1"/>
    <col min="5382" max="5382" width="6.140625" style="9" customWidth="1"/>
    <col min="5383" max="5383" width="12.28515625" style="9" customWidth="1"/>
    <col min="5384" max="5384" width="8.42578125" style="9" customWidth="1"/>
    <col min="5385" max="5385" width="9.7109375" style="9" customWidth="1"/>
    <col min="5386" max="5386" width="8.42578125" style="9" customWidth="1"/>
    <col min="5387" max="5387" width="10" style="9" customWidth="1"/>
    <col min="5388" max="5388" width="8.42578125" style="9" customWidth="1"/>
    <col min="5389" max="5389" width="8.85546875" style="9" customWidth="1"/>
    <col min="5390" max="5390" width="8.28515625" style="9" customWidth="1"/>
    <col min="5391" max="5391" width="11.140625" style="9" customWidth="1"/>
    <col min="5392" max="5392" width="17.85546875" style="9" customWidth="1"/>
    <col min="5393" max="5393" width="16.42578125" style="9" customWidth="1"/>
    <col min="5394" max="5633" width="9.140625" style="9"/>
    <col min="5634" max="5634" width="26.7109375" style="9" customWidth="1"/>
    <col min="5635" max="5635" width="30.5703125" style="9" customWidth="1"/>
    <col min="5636" max="5636" width="11.140625" style="9" customWidth="1"/>
    <col min="5637" max="5637" width="10.5703125" style="9" customWidth="1"/>
    <col min="5638" max="5638" width="6.140625" style="9" customWidth="1"/>
    <col min="5639" max="5639" width="12.28515625" style="9" customWidth="1"/>
    <col min="5640" max="5640" width="8.42578125" style="9" customWidth="1"/>
    <col min="5641" max="5641" width="9.7109375" style="9" customWidth="1"/>
    <col min="5642" max="5642" width="8.42578125" style="9" customWidth="1"/>
    <col min="5643" max="5643" width="10" style="9" customWidth="1"/>
    <col min="5644" max="5644" width="8.42578125" style="9" customWidth="1"/>
    <col min="5645" max="5645" width="8.85546875" style="9" customWidth="1"/>
    <col min="5646" max="5646" width="8.28515625" style="9" customWidth="1"/>
    <col min="5647" max="5647" width="11.140625" style="9" customWidth="1"/>
    <col min="5648" max="5648" width="17.85546875" style="9" customWidth="1"/>
    <col min="5649" max="5649" width="16.42578125" style="9" customWidth="1"/>
    <col min="5650" max="5889" width="9.140625" style="9"/>
    <col min="5890" max="5890" width="26.7109375" style="9" customWidth="1"/>
    <col min="5891" max="5891" width="30.5703125" style="9" customWidth="1"/>
    <col min="5892" max="5892" width="11.140625" style="9" customWidth="1"/>
    <col min="5893" max="5893" width="10.5703125" style="9" customWidth="1"/>
    <col min="5894" max="5894" width="6.140625" style="9" customWidth="1"/>
    <col min="5895" max="5895" width="12.28515625" style="9" customWidth="1"/>
    <col min="5896" max="5896" width="8.42578125" style="9" customWidth="1"/>
    <col min="5897" max="5897" width="9.7109375" style="9" customWidth="1"/>
    <col min="5898" max="5898" width="8.42578125" style="9" customWidth="1"/>
    <col min="5899" max="5899" width="10" style="9" customWidth="1"/>
    <col min="5900" max="5900" width="8.42578125" style="9" customWidth="1"/>
    <col min="5901" max="5901" width="8.85546875" style="9" customWidth="1"/>
    <col min="5902" max="5902" width="8.28515625" style="9" customWidth="1"/>
    <col min="5903" max="5903" width="11.140625" style="9" customWidth="1"/>
    <col min="5904" max="5904" width="17.85546875" style="9" customWidth="1"/>
    <col min="5905" max="5905" width="16.42578125" style="9" customWidth="1"/>
    <col min="5906" max="6145" width="9.140625" style="9"/>
    <col min="6146" max="6146" width="26.7109375" style="9" customWidth="1"/>
    <col min="6147" max="6147" width="30.5703125" style="9" customWidth="1"/>
    <col min="6148" max="6148" width="11.140625" style="9" customWidth="1"/>
    <col min="6149" max="6149" width="10.5703125" style="9" customWidth="1"/>
    <col min="6150" max="6150" width="6.140625" style="9" customWidth="1"/>
    <col min="6151" max="6151" width="12.28515625" style="9" customWidth="1"/>
    <col min="6152" max="6152" width="8.42578125" style="9" customWidth="1"/>
    <col min="6153" max="6153" width="9.7109375" style="9" customWidth="1"/>
    <col min="6154" max="6154" width="8.42578125" style="9" customWidth="1"/>
    <col min="6155" max="6155" width="10" style="9" customWidth="1"/>
    <col min="6156" max="6156" width="8.42578125" style="9" customWidth="1"/>
    <col min="6157" max="6157" width="8.85546875" style="9" customWidth="1"/>
    <col min="6158" max="6158" width="8.28515625" style="9" customWidth="1"/>
    <col min="6159" max="6159" width="11.140625" style="9" customWidth="1"/>
    <col min="6160" max="6160" width="17.85546875" style="9" customWidth="1"/>
    <col min="6161" max="6161" width="16.42578125" style="9" customWidth="1"/>
    <col min="6162" max="6401" width="9.140625" style="9"/>
    <col min="6402" max="6402" width="26.7109375" style="9" customWidth="1"/>
    <col min="6403" max="6403" width="30.5703125" style="9" customWidth="1"/>
    <col min="6404" max="6404" width="11.140625" style="9" customWidth="1"/>
    <col min="6405" max="6405" width="10.5703125" style="9" customWidth="1"/>
    <col min="6406" max="6406" width="6.140625" style="9" customWidth="1"/>
    <col min="6407" max="6407" width="12.28515625" style="9" customWidth="1"/>
    <col min="6408" max="6408" width="8.42578125" style="9" customWidth="1"/>
    <col min="6409" max="6409" width="9.7109375" style="9" customWidth="1"/>
    <col min="6410" max="6410" width="8.42578125" style="9" customWidth="1"/>
    <col min="6411" max="6411" width="10" style="9" customWidth="1"/>
    <col min="6412" max="6412" width="8.42578125" style="9" customWidth="1"/>
    <col min="6413" max="6413" width="8.85546875" style="9" customWidth="1"/>
    <col min="6414" max="6414" width="8.28515625" style="9" customWidth="1"/>
    <col min="6415" max="6415" width="11.140625" style="9" customWidth="1"/>
    <col min="6416" max="6416" width="17.85546875" style="9" customWidth="1"/>
    <col min="6417" max="6417" width="16.42578125" style="9" customWidth="1"/>
    <col min="6418" max="6657" width="9.140625" style="9"/>
    <col min="6658" max="6658" width="26.7109375" style="9" customWidth="1"/>
    <col min="6659" max="6659" width="30.5703125" style="9" customWidth="1"/>
    <col min="6660" max="6660" width="11.140625" style="9" customWidth="1"/>
    <col min="6661" max="6661" width="10.5703125" style="9" customWidth="1"/>
    <col min="6662" max="6662" width="6.140625" style="9" customWidth="1"/>
    <col min="6663" max="6663" width="12.28515625" style="9" customWidth="1"/>
    <col min="6664" max="6664" width="8.42578125" style="9" customWidth="1"/>
    <col min="6665" max="6665" width="9.7109375" style="9" customWidth="1"/>
    <col min="6666" max="6666" width="8.42578125" style="9" customWidth="1"/>
    <col min="6667" max="6667" width="10" style="9" customWidth="1"/>
    <col min="6668" max="6668" width="8.42578125" style="9" customWidth="1"/>
    <col min="6669" max="6669" width="8.85546875" style="9" customWidth="1"/>
    <col min="6670" max="6670" width="8.28515625" style="9" customWidth="1"/>
    <col min="6671" max="6671" width="11.140625" style="9" customWidth="1"/>
    <col min="6672" max="6672" width="17.85546875" style="9" customWidth="1"/>
    <col min="6673" max="6673" width="16.42578125" style="9" customWidth="1"/>
    <col min="6674" max="6913" width="9.140625" style="9"/>
    <col min="6914" max="6914" width="26.7109375" style="9" customWidth="1"/>
    <col min="6915" max="6915" width="30.5703125" style="9" customWidth="1"/>
    <col min="6916" max="6916" width="11.140625" style="9" customWidth="1"/>
    <col min="6917" max="6917" width="10.5703125" style="9" customWidth="1"/>
    <col min="6918" max="6918" width="6.140625" style="9" customWidth="1"/>
    <col min="6919" max="6919" width="12.28515625" style="9" customWidth="1"/>
    <col min="6920" max="6920" width="8.42578125" style="9" customWidth="1"/>
    <col min="6921" max="6921" width="9.7109375" style="9" customWidth="1"/>
    <col min="6922" max="6922" width="8.42578125" style="9" customWidth="1"/>
    <col min="6923" max="6923" width="10" style="9" customWidth="1"/>
    <col min="6924" max="6924" width="8.42578125" style="9" customWidth="1"/>
    <col min="6925" max="6925" width="8.85546875" style="9" customWidth="1"/>
    <col min="6926" max="6926" width="8.28515625" style="9" customWidth="1"/>
    <col min="6927" max="6927" width="11.140625" style="9" customWidth="1"/>
    <col min="6928" max="6928" width="17.85546875" style="9" customWidth="1"/>
    <col min="6929" max="6929" width="16.42578125" style="9" customWidth="1"/>
    <col min="6930" max="7169" width="9.140625" style="9"/>
    <col min="7170" max="7170" width="26.7109375" style="9" customWidth="1"/>
    <col min="7171" max="7171" width="30.5703125" style="9" customWidth="1"/>
    <col min="7172" max="7172" width="11.140625" style="9" customWidth="1"/>
    <col min="7173" max="7173" width="10.5703125" style="9" customWidth="1"/>
    <col min="7174" max="7174" width="6.140625" style="9" customWidth="1"/>
    <col min="7175" max="7175" width="12.28515625" style="9" customWidth="1"/>
    <col min="7176" max="7176" width="8.42578125" style="9" customWidth="1"/>
    <col min="7177" max="7177" width="9.7109375" style="9" customWidth="1"/>
    <col min="7178" max="7178" width="8.42578125" style="9" customWidth="1"/>
    <col min="7179" max="7179" width="10" style="9" customWidth="1"/>
    <col min="7180" max="7180" width="8.42578125" style="9" customWidth="1"/>
    <col min="7181" max="7181" width="8.85546875" style="9" customWidth="1"/>
    <col min="7182" max="7182" width="8.28515625" style="9" customWidth="1"/>
    <col min="7183" max="7183" width="11.140625" style="9" customWidth="1"/>
    <col min="7184" max="7184" width="17.85546875" style="9" customWidth="1"/>
    <col min="7185" max="7185" width="16.42578125" style="9" customWidth="1"/>
    <col min="7186" max="7425" width="9.140625" style="9"/>
    <col min="7426" max="7426" width="26.7109375" style="9" customWidth="1"/>
    <col min="7427" max="7427" width="30.5703125" style="9" customWidth="1"/>
    <col min="7428" max="7428" width="11.140625" style="9" customWidth="1"/>
    <col min="7429" max="7429" width="10.5703125" style="9" customWidth="1"/>
    <col min="7430" max="7430" width="6.140625" style="9" customWidth="1"/>
    <col min="7431" max="7431" width="12.28515625" style="9" customWidth="1"/>
    <col min="7432" max="7432" width="8.42578125" style="9" customWidth="1"/>
    <col min="7433" max="7433" width="9.7109375" style="9" customWidth="1"/>
    <col min="7434" max="7434" width="8.42578125" style="9" customWidth="1"/>
    <col min="7435" max="7435" width="10" style="9" customWidth="1"/>
    <col min="7436" max="7436" width="8.42578125" style="9" customWidth="1"/>
    <col min="7437" max="7437" width="8.85546875" style="9" customWidth="1"/>
    <col min="7438" max="7438" width="8.28515625" style="9" customWidth="1"/>
    <col min="7439" max="7439" width="11.140625" style="9" customWidth="1"/>
    <col min="7440" max="7440" width="17.85546875" style="9" customWidth="1"/>
    <col min="7441" max="7441" width="16.42578125" style="9" customWidth="1"/>
    <col min="7442" max="7681" width="9.140625" style="9"/>
    <col min="7682" max="7682" width="26.7109375" style="9" customWidth="1"/>
    <col min="7683" max="7683" width="30.5703125" style="9" customWidth="1"/>
    <col min="7684" max="7684" width="11.140625" style="9" customWidth="1"/>
    <col min="7685" max="7685" width="10.5703125" style="9" customWidth="1"/>
    <col min="7686" max="7686" width="6.140625" style="9" customWidth="1"/>
    <col min="7687" max="7687" width="12.28515625" style="9" customWidth="1"/>
    <col min="7688" max="7688" width="8.42578125" style="9" customWidth="1"/>
    <col min="7689" max="7689" width="9.7109375" style="9" customWidth="1"/>
    <col min="7690" max="7690" width="8.42578125" style="9" customWidth="1"/>
    <col min="7691" max="7691" width="10" style="9" customWidth="1"/>
    <col min="7692" max="7692" width="8.42578125" style="9" customWidth="1"/>
    <col min="7693" max="7693" width="8.85546875" style="9" customWidth="1"/>
    <col min="7694" max="7694" width="8.28515625" style="9" customWidth="1"/>
    <col min="7695" max="7695" width="11.140625" style="9" customWidth="1"/>
    <col min="7696" max="7696" width="17.85546875" style="9" customWidth="1"/>
    <col min="7697" max="7697" width="16.42578125" style="9" customWidth="1"/>
    <col min="7698" max="7937" width="9.140625" style="9"/>
    <col min="7938" max="7938" width="26.7109375" style="9" customWidth="1"/>
    <col min="7939" max="7939" width="30.5703125" style="9" customWidth="1"/>
    <col min="7940" max="7940" width="11.140625" style="9" customWidth="1"/>
    <col min="7941" max="7941" width="10.5703125" style="9" customWidth="1"/>
    <col min="7942" max="7942" width="6.140625" style="9" customWidth="1"/>
    <col min="7943" max="7943" width="12.28515625" style="9" customWidth="1"/>
    <col min="7944" max="7944" width="8.42578125" style="9" customWidth="1"/>
    <col min="7945" max="7945" width="9.7109375" style="9" customWidth="1"/>
    <col min="7946" max="7946" width="8.42578125" style="9" customWidth="1"/>
    <col min="7947" max="7947" width="10" style="9" customWidth="1"/>
    <col min="7948" max="7948" width="8.42578125" style="9" customWidth="1"/>
    <col min="7949" max="7949" width="8.85546875" style="9" customWidth="1"/>
    <col min="7950" max="7950" width="8.28515625" style="9" customWidth="1"/>
    <col min="7951" max="7951" width="11.140625" style="9" customWidth="1"/>
    <col min="7952" max="7952" width="17.85546875" style="9" customWidth="1"/>
    <col min="7953" max="7953" width="16.42578125" style="9" customWidth="1"/>
    <col min="7954" max="8193" width="9.140625" style="9"/>
    <col min="8194" max="8194" width="26.7109375" style="9" customWidth="1"/>
    <col min="8195" max="8195" width="30.5703125" style="9" customWidth="1"/>
    <col min="8196" max="8196" width="11.140625" style="9" customWidth="1"/>
    <col min="8197" max="8197" width="10.5703125" style="9" customWidth="1"/>
    <col min="8198" max="8198" width="6.140625" style="9" customWidth="1"/>
    <col min="8199" max="8199" width="12.28515625" style="9" customWidth="1"/>
    <col min="8200" max="8200" width="8.42578125" style="9" customWidth="1"/>
    <col min="8201" max="8201" width="9.7109375" style="9" customWidth="1"/>
    <col min="8202" max="8202" width="8.42578125" style="9" customWidth="1"/>
    <col min="8203" max="8203" width="10" style="9" customWidth="1"/>
    <col min="8204" max="8204" width="8.42578125" style="9" customWidth="1"/>
    <col min="8205" max="8205" width="8.85546875" style="9" customWidth="1"/>
    <col min="8206" max="8206" width="8.28515625" style="9" customWidth="1"/>
    <col min="8207" max="8207" width="11.140625" style="9" customWidth="1"/>
    <col min="8208" max="8208" width="17.85546875" style="9" customWidth="1"/>
    <col min="8209" max="8209" width="16.42578125" style="9" customWidth="1"/>
    <col min="8210" max="8449" width="9.140625" style="9"/>
    <col min="8450" max="8450" width="26.7109375" style="9" customWidth="1"/>
    <col min="8451" max="8451" width="30.5703125" style="9" customWidth="1"/>
    <col min="8452" max="8452" width="11.140625" style="9" customWidth="1"/>
    <col min="8453" max="8453" width="10.5703125" style="9" customWidth="1"/>
    <col min="8454" max="8454" width="6.140625" style="9" customWidth="1"/>
    <col min="8455" max="8455" width="12.28515625" style="9" customWidth="1"/>
    <col min="8456" max="8456" width="8.42578125" style="9" customWidth="1"/>
    <col min="8457" max="8457" width="9.7109375" style="9" customWidth="1"/>
    <col min="8458" max="8458" width="8.42578125" style="9" customWidth="1"/>
    <col min="8459" max="8459" width="10" style="9" customWidth="1"/>
    <col min="8460" max="8460" width="8.42578125" style="9" customWidth="1"/>
    <col min="8461" max="8461" width="8.85546875" style="9" customWidth="1"/>
    <col min="8462" max="8462" width="8.28515625" style="9" customWidth="1"/>
    <col min="8463" max="8463" width="11.140625" style="9" customWidth="1"/>
    <col min="8464" max="8464" width="17.85546875" style="9" customWidth="1"/>
    <col min="8465" max="8465" width="16.42578125" style="9" customWidth="1"/>
    <col min="8466" max="8705" width="9.140625" style="9"/>
    <col min="8706" max="8706" width="26.7109375" style="9" customWidth="1"/>
    <col min="8707" max="8707" width="30.5703125" style="9" customWidth="1"/>
    <col min="8708" max="8708" width="11.140625" style="9" customWidth="1"/>
    <col min="8709" max="8709" width="10.5703125" style="9" customWidth="1"/>
    <col min="8710" max="8710" width="6.140625" style="9" customWidth="1"/>
    <col min="8711" max="8711" width="12.28515625" style="9" customWidth="1"/>
    <col min="8712" max="8712" width="8.42578125" style="9" customWidth="1"/>
    <col min="8713" max="8713" width="9.7109375" style="9" customWidth="1"/>
    <col min="8714" max="8714" width="8.42578125" style="9" customWidth="1"/>
    <col min="8715" max="8715" width="10" style="9" customWidth="1"/>
    <col min="8716" max="8716" width="8.42578125" style="9" customWidth="1"/>
    <col min="8717" max="8717" width="8.85546875" style="9" customWidth="1"/>
    <col min="8718" max="8718" width="8.28515625" style="9" customWidth="1"/>
    <col min="8719" max="8719" width="11.140625" style="9" customWidth="1"/>
    <col min="8720" max="8720" width="17.85546875" style="9" customWidth="1"/>
    <col min="8721" max="8721" width="16.42578125" style="9" customWidth="1"/>
    <col min="8722" max="8961" width="9.140625" style="9"/>
    <col min="8962" max="8962" width="26.7109375" style="9" customWidth="1"/>
    <col min="8963" max="8963" width="30.5703125" style="9" customWidth="1"/>
    <col min="8964" max="8964" width="11.140625" style="9" customWidth="1"/>
    <col min="8965" max="8965" width="10.5703125" style="9" customWidth="1"/>
    <col min="8966" max="8966" width="6.140625" style="9" customWidth="1"/>
    <col min="8967" max="8967" width="12.28515625" style="9" customWidth="1"/>
    <col min="8968" max="8968" width="8.42578125" style="9" customWidth="1"/>
    <col min="8969" max="8969" width="9.7109375" style="9" customWidth="1"/>
    <col min="8970" max="8970" width="8.42578125" style="9" customWidth="1"/>
    <col min="8971" max="8971" width="10" style="9" customWidth="1"/>
    <col min="8972" max="8972" width="8.42578125" style="9" customWidth="1"/>
    <col min="8973" max="8973" width="8.85546875" style="9" customWidth="1"/>
    <col min="8974" max="8974" width="8.28515625" style="9" customWidth="1"/>
    <col min="8975" max="8975" width="11.140625" style="9" customWidth="1"/>
    <col min="8976" max="8976" width="17.85546875" style="9" customWidth="1"/>
    <col min="8977" max="8977" width="16.42578125" style="9" customWidth="1"/>
    <col min="8978" max="9217" width="9.140625" style="9"/>
    <col min="9218" max="9218" width="26.7109375" style="9" customWidth="1"/>
    <col min="9219" max="9219" width="30.5703125" style="9" customWidth="1"/>
    <col min="9220" max="9220" width="11.140625" style="9" customWidth="1"/>
    <col min="9221" max="9221" width="10.5703125" style="9" customWidth="1"/>
    <col min="9222" max="9222" width="6.140625" style="9" customWidth="1"/>
    <col min="9223" max="9223" width="12.28515625" style="9" customWidth="1"/>
    <col min="9224" max="9224" width="8.42578125" style="9" customWidth="1"/>
    <col min="9225" max="9225" width="9.7109375" style="9" customWidth="1"/>
    <col min="9226" max="9226" width="8.42578125" style="9" customWidth="1"/>
    <col min="9227" max="9227" width="10" style="9" customWidth="1"/>
    <col min="9228" max="9228" width="8.42578125" style="9" customWidth="1"/>
    <col min="9229" max="9229" width="8.85546875" style="9" customWidth="1"/>
    <col min="9230" max="9230" width="8.28515625" style="9" customWidth="1"/>
    <col min="9231" max="9231" width="11.140625" style="9" customWidth="1"/>
    <col min="9232" max="9232" width="17.85546875" style="9" customWidth="1"/>
    <col min="9233" max="9233" width="16.42578125" style="9" customWidth="1"/>
    <col min="9234" max="9473" width="9.140625" style="9"/>
    <col min="9474" max="9474" width="26.7109375" style="9" customWidth="1"/>
    <col min="9475" max="9475" width="30.5703125" style="9" customWidth="1"/>
    <col min="9476" max="9476" width="11.140625" style="9" customWidth="1"/>
    <col min="9477" max="9477" width="10.5703125" style="9" customWidth="1"/>
    <col min="9478" max="9478" width="6.140625" style="9" customWidth="1"/>
    <col min="9479" max="9479" width="12.28515625" style="9" customWidth="1"/>
    <col min="9480" max="9480" width="8.42578125" style="9" customWidth="1"/>
    <col min="9481" max="9481" width="9.7109375" style="9" customWidth="1"/>
    <col min="9482" max="9482" width="8.42578125" style="9" customWidth="1"/>
    <col min="9483" max="9483" width="10" style="9" customWidth="1"/>
    <col min="9484" max="9484" width="8.42578125" style="9" customWidth="1"/>
    <col min="9485" max="9485" width="8.85546875" style="9" customWidth="1"/>
    <col min="9486" max="9486" width="8.28515625" style="9" customWidth="1"/>
    <col min="9487" max="9487" width="11.140625" style="9" customWidth="1"/>
    <col min="9488" max="9488" width="17.85546875" style="9" customWidth="1"/>
    <col min="9489" max="9489" width="16.42578125" style="9" customWidth="1"/>
    <col min="9490" max="9729" width="9.140625" style="9"/>
    <col min="9730" max="9730" width="26.7109375" style="9" customWidth="1"/>
    <col min="9731" max="9731" width="30.5703125" style="9" customWidth="1"/>
    <col min="9732" max="9732" width="11.140625" style="9" customWidth="1"/>
    <col min="9733" max="9733" width="10.5703125" style="9" customWidth="1"/>
    <col min="9734" max="9734" width="6.140625" style="9" customWidth="1"/>
    <col min="9735" max="9735" width="12.28515625" style="9" customWidth="1"/>
    <col min="9736" max="9736" width="8.42578125" style="9" customWidth="1"/>
    <col min="9737" max="9737" width="9.7109375" style="9" customWidth="1"/>
    <col min="9738" max="9738" width="8.42578125" style="9" customWidth="1"/>
    <col min="9739" max="9739" width="10" style="9" customWidth="1"/>
    <col min="9740" max="9740" width="8.42578125" style="9" customWidth="1"/>
    <col min="9741" max="9741" width="8.85546875" style="9" customWidth="1"/>
    <col min="9742" max="9742" width="8.28515625" style="9" customWidth="1"/>
    <col min="9743" max="9743" width="11.140625" style="9" customWidth="1"/>
    <col min="9744" max="9744" width="17.85546875" style="9" customWidth="1"/>
    <col min="9745" max="9745" width="16.42578125" style="9" customWidth="1"/>
    <col min="9746" max="9985" width="9.140625" style="9"/>
    <col min="9986" max="9986" width="26.7109375" style="9" customWidth="1"/>
    <col min="9987" max="9987" width="30.5703125" style="9" customWidth="1"/>
    <col min="9988" max="9988" width="11.140625" style="9" customWidth="1"/>
    <col min="9989" max="9989" width="10.5703125" style="9" customWidth="1"/>
    <col min="9990" max="9990" width="6.140625" style="9" customWidth="1"/>
    <col min="9991" max="9991" width="12.28515625" style="9" customWidth="1"/>
    <col min="9992" max="9992" width="8.42578125" style="9" customWidth="1"/>
    <col min="9993" max="9993" width="9.7109375" style="9" customWidth="1"/>
    <col min="9994" max="9994" width="8.42578125" style="9" customWidth="1"/>
    <col min="9995" max="9995" width="10" style="9" customWidth="1"/>
    <col min="9996" max="9996" width="8.42578125" style="9" customWidth="1"/>
    <col min="9997" max="9997" width="8.85546875" style="9" customWidth="1"/>
    <col min="9998" max="9998" width="8.28515625" style="9" customWidth="1"/>
    <col min="9999" max="9999" width="11.140625" style="9" customWidth="1"/>
    <col min="10000" max="10000" width="17.85546875" style="9" customWidth="1"/>
    <col min="10001" max="10001" width="16.42578125" style="9" customWidth="1"/>
    <col min="10002" max="10241" width="9.140625" style="9"/>
    <col min="10242" max="10242" width="26.7109375" style="9" customWidth="1"/>
    <col min="10243" max="10243" width="30.5703125" style="9" customWidth="1"/>
    <col min="10244" max="10244" width="11.140625" style="9" customWidth="1"/>
    <col min="10245" max="10245" width="10.5703125" style="9" customWidth="1"/>
    <col min="10246" max="10246" width="6.140625" style="9" customWidth="1"/>
    <col min="10247" max="10247" width="12.28515625" style="9" customWidth="1"/>
    <col min="10248" max="10248" width="8.42578125" style="9" customWidth="1"/>
    <col min="10249" max="10249" width="9.7109375" style="9" customWidth="1"/>
    <col min="10250" max="10250" width="8.42578125" style="9" customWidth="1"/>
    <col min="10251" max="10251" width="10" style="9" customWidth="1"/>
    <col min="10252" max="10252" width="8.42578125" style="9" customWidth="1"/>
    <col min="10253" max="10253" width="8.85546875" style="9" customWidth="1"/>
    <col min="10254" max="10254" width="8.28515625" style="9" customWidth="1"/>
    <col min="10255" max="10255" width="11.140625" style="9" customWidth="1"/>
    <col min="10256" max="10256" width="17.85546875" style="9" customWidth="1"/>
    <col min="10257" max="10257" width="16.42578125" style="9" customWidth="1"/>
    <col min="10258" max="10497" width="9.140625" style="9"/>
    <col min="10498" max="10498" width="26.7109375" style="9" customWidth="1"/>
    <col min="10499" max="10499" width="30.5703125" style="9" customWidth="1"/>
    <col min="10500" max="10500" width="11.140625" style="9" customWidth="1"/>
    <col min="10501" max="10501" width="10.5703125" style="9" customWidth="1"/>
    <col min="10502" max="10502" width="6.140625" style="9" customWidth="1"/>
    <col min="10503" max="10503" width="12.28515625" style="9" customWidth="1"/>
    <col min="10504" max="10504" width="8.42578125" style="9" customWidth="1"/>
    <col min="10505" max="10505" width="9.7109375" style="9" customWidth="1"/>
    <col min="10506" max="10506" width="8.42578125" style="9" customWidth="1"/>
    <col min="10507" max="10507" width="10" style="9" customWidth="1"/>
    <col min="10508" max="10508" width="8.42578125" style="9" customWidth="1"/>
    <col min="10509" max="10509" width="8.85546875" style="9" customWidth="1"/>
    <col min="10510" max="10510" width="8.28515625" style="9" customWidth="1"/>
    <col min="10511" max="10511" width="11.140625" style="9" customWidth="1"/>
    <col min="10512" max="10512" width="17.85546875" style="9" customWidth="1"/>
    <col min="10513" max="10513" width="16.42578125" style="9" customWidth="1"/>
    <col min="10514" max="10753" width="9.140625" style="9"/>
    <col min="10754" max="10754" width="26.7109375" style="9" customWidth="1"/>
    <col min="10755" max="10755" width="30.5703125" style="9" customWidth="1"/>
    <col min="10756" max="10756" width="11.140625" style="9" customWidth="1"/>
    <col min="10757" max="10757" width="10.5703125" style="9" customWidth="1"/>
    <col min="10758" max="10758" width="6.140625" style="9" customWidth="1"/>
    <col min="10759" max="10759" width="12.28515625" style="9" customWidth="1"/>
    <col min="10760" max="10760" width="8.42578125" style="9" customWidth="1"/>
    <col min="10761" max="10761" width="9.7109375" style="9" customWidth="1"/>
    <col min="10762" max="10762" width="8.42578125" style="9" customWidth="1"/>
    <col min="10763" max="10763" width="10" style="9" customWidth="1"/>
    <col min="10764" max="10764" width="8.42578125" style="9" customWidth="1"/>
    <col min="10765" max="10765" width="8.85546875" style="9" customWidth="1"/>
    <col min="10766" max="10766" width="8.28515625" style="9" customWidth="1"/>
    <col min="10767" max="10767" width="11.140625" style="9" customWidth="1"/>
    <col min="10768" max="10768" width="17.85546875" style="9" customWidth="1"/>
    <col min="10769" max="10769" width="16.42578125" style="9" customWidth="1"/>
    <col min="10770" max="11009" width="9.140625" style="9"/>
    <col min="11010" max="11010" width="26.7109375" style="9" customWidth="1"/>
    <col min="11011" max="11011" width="30.5703125" style="9" customWidth="1"/>
    <col min="11012" max="11012" width="11.140625" style="9" customWidth="1"/>
    <col min="11013" max="11013" width="10.5703125" style="9" customWidth="1"/>
    <col min="11014" max="11014" width="6.140625" style="9" customWidth="1"/>
    <col min="11015" max="11015" width="12.28515625" style="9" customWidth="1"/>
    <col min="11016" max="11016" width="8.42578125" style="9" customWidth="1"/>
    <col min="11017" max="11017" width="9.7109375" style="9" customWidth="1"/>
    <col min="11018" max="11018" width="8.42578125" style="9" customWidth="1"/>
    <col min="11019" max="11019" width="10" style="9" customWidth="1"/>
    <col min="11020" max="11020" width="8.42578125" style="9" customWidth="1"/>
    <col min="11021" max="11021" width="8.85546875" style="9" customWidth="1"/>
    <col min="11022" max="11022" width="8.28515625" style="9" customWidth="1"/>
    <col min="11023" max="11023" width="11.140625" style="9" customWidth="1"/>
    <col min="11024" max="11024" width="17.85546875" style="9" customWidth="1"/>
    <col min="11025" max="11025" width="16.42578125" style="9" customWidth="1"/>
    <col min="11026" max="11265" width="9.140625" style="9"/>
    <col min="11266" max="11266" width="26.7109375" style="9" customWidth="1"/>
    <col min="11267" max="11267" width="30.5703125" style="9" customWidth="1"/>
    <col min="11268" max="11268" width="11.140625" style="9" customWidth="1"/>
    <col min="11269" max="11269" width="10.5703125" style="9" customWidth="1"/>
    <col min="11270" max="11270" width="6.140625" style="9" customWidth="1"/>
    <col min="11271" max="11271" width="12.28515625" style="9" customWidth="1"/>
    <col min="11272" max="11272" width="8.42578125" style="9" customWidth="1"/>
    <col min="11273" max="11273" width="9.7109375" style="9" customWidth="1"/>
    <col min="11274" max="11274" width="8.42578125" style="9" customWidth="1"/>
    <col min="11275" max="11275" width="10" style="9" customWidth="1"/>
    <col min="11276" max="11276" width="8.42578125" style="9" customWidth="1"/>
    <col min="11277" max="11277" width="8.85546875" style="9" customWidth="1"/>
    <col min="11278" max="11278" width="8.28515625" style="9" customWidth="1"/>
    <col min="11279" max="11279" width="11.140625" style="9" customWidth="1"/>
    <col min="11280" max="11280" width="17.85546875" style="9" customWidth="1"/>
    <col min="11281" max="11281" width="16.42578125" style="9" customWidth="1"/>
    <col min="11282" max="11521" width="9.140625" style="9"/>
    <col min="11522" max="11522" width="26.7109375" style="9" customWidth="1"/>
    <col min="11523" max="11523" width="30.5703125" style="9" customWidth="1"/>
    <col min="11524" max="11524" width="11.140625" style="9" customWidth="1"/>
    <col min="11525" max="11525" width="10.5703125" style="9" customWidth="1"/>
    <col min="11526" max="11526" width="6.140625" style="9" customWidth="1"/>
    <col min="11527" max="11527" width="12.28515625" style="9" customWidth="1"/>
    <col min="11528" max="11528" width="8.42578125" style="9" customWidth="1"/>
    <col min="11529" max="11529" width="9.7109375" style="9" customWidth="1"/>
    <col min="11530" max="11530" width="8.42578125" style="9" customWidth="1"/>
    <col min="11531" max="11531" width="10" style="9" customWidth="1"/>
    <col min="11532" max="11532" width="8.42578125" style="9" customWidth="1"/>
    <col min="11533" max="11533" width="8.85546875" style="9" customWidth="1"/>
    <col min="11534" max="11534" width="8.28515625" style="9" customWidth="1"/>
    <col min="11535" max="11535" width="11.140625" style="9" customWidth="1"/>
    <col min="11536" max="11536" width="17.85546875" style="9" customWidth="1"/>
    <col min="11537" max="11537" width="16.42578125" style="9" customWidth="1"/>
    <col min="11538" max="11777" width="9.140625" style="9"/>
    <col min="11778" max="11778" width="26.7109375" style="9" customWidth="1"/>
    <col min="11779" max="11779" width="30.5703125" style="9" customWidth="1"/>
    <col min="11780" max="11780" width="11.140625" style="9" customWidth="1"/>
    <col min="11781" max="11781" width="10.5703125" style="9" customWidth="1"/>
    <col min="11782" max="11782" width="6.140625" style="9" customWidth="1"/>
    <col min="11783" max="11783" width="12.28515625" style="9" customWidth="1"/>
    <col min="11784" max="11784" width="8.42578125" style="9" customWidth="1"/>
    <col min="11785" max="11785" width="9.7109375" style="9" customWidth="1"/>
    <col min="11786" max="11786" width="8.42578125" style="9" customWidth="1"/>
    <col min="11787" max="11787" width="10" style="9" customWidth="1"/>
    <col min="11788" max="11788" width="8.42578125" style="9" customWidth="1"/>
    <col min="11789" max="11789" width="8.85546875" style="9" customWidth="1"/>
    <col min="11790" max="11790" width="8.28515625" style="9" customWidth="1"/>
    <col min="11791" max="11791" width="11.140625" style="9" customWidth="1"/>
    <col min="11792" max="11792" width="17.85546875" style="9" customWidth="1"/>
    <col min="11793" max="11793" width="16.42578125" style="9" customWidth="1"/>
    <col min="11794" max="12033" width="9.140625" style="9"/>
    <col min="12034" max="12034" width="26.7109375" style="9" customWidth="1"/>
    <col min="12035" max="12035" width="30.5703125" style="9" customWidth="1"/>
    <col min="12036" max="12036" width="11.140625" style="9" customWidth="1"/>
    <col min="12037" max="12037" width="10.5703125" style="9" customWidth="1"/>
    <col min="12038" max="12038" width="6.140625" style="9" customWidth="1"/>
    <col min="12039" max="12039" width="12.28515625" style="9" customWidth="1"/>
    <col min="12040" max="12040" width="8.42578125" style="9" customWidth="1"/>
    <col min="12041" max="12041" width="9.7109375" style="9" customWidth="1"/>
    <col min="12042" max="12042" width="8.42578125" style="9" customWidth="1"/>
    <col min="12043" max="12043" width="10" style="9" customWidth="1"/>
    <col min="12044" max="12044" width="8.42578125" style="9" customWidth="1"/>
    <col min="12045" max="12045" width="8.85546875" style="9" customWidth="1"/>
    <col min="12046" max="12046" width="8.28515625" style="9" customWidth="1"/>
    <col min="12047" max="12047" width="11.140625" style="9" customWidth="1"/>
    <col min="12048" max="12048" width="17.85546875" style="9" customWidth="1"/>
    <col min="12049" max="12049" width="16.42578125" style="9" customWidth="1"/>
    <col min="12050" max="12289" width="9.140625" style="9"/>
    <col min="12290" max="12290" width="26.7109375" style="9" customWidth="1"/>
    <col min="12291" max="12291" width="30.5703125" style="9" customWidth="1"/>
    <col min="12292" max="12292" width="11.140625" style="9" customWidth="1"/>
    <col min="12293" max="12293" width="10.5703125" style="9" customWidth="1"/>
    <col min="12294" max="12294" width="6.140625" style="9" customWidth="1"/>
    <col min="12295" max="12295" width="12.28515625" style="9" customWidth="1"/>
    <col min="12296" max="12296" width="8.42578125" style="9" customWidth="1"/>
    <col min="12297" max="12297" width="9.7109375" style="9" customWidth="1"/>
    <col min="12298" max="12298" width="8.42578125" style="9" customWidth="1"/>
    <col min="12299" max="12299" width="10" style="9" customWidth="1"/>
    <col min="12300" max="12300" width="8.42578125" style="9" customWidth="1"/>
    <col min="12301" max="12301" width="8.85546875" style="9" customWidth="1"/>
    <col min="12302" max="12302" width="8.28515625" style="9" customWidth="1"/>
    <col min="12303" max="12303" width="11.140625" style="9" customWidth="1"/>
    <col min="12304" max="12304" width="17.85546875" style="9" customWidth="1"/>
    <col min="12305" max="12305" width="16.42578125" style="9" customWidth="1"/>
    <col min="12306" max="12545" width="9.140625" style="9"/>
    <col min="12546" max="12546" width="26.7109375" style="9" customWidth="1"/>
    <col min="12547" max="12547" width="30.5703125" style="9" customWidth="1"/>
    <col min="12548" max="12548" width="11.140625" style="9" customWidth="1"/>
    <col min="12549" max="12549" width="10.5703125" style="9" customWidth="1"/>
    <col min="12550" max="12550" width="6.140625" style="9" customWidth="1"/>
    <col min="12551" max="12551" width="12.28515625" style="9" customWidth="1"/>
    <col min="12552" max="12552" width="8.42578125" style="9" customWidth="1"/>
    <col min="12553" max="12553" width="9.7109375" style="9" customWidth="1"/>
    <col min="12554" max="12554" width="8.42578125" style="9" customWidth="1"/>
    <col min="12555" max="12555" width="10" style="9" customWidth="1"/>
    <col min="12556" max="12556" width="8.42578125" style="9" customWidth="1"/>
    <col min="12557" max="12557" width="8.85546875" style="9" customWidth="1"/>
    <col min="12558" max="12558" width="8.28515625" style="9" customWidth="1"/>
    <col min="12559" max="12559" width="11.140625" style="9" customWidth="1"/>
    <col min="12560" max="12560" width="17.85546875" style="9" customWidth="1"/>
    <col min="12561" max="12561" width="16.42578125" style="9" customWidth="1"/>
    <col min="12562" max="12801" width="9.140625" style="9"/>
    <col min="12802" max="12802" width="26.7109375" style="9" customWidth="1"/>
    <col min="12803" max="12803" width="30.5703125" style="9" customWidth="1"/>
    <col min="12804" max="12804" width="11.140625" style="9" customWidth="1"/>
    <col min="12805" max="12805" width="10.5703125" style="9" customWidth="1"/>
    <col min="12806" max="12806" width="6.140625" style="9" customWidth="1"/>
    <col min="12807" max="12807" width="12.28515625" style="9" customWidth="1"/>
    <col min="12808" max="12808" width="8.42578125" style="9" customWidth="1"/>
    <col min="12809" max="12809" width="9.7109375" style="9" customWidth="1"/>
    <col min="12810" max="12810" width="8.42578125" style="9" customWidth="1"/>
    <col min="12811" max="12811" width="10" style="9" customWidth="1"/>
    <col min="12812" max="12812" width="8.42578125" style="9" customWidth="1"/>
    <col min="12813" max="12813" width="8.85546875" style="9" customWidth="1"/>
    <col min="12814" max="12814" width="8.28515625" style="9" customWidth="1"/>
    <col min="12815" max="12815" width="11.140625" style="9" customWidth="1"/>
    <col min="12816" max="12816" width="17.85546875" style="9" customWidth="1"/>
    <col min="12817" max="12817" width="16.42578125" style="9" customWidth="1"/>
    <col min="12818" max="13057" width="9.140625" style="9"/>
    <col min="13058" max="13058" width="26.7109375" style="9" customWidth="1"/>
    <col min="13059" max="13059" width="30.5703125" style="9" customWidth="1"/>
    <col min="13060" max="13060" width="11.140625" style="9" customWidth="1"/>
    <col min="13061" max="13061" width="10.5703125" style="9" customWidth="1"/>
    <col min="13062" max="13062" width="6.140625" style="9" customWidth="1"/>
    <col min="13063" max="13063" width="12.28515625" style="9" customWidth="1"/>
    <col min="13064" max="13064" width="8.42578125" style="9" customWidth="1"/>
    <col min="13065" max="13065" width="9.7109375" style="9" customWidth="1"/>
    <col min="13066" max="13066" width="8.42578125" style="9" customWidth="1"/>
    <col min="13067" max="13067" width="10" style="9" customWidth="1"/>
    <col min="13068" max="13068" width="8.42578125" style="9" customWidth="1"/>
    <col min="13069" max="13069" width="8.85546875" style="9" customWidth="1"/>
    <col min="13070" max="13070" width="8.28515625" style="9" customWidth="1"/>
    <col min="13071" max="13071" width="11.140625" style="9" customWidth="1"/>
    <col min="13072" max="13072" width="17.85546875" style="9" customWidth="1"/>
    <col min="13073" max="13073" width="16.42578125" style="9" customWidth="1"/>
    <col min="13074" max="13313" width="9.140625" style="9"/>
    <col min="13314" max="13314" width="26.7109375" style="9" customWidth="1"/>
    <col min="13315" max="13315" width="30.5703125" style="9" customWidth="1"/>
    <col min="13316" max="13316" width="11.140625" style="9" customWidth="1"/>
    <col min="13317" max="13317" width="10.5703125" style="9" customWidth="1"/>
    <col min="13318" max="13318" width="6.140625" style="9" customWidth="1"/>
    <col min="13319" max="13319" width="12.28515625" style="9" customWidth="1"/>
    <col min="13320" max="13320" width="8.42578125" style="9" customWidth="1"/>
    <col min="13321" max="13321" width="9.7109375" style="9" customWidth="1"/>
    <col min="13322" max="13322" width="8.42578125" style="9" customWidth="1"/>
    <col min="13323" max="13323" width="10" style="9" customWidth="1"/>
    <col min="13324" max="13324" width="8.42578125" style="9" customWidth="1"/>
    <col min="13325" max="13325" width="8.85546875" style="9" customWidth="1"/>
    <col min="13326" max="13326" width="8.28515625" style="9" customWidth="1"/>
    <col min="13327" max="13327" width="11.140625" style="9" customWidth="1"/>
    <col min="13328" max="13328" width="17.85546875" style="9" customWidth="1"/>
    <col min="13329" max="13329" width="16.42578125" style="9" customWidth="1"/>
    <col min="13330" max="13569" width="9.140625" style="9"/>
    <col min="13570" max="13570" width="26.7109375" style="9" customWidth="1"/>
    <col min="13571" max="13571" width="30.5703125" style="9" customWidth="1"/>
    <col min="13572" max="13572" width="11.140625" style="9" customWidth="1"/>
    <col min="13573" max="13573" width="10.5703125" style="9" customWidth="1"/>
    <col min="13574" max="13574" width="6.140625" style="9" customWidth="1"/>
    <col min="13575" max="13575" width="12.28515625" style="9" customWidth="1"/>
    <col min="13576" max="13576" width="8.42578125" style="9" customWidth="1"/>
    <col min="13577" max="13577" width="9.7109375" style="9" customWidth="1"/>
    <col min="13578" max="13578" width="8.42578125" style="9" customWidth="1"/>
    <col min="13579" max="13579" width="10" style="9" customWidth="1"/>
    <col min="13580" max="13580" width="8.42578125" style="9" customWidth="1"/>
    <col min="13581" max="13581" width="8.85546875" style="9" customWidth="1"/>
    <col min="13582" max="13582" width="8.28515625" style="9" customWidth="1"/>
    <col min="13583" max="13583" width="11.140625" style="9" customWidth="1"/>
    <col min="13584" max="13584" width="17.85546875" style="9" customWidth="1"/>
    <col min="13585" max="13585" width="16.42578125" style="9" customWidth="1"/>
    <col min="13586" max="13825" width="9.140625" style="9"/>
    <col min="13826" max="13826" width="26.7109375" style="9" customWidth="1"/>
    <col min="13827" max="13827" width="30.5703125" style="9" customWidth="1"/>
    <col min="13828" max="13828" width="11.140625" style="9" customWidth="1"/>
    <col min="13829" max="13829" width="10.5703125" style="9" customWidth="1"/>
    <col min="13830" max="13830" width="6.140625" style="9" customWidth="1"/>
    <col min="13831" max="13831" width="12.28515625" style="9" customWidth="1"/>
    <col min="13832" max="13832" width="8.42578125" style="9" customWidth="1"/>
    <col min="13833" max="13833" width="9.7109375" style="9" customWidth="1"/>
    <col min="13834" max="13834" width="8.42578125" style="9" customWidth="1"/>
    <col min="13835" max="13835" width="10" style="9" customWidth="1"/>
    <col min="13836" max="13836" width="8.42578125" style="9" customWidth="1"/>
    <col min="13837" max="13837" width="8.85546875" style="9" customWidth="1"/>
    <col min="13838" max="13838" width="8.28515625" style="9" customWidth="1"/>
    <col min="13839" max="13839" width="11.140625" style="9" customWidth="1"/>
    <col min="13840" max="13840" width="17.85546875" style="9" customWidth="1"/>
    <col min="13841" max="13841" width="16.42578125" style="9" customWidth="1"/>
    <col min="13842" max="14081" width="9.140625" style="9"/>
    <col min="14082" max="14082" width="26.7109375" style="9" customWidth="1"/>
    <col min="14083" max="14083" width="30.5703125" style="9" customWidth="1"/>
    <col min="14084" max="14084" width="11.140625" style="9" customWidth="1"/>
    <col min="14085" max="14085" width="10.5703125" style="9" customWidth="1"/>
    <col min="14086" max="14086" width="6.140625" style="9" customWidth="1"/>
    <col min="14087" max="14087" width="12.28515625" style="9" customWidth="1"/>
    <col min="14088" max="14088" width="8.42578125" style="9" customWidth="1"/>
    <col min="14089" max="14089" width="9.7109375" style="9" customWidth="1"/>
    <col min="14090" max="14090" width="8.42578125" style="9" customWidth="1"/>
    <col min="14091" max="14091" width="10" style="9" customWidth="1"/>
    <col min="14092" max="14092" width="8.42578125" style="9" customWidth="1"/>
    <col min="14093" max="14093" width="8.85546875" style="9" customWidth="1"/>
    <col min="14094" max="14094" width="8.28515625" style="9" customWidth="1"/>
    <col min="14095" max="14095" width="11.140625" style="9" customWidth="1"/>
    <col min="14096" max="14096" width="17.85546875" style="9" customWidth="1"/>
    <col min="14097" max="14097" width="16.42578125" style="9" customWidth="1"/>
    <col min="14098" max="14337" width="9.140625" style="9"/>
    <col min="14338" max="14338" width="26.7109375" style="9" customWidth="1"/>
    <col min="14339" max="14339" width="30.5703125" style="9" customWidth="1"/>
    <col min="14340" max="14340" width="11.140625" style="9" customWidth="1"/>
    <col min="14341" max="14341" width="10.5703125" style="9" customWidth="1"/>
    <col min="14342" max="14342" width="6.140625" style="9" customWidth="1"/>
    <col min="14343" max="14343" width="12.28515625" style="9" customWidth="1"/>
    <col min="14344" max="14344" width="8.42578125" style="9" customWidth="1"/>
    <col min="14345" max="14345" width="9.7109375" style="9" customWidth="1"/>
    <col min="14346" max="14346" width="8.42578125" style="9" customWidth="1"/>
    <col min="14347" max="14347" width="10" style="9" customWidth="1"/>
    <col min="14348" max="14348" width="8.42578125" style="9" customWidth="1"/>
    <col min="14349" max="14349" width="8.85546875" style="9" customWidth="1"/>
    <col min="14350" max="14350" width="8.28515625" style="9" customWidth="1"/>
    <col min="14351" max="14351" width="11.140625" style="9" customWidth="1"/>
    <col min="14352" max="14352" width="17.85546875" style="9" customWidth="1"/>
    <col min="14353" max="14353" width="16.42578125" style="9" customWidth="1"/>
    <col min="14354" max="14593" width="9.140625" style="9"/>
    <col min="14594" max="14594" width="26.7109375" style="9" customWidth="1"/>
    <col min="14595" max="14595" width="30.5703125" style="9" customWidth="1"/>
    <col min="14596" max="14596" width="11.140625" style="9" customWidth="1"/>
    <col min="14597" max="14597" width="10.5703125" style="9" customWidth="1"/>
    <col min="14598" max="14598" width="6.140625" style="9" customWidth="1"/>
    <col min="14599" max="14599" width="12.28515625" style="9" customWidth="1"/>
    <col min="14600" max="14600" width="8.42578125" style="9" customWidth="1"/>
    <col min="14601" max="14601" width="9.7109375" style="9" customWidth="1"/>
    <col min="14602" max="14602" width="8.42578125" style="9" customWidth="1"/>
    <col min="14603" max="14603" width="10" style="9" customWidth="1"/>
    <col min="14604" max="14604" width="8.42578125" style="9" customWidth="1"/>
    <col min="14605" max="14605" width="8.85546875" style="9" customWidth="1"/>
    <col min="14606" max="14606" width="8.28515625" style="9" customWidth="1"/>
    <col min="14607" max="14607" width="11.140625" style="9" customWidth="1"/>
    <col min="14608" max="14608" width="17.85546875" style="9" customWidth="1"/>
    <col min="14609" max="14609" width="16.42578125" style="9" customWidth="1"/>
    <col min="14610" max="14849" width="9.140625" style="9"/>
    <col min="14850" max="14850" width="26.7109375" style="9" customWidth="1"/>
    <col min="14851" max="14851" width="30.5703125" style="9" customWidth="1"/>
    <col min="14852" max="14852" width="11.140625" style="9" customWidth="1"/>
    <col min="14853" max="14853" width="10.5703125" style="9" customWidth="1"/>
    <col min="14854" max="14854" width="6.140625" style="9" customWidth="1"/>
    <col min="14855" max="14855" width="12.28515625" style="9" customWidth="1"/>
    <col min="14856" max="14856" width="8.42578125" style="9" customWidth="1"/>
    <col min="14857" max="14857" width="9.7109375" style="9" customWidth="1"/>
    <col min="14858" max="14858" width="8.42578125" style="9" customWidth="1"/>
    <col min="14859" max="14859" width="10" style="9" customWidth="1"/>
    <col min="14860" max="14860" width="8.42578125" style="9" customWidth="1"/>
    <col min="14861" max="14861" width="8.85546875" style="9" customWidth="1"/>
    <col min="14862" max="14862" width="8.28515625" style="9" customWidth="1"/>
    <col min="14863" max="14863" width="11.140625" style="9" customWidth="1"/>
    <col min="14864" max="14864" width="17.85546875" style="9" customWidth="1"/>
    <col min="14865" max="14865" width="16.42578125" style="9" customWidth="1"/>
    <col min="14866" max="15105" width="9.140625" style="9"/>
    <col min="15106" max="15106" width="26.7109375" style="9" customWidth="1"/>
    <col min="15107" max="15107" width="30.5703125" style="9" customWidth="1"/>
    <col min="15108" max="15108" width="11.140625" style="9" customWidth="1"/>
    <col min="15109" max="15109" width="10.5703125" style="9" customWidth="1"/>
    <col min="15110" max="15110" width="6.140625" style="9" customWidth="1"/>
    <col min="15111" max="15111" width="12.28515625" style="9" customWidth="1"/>
    <col min="15112" max="15112" width="8.42578125" style="9" customWidth="1"/>
    <col min="15113" max="15113" width="9.7109375" style="9" customWidth="1"/>
    <col min="15114" max="15114" width="8.42578125" style="9" customWidth="1"/>
    <col min="15115" max="15115" width="10" style="9" customWidth="1"/>
    <col min="15116" max="15116" width="8.42578125" style="9" customWidth="1"/>
    <col min="15117" max="15117" width="8.85546875" style="9" customWidth="1"/>
    <col min="15118" max="15118" width="8.28515625" style="9" customWidth="1"/>
    <col min="15119" max="15119" width="11.140625" style="9" customWidth="1"/>
    <col min="15120" max="15120" width="17.85546875" style="9" customWidth="1"/>
    <col min="15121" max="15121" width="16.42578125" style="9" customWidth="1"/>
    <col min="15122" max="15361" width="9.140625" style="9"/>
    <col min="15362" max="15362" width="26.7109375" style="9" customWidth="1"/>
    <col min="15363" max="15363" width="30.5703125" style="9" customWidth="1"/>
    <col min="15364" max="15364" width="11.140625" style="9" customWidth="1"/>
    <col min="15365" max="15365" width="10.5703125" style="9" customWidth="1"/>
    <col min="15366" max="15366" width="6.140625" style="9" customWidth="1"/>
    <col min="15367" max="15367" width="12.28515625" style="9" customWidth="1"/>
    <col min="15368" max="15368" width="8.42578125" style="9" customWidth="1"/>
    <col min="15369" max="15369" width="9.7109375" style="9" customWidth="1"/>
    <col min="15370" max="15370" width="8.42578125" style="9" customWidth="1"/>
    <col min="15371" max="15371" width="10" style="9" customWidth="1"/>
    <col min="15372" max="15372" width="8.42578125" style="9" customWidth="1"/>
    <col min="15373" max="15373" width="8.85546875" style="9" customWidth="1"/>
    <col min="15374" max="15374" width="8.28515625" style="9" customWidth="1"/>
    <col min="15375" max="15375" width="11.140625" style="9" customWidth="1"/>
    <col min="15376" max="15376" width="17.85546875" style="9" customWidth="1"/>
    <col min="15377" max="15377" width="16.42578125" style="9" customWidth="1"/>
    <col min="15378" max="15617" width="9.140625" style="9"/>
    <col min="15618" max="15618" width="26.7109375" style="9" customWidth="1"/>
    <col min="15619" max="15619" width="30.5703125" style="9" customWidth="1"/>
    <col min="15620" max="15620" width="11.140625" style="9" customWidth="1"/>
    <col min="15621" max="15621" width="10.5703125" style="9" customWidth="1"/>
    <col min="15622" max="15622" width="6.140625" style="9" customWidth="1"/>
    <col min="15623" max="15623" width="12.28515625" style="9" customWidth="1"/>
    <col min="15624" max="15624" width="8.42578125" style="9" customWidth="1"/>
    <col min="15625" max="15625" width="9.7109375" style="9" customWidth="1"/>
    <col min="15626" max="15626" width="8.42578125" style="9" customWidth="1"/>
    <col min="15627" max="15627" width="10" style="9" customWidth="1"/>
    <col min="15628" max="15628" width="8.42578125" style="9" customWidth="1"/>
    <col min="15629" max="15629" width="8.85546875" style="9" customWidth="1"/>
    <col min="15630" max="15630" width="8.28515625" style="9" customWidth="1"/>
    <col min="15631" max="15631" width="11.140625" style="9" customWidth="1"/>
    <col min="15632" max="15632" width="17.85546875" style="9" customWidth="1"/>
    <col min="15633" max="15633" width="16.42578125" style="9" customWidth="1"/>
    <col min="15634" max="15873" width="9.140625" style="9"/>
    <col min="15874" max="15874" width="26.7109375" style="9" customWidth="1"/>
    <col min="15875" max="15875" width="30.5703125" style="9" customWidth="1"/>
    <col min="15876" max="15876" width="11.140625" style="9" customWidth="1"/>
    <col min="15877" max="15877" width="10.5703125" style="9" customWidth="1"/>
    <col min="15878" max="15878" width="6.140625" style="9" customWidth="1"/>
    <col min="15879" max="15879" width="12.28515625" style="9" customWidth="1"/>
    <col min="15880" max="15880" width="8.42578125" style="9" customWidth="1"/>
    <col min="15881" max="15881" width="9.7109375" style="9" customWidth="1"/>
    <col min="15882" max="15882" width="8.42578125" style="9" customWidth="1"/>
    <col min="15883" max="15883" width="10" style="9" customWidth="1"/>
    <col min="15884" max="15884" width="8.42578125" style="9" customWidth="1"/>
    <col min="15885" max="15885" width="8.85546875" style="9" customWidth="1"/>
    <col min="15886" max="15886" width="8.28515625" style="9" customWidth="1"/>
    <col min="15887" max="15887" width="11.140625" style="9" customWidth="1"/>
    <col min="15888" max="15888" width="17.85546875" style="9" customWidth="1"/>
    <col min="15889" max="15889" width="16.42578125" style="9" customWidth="1"/>
    <col min="15890" max="16129" width="9.140625" style="9"/>
    <col min="16130" max="16130" width="26.7109375" style="9" customWidth="1"/>
    <col min="16131" max="16131" width="30.5703125" style="9" customWidth="1"/>
    <col min="16132" max="16132" width="11.140625" style="9" customWidth="1"/>
    <col min="16133" max="16133" width="10.5703125" style="9" customWidth="1"/>
    <col min="16134" max="16134" width="6.140625" style="9" customWidth="1"/>
    <col min="16135" max="16135" width="12.28515625" style="9" customWidth="1"/>
    <col min="16136" max="16136" width="8.42578125" style="9" customWidth="1"/>
    <col min="16137" max="16137" width="9.7109375" style="9" customWidth="1"/>
    <col min="16138" max="16138" width="8.42578125" style="9" customWidth="1"/>
    <col min="16139" max="16139" width="10" style="9" customWidth="1"/>
    <col min="16140" max="16140" width="8.42578125" style="9" customWidth="1"/>
    <col min="16141" max="16141" width="8.85546875" style="9" customWidth="1"/>
    <col min="16142" max="16142" width="8.28515625" style="9" customWidth="1"/>
    <col min="16143" max="16143" width="11.140625" style="9" customWidth="1"/>
    <col min="16144" max="16144" width="17.85546875" style="9" customWidth="1"/>
    <col min="16145" max="16145" width="16.42578125" style="9" customWidth="1"/>
    <col min="16146" max="16384" width="9.140625" style="9"/>
  </cols>
  <sheetData>
    <row r="1" spans="1:17" ht="38.25" x14ac:dyDescent="0.2">
      <c r="A1" s="1" t="s">
        <v>1126</v>
      </c>
      <c r="B1" s="2" t="s">
        <v>1127</v>
      </c>
      <c r="C1" s="2" t="s">
        <v>1128</v>
      </c>
      <c r="D1" s="3" t="s">
        <v>1129</v>
      </c>
      <c r="E1" s="4" t="s">
        <v>1130</v>
      </c>
      <c r="F1" s="4" t="s">
        <v>1131</v>
      </c>
      <c r="G1" s="5" t="s">
        <v>1132</v>
      </c>
      <c r="H1" s="6" t="s">
        <v>1133</v>
      </c>
      <c r="I1" s="6" t="s">
        <v>1134</v>
      </c>
      <c r="J1" s="6" t="s">
        <v>1135</v>
      </c>
      <c r="K1" s="3" t="s">
        <v>1136</v>
      </c>
      <c r="L1" s="7" t="s">
        <v>1137</v>
      </c>
      <c r="M1" s="7" t="s">
        <v>1138</v>
      </c>
      <c r="N1" s="7" t="s">
        <v>1139</v>
      </c>
      <c r="O1" s="5" t="s">
        <v>1140</v>
      </c>
      <c r="P1" s="8" t="s">
        <v>1141</v>
      </c>
      <c r="Q1" s="8" t="s">
        <v>1142</v>
      </c>
    </row>
    <row r="2" spans="1:17" ht="15" x14ac:dyDescent="0.25">
      <c r="A2" s="10" t="s">
        <v>1143</v>
      </c>
      <c r="B2" s="11">
        <v>982126055990440</v>
      </c>
      <c r="C2" s="11">
        <f>VLOOKUP('[1]Tortugas liberadas DPNG'!B2,'[1]Marcacion Recaptura Limpias'!L$2:M$1495, 2,FALSE)</f>
        <v>982126055990440</v>
      </c>
      <c r="D2" s="3"/>
      <c r="E2" s="12" t="s">
        <v>1144</v>
      </c>
      <c r="F2" s="4">
        <v>7</v>
      </c>
      <c r="G2" s="13">
        <v>41983</v>
      </c>
      <c r="H2" s="14">
        <v>2019</v>
      </c>
      <c r="I2" s="14">
        <v>2</v>
      </c>
      <c r="J2" s="14">
        <v>27</v>
      </c>
      <c r="K2" s="3"/>
      <c r="L2" s="7"/>
      <c r="M2" s="7"/>
      <c r="N2" s="7"/>
      <c r="O2" s="5"/>
      <c r="P2">
        <v>-0.82076000000000005</v>
      </c>
      <c r="Q2">
        <v>-90.060063</v>
      </c>
    </row>
    <row r="3" spans="1:17" ht="15" x14ac:dyDescent="0.25">
      <c r="A3" s="10" t="s">
        <v>1143</v>
      </c>
      <c r="B3" s="15">
        <v>982126055990394</v>
      </c>
      <c r="C3" s="11">
        <f>VLOOKUP('[1]Tortugas liberadas DPNG'!B3,'[1]Marcacion Recaptura Limpias'!L$2:M$1495, 2,FALSE)</f>
        <v>982126055990394</v>
      </c>
      <c r="D3" s="16"/>
      <c r="E3" s="16" t="s">
        <v>1145</v>
      </c>
      <c r="F3" s="16">
        <v>6</v>
      </c>
      <c r="G3" s="13">
        <v>41983</v>
      </c>
      <c r="H3" s="16">
        <v>2019</v>
      </c>
      <c r="I3" s="16">
        <v>2</v>
      </c>
      <c r="J3" s="16">
        <v>27</v>
      </c>
      <c r="K3" s="16">
        <v>1</v>
      </c>
      <c r="L3" s="16">
        <v>28.1</v>
      </c>
      <c r="M3" s="16">
        <v>28.3</v>
      </c>
      <c r="N3" s="16">
        <v>19.899999999999999</v>
      </c>
      <c r="O3" s="16">
        <v>1853</v>
      </c>
      <c r="P3" s="17">
        <v>-0.82076000000000005</v>
      </c>
      <c r="Q3" s="17">
        <v>-90.060063</v>
      </c>
    </row>
    <row r="4" spans="1:17" ht="15" x14ac:dyDescent="0.25">
      <c r="A4" s="10" t="s">
        <v>1143</v>
      </c>
      <c r="B4" s="15">
        <v>982126055990528</v>
      </c>
      <c r="C4" s="11">
        <f>VLOOKUP('[1]Tortugas liberadas DPNG'!B4,'[1]Marcacion Recaptura Limpias'!L$2:M$1495, 2,FALSE)</f>
        <v>982126055990528</v>
      </c>
      <c r="D4" s="16"/>
      <c r="E4" s="16" t="s">
        <v>1145</v>
      </c>
      <c r="F4" s="16">
        <v>6</v>
      </c>
      <c r="G4" s="13">
        <v>41983</v>
      </c>
      <c r="H4" s="16">
        <v>2019</v>
      </c>
      <c r="I4" s="16">
        <v>2</v>
      </c>
      <c r="J4" s="16">
        <v>27</v>
      </c>
      <c r="K4" s="16">
        <v>2</v>
      </c>
      <c r="L4" s="16">
        <v>26.8</v>
      </c>
      <c r="M4" s="16">
        <v>27.5</v>
      </c>
      <c r="N4" s="16">
        <v>19.2</v>
      </c>
      <c r="O4" s="16">
        <v>1649</v>
      </c>
      <c r="P4" s="17">
        <v>-0.82076000000000005</v>
      </c>
      <c r="Q4" s="17">
        <v>-90.060063</v>
      </c>
    </row>
    <row r="5" spans="1:17" ht="15" x14ac:dyDescent="0.25">
      <c r="A5" s="10" t="s">
        <v>1143</v>
      </c>
      <c r="B5" s="15">
        <v>982126055990433</v>
      </c>
      <c r="C5" s="11" t="str">
        <f>VLOOKUP('[1]Tortugas liberadas DPNG'!B5,'[1]Marcacion Recaptura Limpias'!L$2:M$1495, 2,FALSE)</f>
        <v>982126055990433</v>
      </c>
      <c r="D5" s="16"/>
      <c r="E5" s="16" t="s">
        <v>1145</v>
      </c>
      <c r="F5" s="16">
        <v>6</v>
      </c>
      <c r="G5" s="13">
        <v>41983</v>
      </c>
      <c r="H5" s="16">
        <v>2019</v>
      </c>
      <c r="I5" s="16">
        <v>2</v>
      </c>
      <c r="J5" s="16">
        <v>27</v>
      </c>
      <c r="K5" s="16">
        <v>3</v>
      </c>
      <c r="L5" s="16">
        <v>28.2</v>
      </c>
      <c r="M5" s="16">
        <v>28.7</v>
      </c>
      <c r="N5" s="16">
        <v>19.100000000000001</v>
      </c>
      <c r="O5" s="16">
        <v>1810</v>
      </c>
      <c r="P5" s="17">
        <v>-0.82076000000000005</v>
      </c>
      <c r="Q5" s="17">
        <v>-90.060063</v>
      </c>
    </row>
    <row r="6" spans="1:17" ht="15" x14ac:dyDescent="0.25">
      <c r="A6" s="10" t="s">
        <v>1143</v>
      </c>
      <c r="B6" s="15">
        <v>982126055990490</v>
      </c>
      <c r="C6" s="11">
        <f>VLOOKUP('[1]Tortugas liberadas DPNG'!B6,'[1]Marcacion Recaptura Limpias'!L$2:M$1495, 2,FALSE)</f>
        <v>982126055990490</v>
      </c>
      <c r="D6" s="16"/>
      <c r="E6" s="16" t="s">
        <v>1145</v>
      </c>
      <c r="F6" s="16">
        <v>6</v>
      </c>
      <c r="G6" s="13">
        <v>41983</v>
      </c>
      <c r="H6" s="16">
        <v>2019</v>
      </c>
      <c r="I6" s="16">
        <v>2</v>
      </c>
      <c r="J6" s="16">
        <v>27</v>
      </c>
      <c r="K6" s="16">
        <v>6</v>
      </c>
      <c r="L6" s="16">
        <v>26.2</v>
      </c>
      <c r="M6" s="16">
        <v>29.8</v>
      </c>
      <c r="N6" s="16">
        <v>20.5</v>
      </c>
      <c r="O6" s="16">
        <v>2053</v>
      </c>
      <c r="P6" s="17">
        <v>-0.82076000000000005</v>
      </c>
      <c r="Q6" s="17">
        <v>-90.060063</v>
      </c>
    </row>
    <row r="7" spans="1:17" ht="15" x14ac:dyDescent="0.25">
      <c r="A7" s="10" t="s">
        <v>1143</v>
      </c>
      <c r="B7" s="15">
        <v>982126055990407</v>
      </c>
      <c r="C7" s="11" t="str">
        <f>VLOOKUP('[1]Tortugas liberadas DPNG'!B7,'[1]Marcacion Recaptura Limpias'!L$2:M$1495, 2,FALSE)</f>
        <v>982126055990407</v>
      </c>
      <c r="D7" s="16"/>
      <c r="E7" s="16" t="s">
        <v>1145</v>
      </c>
      <c r="F7" s="16">
        <v>6</v>
      </c>
      <c r="G7" s="13">
        <v>41983</v>
      </c>
      <c r="H7" s="16">
        <v>2019</v>
      </c>
      <c r="I7" s="16">
        <v>2</v>
      </c>
      <c r="J7" s="16">
        <v>27</v>
      </c>
      <c r="K7" s="16">
        <v>7</v>
      </c>
      <c r="L7" s="16">
        <v>29.8</v>
      </c>
      <c r="M7" s="16">
        <v>31.1</v>
      </c>
      <c r="N7" s="16">
        <v>21.1</v>
      </c>
      <c r="O7" s="16">
        <v>2753</v>
      </c>
      <c r="P7" s="17">
        <v>-0.82076000000000005</v>
      </c>
      <c r="Q7" s="17">
        <v>-90.060063</v>
      </c>
    </row>
    <row r="8" spans="1:17" ht="15" x14ac:dyDescent="0.25">
      <c r="A8" s="10" t="s">
        <v>1143</v>
      </c>
      <c r="B8" s="15">
        <v>982126055990508</v>
      </c>
      <c r="C8" s="11">
        <f>VLOOKUP('[1]Tortugas liberadas DPNG'!B8,'[1]Marcacion Recaptura Limpias'!L$2:M$1495, 2,FALSE)</f>
        <v>982126055990508</v>
      </c>
      <c r="D8" s="16"/>
      <c r="E8" s="16" t="s">
        <v>1145</v>
      </c>
      <c r="F8" s="16">
        <v>6</v>
      </c>
      <c r="G8" s="13">
        <v>41983</v>
      </c>
      <c r="H8" s="16">
        <v>2019</v>
      </c>
      <c r="I8" s="16">
        <v>2</v>
      </c>
      <c r="J8" s="16">
        <v>27</v>
      </c>
      <c r="K8" s="16">
        <v>8</v>
      </c>
      <c r="L8" s="16">
        <v>25.8</v>
      </c>
      <c r="M8" s="16">
        <v>27.3</v>
      </c>
      <c r="N8" s="16">
        <v>18.100000000000001</v>
      </c>
      <c r="O8" s="16">
        <v>1432</v>
      </c>
      <c r="P8" s="17">
        <v>-0.82076000000000005</v>
      </c>
      <c r="Q8" s="17">
        <v>-90.060063</v>
      </c>
    </row>
    <row r="9" spans="1:17" ht="15" x14ac:dyDescent="0.25">
      <c r="A9" s="10" t="s">
        <v>1143</v>
      </c>
      <c r="B9" s="15">
        <v>982126055990531</v>
      </c>
      <c r="C9" s="11">
        <f>VLOOKUP('[1]Tortugas liberadas DPNG'!B9,'[1]Marcacion Recaptura Limpias'!L$2:M$1495, 2,FALSE)</f>
        <v>982126055990531</v>
      </c>
      <c r="D9" s="16"/>
      <c r="E9" s="16" t="s">
        <v>1145</v>
      </c>
      <c r="F9" s="16">
        <v>6</v>
      </c>
      <c r="G9" s="13">
        <v>41983</v>
      </c>
      <c r="H9" s="16">
        <v>2019</v>
      </c>
      <c r="I9" s="16">
        <v>2</v>
      </c>
      <c r="J9" s="16">
        <v>27</v>
      </c>
      <c r="K9" s="16">
        <v>9</v>
      </c>
      <c r="L9" s="16">
        <v>25.3</v>
      </c>
      <c r="M9" s="16">
        <v>25.5</v>
      </c>
      <c r="N9" s="16">
        <v>17.600000000000001</v>
      </c>
      <c r="O9" s="16">
        <v>1251</v>
      </c>
      <c r="P9" s="17">
        <v>-0.82076000000000005</v>
      </c>
      <c r="Q9" s="17">
        <v>-90.060063</v>
      </c>
    </row>
    <row r="10" spans="1:17" ht="15" x14ac:dyDescent="0.25">
      <c r="A10" s="10" t="s">
        <v>1143</v>
      </c>
      <c r="B10" s="15">
        <v>982126055990483</v>
      </c>
      <c r="C10" s="11">
        <f>VLOOKUP('[1]Tortugas liberadas DPNG'!B10,'[1]Marcacion Recaptura Limpias'!L$2:M$1495, 2,FALSE)</f>
        <v>982126055990483</v>
      </c>
      <c r="D10" s="16"/>
      <c r="E10" s="16" t="s">
        <v>1145</v>
      </c>
      <c r="F10" s="16">
        <v>6</v>
      </c>
      <c r="G10" s="13">
        <v>41983</v>
      </c>
      <c r="H10" s="16">
        <v>2019</v>
      </c>
      <c r="I10" s="16">
        <v>2</v>
      </c>
      <c r="J10" s="16">
        <v>27</v>
      </c>
      <c r="K10" s="16">
        <v>10</v>
      </c>
      <c r="L10" s="16">
        <v>26.4</v>
      </c>
      <c r="M10" s="16">
        <v>27.1</v>
      </c>
      <c r="N10" s="16">
        <v>18.5</v>
      </c>
      <c r="O10" s="16">
        <v>1494</v>
      </c>
      <c r="P10" s="17">
        <v>-0.82076000000000005</v>
      </c>
      <c r="Q10" s="17">
        <v>-90.060063</v>
      </c>
    </row>
    <row r="11" spans="1:17" ht="15" x14ac:dyDescent="0.25">
      <c r="A11" s="10" t="s">
        <v>1143</v>
      </c>
      <c r="B11" s="15">
        <v>982126055990484</v>
      </c>
      <c r="C11" s="11">
        <f>VLOOKUP('[1]Tortugas liberadas DPNG'!B11,'[1]Marcacion Recaptura Limpias'!L$2:M$1495, 2,FALSE)</f>
        <v>982126055990484</v>
      </c>
      <c r="D11" s="16"/>
      <c r="E11" s="16" t="s">
        <v>1145</v>
      </c>
      <c r="F11" s="16">
        <v>6</v>
      </c>
      <c r="G11" s="13">
        <v>41983</v>
      </c>
      <c r="H11" s="16">
        <v>2019</v>
      </c>
      <c r="I11" s="16">
        <v>2</v>
      </c>
      <c r="J11" s="16">
        <v>27</v>
      </c>
      <c r="K11" s="16">
        <v>12</v>
      </c>
      <c r="L11" s="16">
        <v>25.7</v>
      </c>
      <c r="M11" s="16">
        <v>26.3</v>
      </c>
      <c r="N11" s="16">
        <v>18.2</v>
      </c>
      <c r="O11" s="16">
        <v>1520</v>
      </c>
      <c r="P11" s="17">
        <v>-0.82076000000000005</v>
      </c>
      <c r="Q11" s="17">
        <v>-90.060063</v>
      </c>
    </row>
    <row r="12" spans="1:17" ht="15" x14ac:dyDescent="0.25">
      <c r="A12" s="10" t="s">
        <v>1143</v>
      </c>
      <c r="B12" s="15">
        <v>982126055990400</v>
      </c>
      <c r="C12" s="11">
        <f>VLOOKUP('[1]Tortugas liberadas DPNG'!B12,'[1]Marcacion Recaptura Limpias'!L$2:M$1495, 2,FALSE)</f>
        <v>982126055990400</v>
      </c>
      <c r="D12" s="16"/>
      <c r="E12" s="16" t="s">
        <v>1145</v>
      </c>
      <c r="F12" s="16">
        <v>6</v>
      </c>
      <c r="G12" s="13">
        <v>41983</v>
      </c>
      <c r="H12" s="16">
        <v>2019</v>
      </c>
      <c r="I12" s="16">
        <v>2</v>
      </c>
      <c r="J12" s="16">
        <v>27</v>
      </c>
      <c r="K12" s="16">
        <v>13</v>
      </c>
      <c r="L12" s="16">
        <v>29.9</v>
      </c>
      <c r="M12" s="16">
        <v>30.7</v>
      </c>
      <c r="N12" s="16">
        <v>21.5</v>
      </c>
      <c r="O12" s="16">
        <v>2226</v>
      </c>
      <c r="P12" s="17">
        <v>-0.82076000000000005</v>
      </c>
      <c r="Q12" s="17">
        <v>-90.060063</v>
      </c>
    </row>
    <row r="13" spans="1:17" ht="15" x14ac:dyDescent="0.25">
      <c r="A13" s="10" t="s">
        <v>1143</v>
      </c>
      <c r="B13" s="15">
        <v>982126055990515</v>
      </c>
      <c r="C13" s="11">
        <f>VLOOKUP('[1]Tortugas liberadas DPNG'!B13,'[1]Marcacion Recaptura Limpias'!L$2:M$1495, 2,FALSE)</f>
        <v>982126055990515</v>
      </c>
      <c r="D13" s="16"/>
      <c r="E13" s="16" t="s">
        <v>1145</v>
      </c>
      <c r="F13" s="16">
        <v>6</v>
      </c>
      <c r="G13" s="13">
        <v>41983</v>
      </c>
      <c r="H13" s="16">
        <v>2019</v>
      </c>
      <c r="I13" s="16">
        <v>2</v>
      </c>
      <c r="J13" s="16">
        <v>27</v>
      </c>
      <c r="K13" s="16">
        <v>15</v>
      </c>
      <c r="L13" s="16">
        <v>26.7</v>
      </c>
      <c r="M13" s="16">
        <v>27.1</v>
      </c>
      <c r="N13" s="16">
        <v>18.899999999999999</v>
      </c>
      <c r="O13" s="16">
        <v>1473</v>
      </c>
      <c r="P13" s="17">
        <v>-0.82076000000000005</v>
      </c>
      <c r="Q13" s="17">
        <v>-90.060063</v>
      </c>
    </row>
    <row r="14" spans="1:17" ht="15" x14ac:dyDescent="0.25">
      <c r="A14" s="10" t="s">
        <v>1143</v>
      </c>
      <c r="B14" s="15">
        <v>982126055990542</v>
      </c>
      <c r="C14" s="15">
        <v>982126055990542</v>
      </c>
      <c r="D14" s="16"/>
      <c r="E14" s="16" t="s">
        <v>1145</v>
      </c>
      <c r="F14" s="16">
        <v>6</v>
      </c>
      <c r="G14" s="13">
        <v>41983</v>
      </c>
      <c r="H14" s="16">
        <v>2019</v>
      </c>
      <c r="I14" s="16">
        <v>2</v>
      </c>
      <c r="J14" s="16">
        <v>27</v>
      </c>
      <c r="K14" s="16">
        <v>16</v>
      </c>
      <c r="L14" s="16">
        <v>27.3</v>
      </c>
      <c r="M14" s="16">
        <v>27.4</v>
      </c>
      <c r="N14" s="16">
        <v>19.399999999999999</v>
      </c>
      <c r="O14" s="16">
        <v>1602</v>
      </c>
      <c r="P14" s="17">
        <v>-0.82076000000000005</v>
      </c>
      <c r="Q14" s="17">
        <v>-90.060063</v>
      </c>
    </row>
    <row r="15" spans="1:17" ht="15" x14ac:dyDescent="0.25">
      <c r="A15" s="10" t="s">
        <v>1143</v>
      </c>
      <c r="B15" s="15">
        <v>982126055990487</v>
      </c>
      <c r="C15" s="11">
        <f>VLOOKUP('[1]Tortugas liberadas DPNG'!B15,'[1]Marcacion Recaptura Limpias'!L$2:M$1495, 2,FALSE)</f>
        <v>982126055990487</v>
      </c>
      <c r="D15" s="16"/>
      <c r="E15" s="16" t="s">
        <v>1145</v>
      </c>
      <c r="F15" s="16">
        <v>6</v>
      </c>
      <c r="G15" s="13">
        <v>41983</v>
      </c>
      <c r="H15" s="16">
        <v>2019</v>
      </c>
      <c r="I15" s="16">
        <v>2</v>
      </c>
      <c r="J15" s="16">
        <v>27</v>
      </c>
      <c r="K15" s="16">
        <v>17</v>
      </c>
      <c r="L15" s="16">
        <v>28.4</v>
      </c>
      <c r="M15" s="16">
        <v>29.2</v>
      </c>
      <c r="N15" s="16">
        <v>20.3</v>
      </c>
      <c r="O15" s="16">
        <v>1872</v>
      </c>
      <c r="P15" s="17">
        <v>-0.82076000000000005</v>
      </c>
      <c r="Q15" s="17">
        <v>-90.060063</v>
      </c>
    </row>
    <row r="16" spans="1:17" ht="15" x14ac:dyDescent="0.25">
      <c r="A16" s="10" t="s">
        <v>1143</v>
      </c>
      <c r="B16" s="15">
        <v>982126055990500</v>
      </c>
      <c r="C16" s="11">
        <f>VLOOKUP('[1]Tortugas liberadas DPNG'!B16,'[1]Marcacion Recaptura Limpias'!L$2:M$1495, 2,FALSE)</f>
        <v>982126055990500</v>
      </c>
      <c r="D16" s="16"/>
      <c r="E16" s="16" t="s">
        <v>1145</v>
      </c>
      <c r="F16" s="16">
        <v>6</v>
      </c>
      <c r="G16" s="13">
        <v>41983</v>
      </c>
      <c r="H16" s="16">
        <v>2019</v>
      </c>
      <c r="I16" s="16">
        <v>2</v>
      </c>
      <c r="J16" s="16">
        <v>27</v>
      </c>
      <c r="K16" s="16">
        <v>18</v>
      </c>
      <c r="L16" s="16">
        <v>25.9</v>
      </c>
      <c r="M16" s="16">
        <v>26.2</v>
      </c>
      <c r="N16" s="16">
        <v>18.600000000000001</v>
      </c>
      <c r="O16" s="16">
        <v>1455</v>
      </c>
      <c r="P16" s="17">
        <v>-0.82076000000000005</v>
      </c>
      <c r="Q16" s="17">
        <v>-90.060063</v>
      </c>
    </row>
    <row r="17" spans="1:17" ht="15" x14ac:dyDescent="0.25">
      <c r="A17" s="10" t="s">
        <v>1143</v>
      </c>
      <c r="B17" s="15">
        <v>982126055990447</v>
      </c>
      <c r="C17" s="11">
        <f>VLOOKUP('[1]Tortugas liberadas DPNG'!B17,'[1]Marcacion Recaptura Limpias'!L$2:M$1495, 2,FALSE)</f>
        <v>982126055990447</v>
      </c>
      <c r="D17" s="16"/>
      <c r="E17" s="16" t="s">
        <v>1145</v>
      </c>
      <c r="F17" s="16">
        <v>6</v>
      </c>
      <c r="G17" s="13">
        <v>41983</v>
      </c>
      <c r="H17" s="16">
        <v>2019</v>
      </c>
      <c r="I17" s="16">
        <v>2</v>
      </c>
      <c r="J17" s="16">
        <v>27</v>
      </c>
      <c r="K17" s="16">
        <v>19</v>
      </c>
      <c r="L17" s="16">
        <v>26.3</v>
      </c>
      <c r="M17" s="16">
        <v>26.8</v>
      </c>
      <c r="N17" s="16">
        <v>18.399999999999999</v>
      </c>
      <c r="O17" s="16">
        <v>1473</v>
      </c>
      <c r="P17" s="17">
        <v>-0.82076000000000005</v>
      </c>
      <c r="Q17" s="17">
        <v>-90.060063</v>
      </c>
    </row>
    <row r="18" spans="1:17" ht="15" x14ac:dyDescent="0.25">
      <c r="A18" s="10" t="s">
        <v>1143</v>
      </c>
      <c r="B18" s="15">
        <v>982126055990492</v>
      </c>
      <c r="C18" s="11">
        <f>VLOOKUP('[1]Tortugas liberadas DPNG'!B18,'[1]Marcacion Recaptura Limpias'!L$2:M$1495, 2,FALSE)</f>
        <v>982126055990492</v>
      </c>
      <c r="D18" s="16"/>
      <c r="E18" s="16" t="s">
        <v>1145</v>
      </c>
      <c r="F18" s="16">
        <v>6</v>
      </c>
      <c r="G18" s="13">
        <v>41983</v>
      </c>
      <c r="H18" s="16">
        <v>2019</v>
      </c>
      <c r="I18" s="16">
        <v>2</v>
      </c>
      <c r="J18" s="16">
        <v>27</v>
      </c>
      <c r="K18" s="16">
        <v>20</v>
      </c>
      <c r="L18" s="16">
        <v>30.4</v>
      </c>
      <c r="M18" s="16">
        <v>31.3</v>
      </c>
      <c r="N18" s="16">
        <v>21.3</v>
      </c>
      <c r="O18" s="16">
        <v>2400</v>
      </c>
      <c r="P18" s="17">
        <v>-0.82076000000000005</v>
      </c>
      <c r="Q18" s="17">
        <v>-90.060063</v>
      </c>
    </row>
    <row r="19" spans="1:17" ht="15" x14ac:dyDescent="0.25">
      <c r="A19" s="10" t="s">
        <v>1143</v>
      </c>
      <c r="B19" s="15">
        <v>982126055990514</v>
      </c>
      <c r="C19" s="11">
        <f>VLOOKUP('[1]Tortugas liberadas DPNG'!B19,'[1]Marcacion Recaptura Limpias'!L$2:M$1495, 2,FALSE)</f>
        <v>982126055990514</v>
      </c>
      <c r="D19" s="16"/>
      <c r="E19" s="16" t="s">
        <v>1145</v>
      </c>
      <c r="F19" s="16">
        <v>6</v>
      </c>
      <c r="G19" s="13">
        <v>41983</v>
      </c>
      <c r="H19" s="16">
        <v>2019</v>
      </c>
      <c r="I19" s="16">
        <v>2</v>
      </c>
      <c r="J19" s="16">
        <v>27</v>
      </c>
      <c r="K19" s="16">
        <v>21</v>
      </c>
      <c r="L19" s="16">
        <v>27.1</v>
      </c>
      <c r="M19" s="16">
        <v>27.5</v>
      </c>
      <c r="N19" s="16">
        <v>19.3</v>
      </c>
      <c r="O19" s="16">
        <v>1476</v>
      </c>
      <c r="P19" s="17">
        <v>-0.82076000000000005</v>
      </c>
      <c r="Q19" s="17">
        <v>-90.060063</v>
      </c>
    </row>
    <row r="20" spans="1:17" ht="15" x14ac:dyDescent="0.25">
      <c r="A20" s="10" t="s">
        <v>1143</v>
      </c>
      <c r="B20" s="15">
        <v>982126055990556</v>
      </c>
      <c r="C20" s="11">
        <f>VLOOKUP('[1]Tortugas liberadas DPNG'!B20,'[1]Marcacion Recaptura Limpias'!L$2:M$1495, 2,FALSE)</f>
        <v>982126055990556</v>
      </c>
      <c r="D20" s="16"/>
      <c r="E20" s="16" t="s">
        <v>1145</v>
      </c>
      <c r="F20" s="16">
        <v>6</v>
      </c>
      <c r="G20" s="13">
        <v>41983</v>
      </c>
      <c r="H20" s="16">
        <v>2019</v>
      </c>
      <c r="I20" s="16">
        <v>2</v>
      </c>
      <c r="J20" s="16">
        <v>27</v>
      </c>
      <c r="K20" s="16">
        <v>22</v>
      </c>
      <c r="L20" s="16">
        <v>29.9</v>
      </c>
      <c r="M20" s="16">
        <v>31.1</v>
      </c>
      <c r="N20" s="16">
        <v>21.6</v>
      </c>
      <c r="O20" s="16">
        <v>2265</v>
      </c>
      <c r="P20" s="17">
        <v>-0.82076000000000005</v>
      </c>
      <c r="Q20" s="17">
        <v>-90.060063</v>
      </c>
    </row>
    <row r="21" spans="1:17" ht="15" x14ac:dyDescent="0.25">
      <c r="A21" s="10" t="s">
        <v>1143</v>
      </c>
      <c r="B21" s="15">
        <v>982126055990538</v>
      </c>
      <c r="C21" s="11">
        <f>VLOOKUP('[1]Tortugas liberadas DPNG'!B21,'[1]Marcacion Recaptura Limpias'!L$2:M$1495, 2,FALSE)</f>
        <v>982126055990538</v>
      </c>
      <c r="D21" s="16"/>
      <c r="E21" s="16" t="s">
        <v>1145</v>
      </c>
      <c r="F21" s="16">
        <v>6</v>
      </c>
      <c r="G21" s="13">
        <v>41983</v>
      </c>
      <c r="H21" s="16">
        <v>2019</v>
      </c>
      <c r="I21" s="16">
        <v>2</v>
      </c>
      <c r="J21" s="16">
        <v>27</v>
      </c>
      <c r="K21" s="16">
        <v>23</v>
      </c>
      <c r="L21" s="16">
        <v>29.9</v>
      </c>
      <c r="M21" s="16">
        <v>31.5</v>
      </c>
      <c r="N21" s="16">
        <v>21.9</v>
      </c>
      <c r="O21" s="16">
        <v>2180</v>
      </c>
      <c r="P21" s="17">
        <v>-0.82076000000000005</v>
      </c>
      <c r="Q21" s="17">
        <v>-90.060063</v>
      </c>
    </row>
    <row r="22" spans="1:17" ht="15" x14ac:dyDescent="0.25">
      <c r="A22" s="10" t="s">
        <v>1143</v>
      </c>
      <c r="B22" s="15">
        <v>982126055990545</v>
      </c>
      <c r="C22" s="11">
        <f>VLOOKUP('[1]Tortugas liberadas DPNG'!B22,'[1]Marcacion Recaptura Limpias'!L$2:M$1495, 2,FALSE)</f>
        <v>982126055990545</v>
      </c>
      <c r="D22" s="16"/>
      <c r="E22" s="16" t="s">
        <v>1145</v>
      </c>
      <c r="F22" s="16">
        <v>6</v>
      </c>
      <c r="G22" s="13">
        <v>41983</v>
      </c>
      <c r="H22" s="16">
        <v>2019</v>
      </c>
      <c r="I22" s="16">
        <v>2</v>
      </c>
      <c r="J22" s="16">
        <v>27</v>
      </c>
      <c r="K22" s="16">
        <v>24</v>
      </c>
      <c r="L22" s="16">
        <v>27.5</v>
      </c>
      <c r="M22" s="16">
        <v>29.2</v>
      </c>
      <c r="N22" s="16">
        <v>19.5</v>
      </c>
      <c r="O22" s="16">
        <v>1805</v>
      </c>
      <c r="P22" s="17">
        <v>-0.82076000000000005</v>
      </c>
      <c r="Q22" s="17">
        <v>-90.060063</v>
      </c>
    </row>
    <row r="23" spans="1:17" ht="15" x14ac:dyDescent="0.25">
      <c r="A23" s="10" t="s">
        <v>1143</v>
      </c>
      <c r="B23" s="15">
        <v>982126055990562</v>
      </c>
      <c r="C23" s="11" t="str">
        <f>VLOOKUP('[1]Tortugas liberadas DPNG'!B23,'[1]Marcacion Recaptura Limpias'!L$2:M$1495, 2,FALSE)</f>
        <v>982126055990562</v>
      </c>
      <c r="D23" s="16"/>
      <c r="E23" s="16" t="s">
        <v>1145</v>
      </c>
      <c r="F23" s="16">
        <v>6</v>
      </c>
      <c r="G23" s="13">
        <v>41983</v>
      </c>
      <c r="H23" s="16">
        <v>2019</v>
      </c>
      <c r="I23" s="16">
        <v>2</v>
      </c>
      <c r="J23" s="16">
        <v>27</v>
      </c>
      <c r="K23" s="16">
        <v>25</v>
      </c>
      <c r="L23" s="16">
        <v>24.8</v>
      </c>
      <c r="M23" s="16">
        <v>25.5</v>
      </c>
      <c r="N23" s="16">
        <v>17.899999999999999</v>
      </c>
      <c r="O23" s="16">
        <v>1237</v>
      </c>
      <c r="P23" s="17">
        <v>-0.82076000000000005</v>
      </c>
      <c r="Q23" s="17">
        <v>-90.060063</v>
      </c>
    </row>
    <row r="24" spans="1:17" ht="15" x14ac:dyDescent="0.25">
      <c r="A24" s="10" t="s">
        <v>1143</v>
      </c>
      <c r="B24" s="15">
        <v>982126055990564</v>
      </c>
      <c r="C24" s="11">
        <f>VLOOKUP('[1]Tortugas liberadas DPNG'!B24,'[1]Marcacion Recaptura Limpias'!L$2:M$1495, 2,FALSE)</f>
        <v>982126055990564</v>
      </c>
      <c r="D24" s="16"/>
      <c r="E24" s="16" t="s">
        <v>1145</v>
      </c>
      <c r="F24" s="16">
        <v>6</v>
      </c>
      <c r="G24" s="13">
        <v>41983</v>
      </c>
      <c r="H24" s="16">
        <v>2019</v>
      </c>
      <c r="I24" s="16">
        <v>2</v>
      </c>
      <c r="J24" s="16">
        <v>27</v>
      </c>
      <c r="K24" s="16">
        <v>26</v>
      </c>
      <c r="L24" s="16">
        <v>29.2</v>
      </c>
      <c r="M24" s="16">
        <v>30.5</v>
      </c>
      <c r="N24" s="16">
        <v>21.2</v>
      </c>
      <c r="O24" s="16">
        <v>2046</v>
      </c>
      <c r="P24" s="17">
        <v>-0.82076000000000005</v>
      </c>
      <c r="Q24" s="17">
        <v>-90.060063</v>
      </c>
    </row>
    <row r="25" spans="1:17" ht="15" x14ac:dyDescent="0.25">
      <c r="A25" s="10" t="s">
        <v>1143</v>
      </c>
      <c r="B25" s="15">
        <v>982126055990499</v>
      </c>
      <c r="C25" s="11">
        <f>VLOOKUP('[1]Tortugas liberadas DPNG'!B25,'[1]Marcacion Recaptura Limpias'!L$2:M$1495, 2,FALSE)</f>
        <v>982126055990499</v>
      </c>
      <c r="D25" s="16"/>
      <c r="E25" s="16" t="s">
        <v>1145</v>
      </c>
      <c r="F25" s="16">
        <v>6</v>
      </c>
      <c r="G25" s="13">
        <v>41983</v>
      </c>
      <c r="H25" s="16">
        <v>2019</v>
      </c>
      <c r="I25" s="16">
        <v>2</v>
      </c>
      <c r="J25" s="16">
        <v>27</v>
      </c>
      <c r="K25" s="16">
        <v>27</v>
      </c>
      <c r="L25" s="16">
        <v>29.1</v>
      </c>
      <c r="M25" s="16">
        <v>30.3</v>
      </c>
      <c r="N25" s="16">
        <v>20.6</v>
      </c>
      <c r="O25" s="16">
        <v>1967</v>
      </c>
      <c r="P25" s="17">
        <v>-0.82076000000000005</v>
      </c>
      <c r="Q25" s="17">
        <v>-90.060063</v>
      </c>
    </row>
    <row r="26" spans="1:17" ht="15" x14ac:dyDescent="0.25">
      <c r="A26" s="10" t="s">
        <v>1143</v>
      </c>
      <c r="B26" s="15">
        <v>982126055990469</v>
      </c>
      <c r="C26" s="15">
        <v>982126055990469</v>
      </c>
      <c r="D26" s="16"/>
      <c r="E26" s="16" t="s">
        <v>1145</v>
      </c>
      <c r="F26" s="16">
        <v>6</v>
      </c>
      <c r="G26" s="13">
        <v>41983</v>
      </c>
      <c r="H26" s="16">
        <v>2019</v>
      </c>
      <c r="I26" s="16">
        <v>2</v>
      </c>
      <c r="J26" s="16">
        <v>27</v>
      </c>
      <c r="K26" s="16">
        <v>29</v>
      </c>
      <c r="L26" s="16">
        <v>29.2</v>
      </c>
      <c r="M26" s="16">
        <v>31.2</v>
      </c>
      <c r="N26" s="16">
        <v>21.2</v>
      </c>
      <c r="O26" s="16">
        <v>2097</v>
      </c>
      <c r="P26" s="17">
        <v>-0.82076000000000005</v>
      </c>
      <c r="Q26" s="17">
        <v>-90.060063</v>
      </c>
    </row>
    <row r="27" spans="1:17" ht="15" x14ac:dyDescent="0.25">
      <c r="A27" s="10" t="s">
        <v>1143</v>
      </c>
      <c r="B27" s="15">
        <v>982126055990415</v>
      </c>
      <c r="C27" s="11">
        <f>VLOOKUP('[1]Tortugas liberadas DPNG'!B27,'[1]Marcacion Recaptura Limpias'!L$2:M$1495, 2,FALSE)</f>
        <v>982126055990415</v>
      </c>
      <c r="D27" s="16"/>
      <c r="E27" s="16" t="s">
        <v>1145</v>
      </c>
      <c r="F27" s="16">
        <v>6</v>
      </c>
      <c r="G27" s="13">
        <v>41983</v>
      </c>
      <c r="H27" s="16">
        <v>2019</v>
      </c>
      <c r="I27" s="16">
        <v>2</v>
      </c>
      <c r="J27" s="16">
        <v>27</v>
      </c>
      <c r="K27" s="16">
        <v>30</v>
      </c>
      <c r="L27" s="16">
        <v>28.3</v>
      </c>
      <c r="M27" s="16">
        <v>29.5</v>
      </c>
      <c r="N27" s="16">
        <v>20.3</v>
      </c>
      <c r="O27" s="16">
        <v>1888</v>
      </c>
      <c r="P27" s="17">
        <v>-0.82076000000000005</v>
      </c>
      <c r="Q27" s="17">
        <v>-90.060063</v>
      </c>
    </row>
    <row r="28" spans="1:17" ht="15" x14ac:dyDescent="0.25">
      <c r="A28" s="10" t="s">
        <v>1143</v>
      </c>
      <c r="B28" s="15">
        <v>982126055990432</v>
      </c>
      <c r="C28" s="11" t="str">
        <f>VLOOKUP('[1]Tortugas liberadas DPNG'!B28,'[1]Marcacion Recaptura Limpias'!L$2:M$1495, 2,FALSE)</f>
        <v>982126055990432</v>
      </c>
      <c r="D28" s="16"/>
      <c r="E28" s="16" t="s">
        <v>1145</v>
      </c>
      <c r="F28" s="16">
        <v>6</v>
      </c>
      <c r="G28" s="13">
        <v>41983</v>
      </c>
      <c r="H28" s="16">
        <v>2019</v>
      </c>
      <c r="I28" s="16">
        <v>2</v>
      </c>
      <c r="J28" s="16">
        <v>27</v>
      </c>
      <c r="K28" s="16">
        <v>31</v>
      </c>
      <c r="L28" s="16">
        <v>29.7</v>
      </c>
      <c r="M28" s="16">
        <v>30.3</v>
      </c>
      <c r="N28" s="16">
        <v>21.2</v>
      </c>
      <c r="O28" s="16">
        <v>1894</v>
      </c>
      <c r="P28" s="17">
        <v>-0.82076000000000005</v>
      </c>
      <c r="Q28" s="17">
        <v>-90.060063</v>
      </c>
    </row>
    <row r="29" spans="1:17" ht="15" x14ac:dyDescent="0.25">
      <c r="A29" s="10" t="s">
        <v>1143</v>
      </c>
      <c r="B29" s="15">
        <v>982126055990509</v>
      </c>
      <c r="C29" s="11">
        <f>VLOOKUP('[1]Tortugas liberadas DPNG'!B29,'[1]Marcacion Recaptura Limpias'!L$2:M$1495, 2,FALSE)</f>
        <v>982126055990509</v>
      </c>
      <c r="D29" s="16"/>
      <c r="E29" s="16" t="s">
        <v>1144</v>
      </c>
      <c r="F29" s="16">
        <v>7</v>
      </c>
      <c r="G29" s="13">
        <v>41983</v>
      </c>
      <c r="H29" s="16">
        <v>2019</v>
      </c>
      <c r="I29" s="16">
        <v>2</v>
      </c>
      <c r="J29" s="16">
        <v>27</v>
      </c>
      <c r="K29" s="16">
        <v>69</v>
      </c>
      <c r="L29" s="16">
        <v>30.7</v>
      </c>
      <c r="M29" s="16">
        <v>31.9</v>
      </c>
      <c r="N29" s="16">
        <v>21.8</v>
      </c>
      <c r="O29" s="16">
        <v>2724</v>
      </c>
      <c r="P29" s="17">
        <v>-0.82076000000000005</v>
      </c>
      <c r="Q29" s="17">
        <v>-90.060063</v>
      </c>
    </row>
    <row r="30" spans="1:17" ht="15" x14ac:dyDescent="0.25">
      <c r="A30" s="10" t="s">
        <v>1143</v>
      </c>
      <c r="B30" s="15">
        <v>982126055990532</v>
      </c>
      <c r="C30" s="11">
        <f>VLOOKUP('[1]Tortugas liberadas DPNG'!B30,'[1]Marcacion Recaptura Limpias'!L$2:M$1495, 2,FALSE)</f>
        <v>982126055990532</v>
      </c>
      <c r="D30" s="16"/>
      <c r="E30" s="16" t="s">
        <v>1144</v>
      </c>
      <c r="F30" s="16">
        <v>7</v>
      </c>
      <c r="G30" s="13">
        <v>41983</v>
      </c>
      <c r="H30" s="16">
        <v>2019</v>
      </c>
      <c r="I30" s="16">
        <v>2</v>
      </c>
      <c r="J30" s="16">
        <v>27</v>
      </c>
      <c r="K30" s="16">
        <v>71</v>
      </c>
      <c r="L30" s="16">
        <v>29.8</v>
      </c>
      <c r="M30" s="16">
        <v>31.9</v>
      </c>
      <c r="N30" s="16">
        <v>21.3</v>
      </c>
      <c r="O30" s="16">
        <v>2289</v>
      </c>
      <c r="P30" s="17">
        <v>-0.82076000000000005</v>
      </c>
      <c r="Q30" s="17">
        <v>-90.060063</v>
      </c>
    </row>
    <row r="31" spans="1:17" ht="15" x14ac:dyDescent="0.25">
      <c r="A31" s="10" t="s">
        <v>1143</v>
      </c>
      <c r="B31" s="15">
        <v>982126055990480</v>
      </c>
      <c r="C31" s="11">
        <f>VLOOKUP('[1]Tortugas liberadas DPNG'!B31,'[1]Marcacion Recaptura Limpias'!L$2:M$1495, 2,FALSE)</f>
        <v>982126055990480</v>
      </c>
      <c r="D31" s="16"/>
      <c r="E31" s="16" t="s">
        <v>1144</v>
      </c>
      <c r="F31" s="16">
        <v>7</v>
      </c>
      <c r="G31" s="13">
        <v>41983</v>
      </c>
      <c r="H31" s="16">
        <v>2019</v>
      </c>
      <c r="I31" s="16">
        <v>2</v>
      </c>
      <c r="J31" s="16">
        <v>27</v>
      </c>
      <c r="K31" s="16">
        <v>72</v>
      </c>
      <c r="L31" s="16">
        <v>29.7</v>
      </c>
      <c r="M31" s="16">
        <v>30.5</v>
      </c>
      <c r="N31" s="16">
        <v>20.3</v>
      </c>
      <c r="O31" s="16">
        <v>2366</v>
      </c>
      <c r="P31" s="17">
        <v>-0.82076000000000005</v>
      </c>
      <c r="Q31" s="17">
        <v>-90.060063</v>
      </c>
    </row>
    <row r="32" spans="1:17" ht="15" x14ac:dyDescent="0.25">
      <c r="A32" s="10" t="s">
        <v>1143</v>
      </c>
      <c r="B32" s="15">
        <v>982126055990408</v>
      </c>
      <c r="C32" s="11">
        <f>VLOOKUP('[1]Tortugas liberadas DPNG'!B32,'[1]Marcacion Recaptura Limpias'!L$2:M$1495, 2,FALSE)</f>
        <v>982126055990408</v>
      </c>
      <c r="D32" s="16"/>
      <c r="E32" s="16" t="s">
        <v>1144</v>
      </c>
      <c r="F32" s="16">
        <v>7</v>
      </c>
      <c r="G32" s="13">
        <v>41983</v>
      </c>
      <c r="H32" s="16">
        <v>2019</v>
      </c>
      <c r="I32" s="16">
        <v>2</v>
      </c>
      <c r="J32" s="16">
        <v>27</v>
      </c>
      <c r="K32" s="16">
        <v>74</v>
      </c>
      <c r="L32" s="16">
        <v>29.8</v>
      </c>
      <c r="M32" s="16">
        <v>30.3</v>
      </c>
      <c r="N32" s="16">
        <v>20.9</v>
      </c>
      <c r="O32" s="16">
        <v>2314</v>
      </c>
      <c r="P32" s="17">
        <v>-0.82076000000000005</v>
      </c>
      <c r="Q32" s="17">
        <v>-90.060063</v>
      </c>
    </row>
    <row r="33" spans="1:17" ht="15" x14ac:dyDescent="0.25">
      <c r="A33" s="10" t="s">
        <v>1143</v>
      </c>
      <c r="B33" s="15">
        <v>982126055990461</v>
      </c>
      <c r="C33" s="11">
        <f>VLOOKUP('[1]Tortugas liberadas DPNG'!B33,'[1]Marcacion Recaptura Limpias'!L$2:M$1495, 2,FALSE)</f>
        <v>982126055990461</v>
      </c>
      <c r="D33" s="16"/>
      <c r="E33" s="16" t="s">
        <v>1144</v>
      </c>
      <c r="F33" s="16">
        <v>7</v>
      </c>
      <c r="G33" s="13">
        <v>41983</v>
      </c>
      <c r="H33" s="16">
        <v>2019</v>
      </c>
      <c r="I33" s="16">
        <v>2</v>
      </c>
      <c r="J33" s="16">
        <v>27</v>
      </c>
      <c r="K33" s="16">
        <v>75</v>
      </c>
      <c r="L33" s="16">
        <v>30.9</v>
      </c>
      <c r="M33" s="16">
        <v>31.7</v>
      </c>
      <c r="N33" s="16">
        <v>22.2</v>
      </c>
      <c r="O33" s="16">
        <v>2768</v>
      </c>
      <c r="P33" s="17">
        <v>-0.82076000000000005</v>
      </c>
      <c r="Q33" s="17">
        <v>-90.060063</v>
      </c>
    </row>
    <row r="34" spans="1:17" ht="15" x14ac:dyDescent="0.25">
      <c r="A34" s="10" t="s">
        <v>1143</v>
      </c>
      <c r="B34" s="15">
        <v>982126055990471</v>
      </c>
      <c r="C34" s="11">
        <f>VLOOKUP('[1]Tortugas liberadas DPNG'!B34,'[1]Marcacion Recaptura Limpias'!L$2:M$1495, 2,FALSE)</f>
        <v>982126055990471</v>
      </c>
      <c r="D34" s="16"/>
      <c r="E34" s="16" t="s">
        <v>1144</v>
      </c>
      <c r="F34" s="16">
        <v>7</v>
      </c>
      <c r="G34" s="13">
        <v>41983</v>
      </c>
      <c r="H34" s="16">
        <v>2019</v>
      </c>
      <c r="I34" s="16">
        <v>2</v>
      </c>
      <c r="J34" s="16">
        <v>27</v>
      </c>
      <c r="K34" s="16">
        <v>77</v>
      </c>
      <c r="L34" s="16">
        <v>31.3</v>
      </c>
      <c r="M34" s="16">
        <v>32.5</v>
      </c>
      <c r="N34" s="16">
        <v>22.3</v>
      </c>
      <c r="O34" s="16">
        <v>3006</v>
      </c>
      <c r="P34" s="17">
        <v>-0.82076000000000005</v>
      </c>
      <c r="Q34" s="17">
        <v>-90.060063</v>
      </c>
    </row>
    <row r="35" spans="1:17" ht="15" x14ac:dyDescent="0.25">
      <c r="A35" s="10" t="s">
        <v>1143</v>
      </c>
      <c r="B35" s="15">
        <v>982126055990441</v>
      </c>
      <c r="C35" s="11" t="str">
        <f>VLOOKUP('[1]Tortugas liberadas DPNG'!B35,'[1]Marcacion Recaptura Limpias'!L$2:M$1495, 2,FALSE)</f>
        <v>72605850-982126055990441</v>
      </c>
      <c r="D35" s="16"/>
      <c r="E35" s="16" t="s">
        <v>1144</v>
      </c>
      <c r="F35" s="16">
        <v>7</v>
      </c>
      <c r="G35" s="13">
        <v>41983</v>
      </c>
      <c r="H35" s="16">
        <v>2019</v>
      </c>
      <c r="I35" s="16">
        <v>2</v>
      </c>
      <c r="J35" s="16">
        <v>27</v>
      </c>
      <c r="K35" s="16">
        <v>78</v>
      </c>
      <c r="L35" s="16">
        <v>29.9</v>
      </c>
      <c r="M35" s="16">
        <v>31.3</v>
      </c>
      <c r="N35" s="16">
        <v>21.5</v>
      </c>
      <c r="O35" s="16">
        <v>2586</v>
      </c>
      <c r="P35" s="17">
        <v>-0.82076000000000005</v>
      </c>
      <c r="Q35" s="17">
        <v>-90.060063</v>
      </c>
    </row>
    <row r="36" spans="1:17" ht="15" x14ac:dyDescent="0.25">
      <c r="A36" s="10" t="s">
        <v>1143</v>
      </c>
      <c r="B36" s="15">
        <v>982126055990516</v>
      </c>
      <c r="C36" s="15">
        <v>982126055990516</v>
      </c>
      <c r="D36" s="16"/>
      <c r="E36" s="16" t="s">
        <v>1144</v>
      </c>
      <c r="F36" s="16">
        <v>7</v>
      </c>
      <c r="G36" s="13">
        <v>41983</v>
      </c>
      <c r="H36" s="16">
        <v>2019</v>
      </c>
      <c r="I36" s="16">
        <v>2</v>
      </c>
      <c r="J36" s="16">
        <v>27</v>
      </c>
      <c r="K36" s="16">
        <v>79</v>
      </c>
      <c r="L36" s="16">
        <v>25.3</v>
      </c>
      <c r="M36" s="16">
        <v>26.3</v>
      </c>
      <c r="N36" s="16">
        <v>18.399999999999999</v>
      </c>
      <c r="O36" s="16">
        <v>1342</v>
      </c>
      <c r="P36" s="17">
        <v>-0.82076000000000005</v>
      </c>
      <c r="Q36" s="17">
        <v>-90.060063</v>
      </c>
    </row>
    <row r="37" spans="1:17" ht="15" x14ac:dyDescent="0.25">
      <c r="A37" s="10" t="s">
        <v>1143</v>
      </c>
      <c r="B37" s="15">
        <v>982126055990437</v>
      </c>
      <c r="C37" s="11">
        <f>VLOOKUP('[1]Tortugas liberadas DPNG'!B37,'[1]Marcacion Recaptura Limpias'!L$2:M$1495, 2,FALSE)</f>
        <v>982126055990437</v>
      </c>
      <c r="D37" s="16"/>
      <c r="E37" s="16" t="s">
        <v>1144</v>
      </c>
      <c r="F37" s="16">
        <v>7</v>
      </c>
      <c r="G37" s="13">
        <v>41983</v>
      </c>
      <c r="H37" s="16">
        <v>2019</v>
      </c>
      <c r="I37" s="16">
        <v>2</v>
      </c>
      <c r="J37" s="16">
        <v>27</v>
      </c>
      <c r="K37" s="16">
        <v>81</v>
      </c>
      <c r="L37" s="16">
        <v>27.6</v>
      </c>
      <c r="M37" s="16">
        <v>29.4</v>
      </c>
      <c r="N37" s="16">
        <v>20.2</v>
      </c>
      <c r="O37" s="16">
        <v>1997</v>
      </c>
      <c r="P37" s="17">
        <v>-0.82076000000000005</v>
      </c>
      <c r="Q37" s="17">
        <v>-90.060063</v>
      </c>
    </row>
    <row r="38" spans="1:17" ht="15" x14ac:dyDescent="0.25">
      <c r="A38" s="10" t="s">
        <v>1143</v>
      </c>
      <c r="B38" s="15">
        <v>982126055990449</v>
      </c>
      <c r="C38" s="11">
        <f>VLOOKUP('[1]Tortugas liberadas DPNG'!B38,'[1]Marcacion Recaptura Limpias'!L$2:M$1495, 2,FALSE)</f>
        <v>982126055990449</v>
      </c>
      <c r="D38" s="16"/>
      <c r="E38" s="16" t="s">
        <v>1144</v>
      </c>
      <c r="F38" s="16">
        <v>7</v>
      </c>
      <c r="G38" s="13">
        <v>41983</v>
      </c>
      <c r="H38" s="16">
        <v>2019</v>
      </c>
      <c r="I38" s="16">
        <v>2</v>
      </c>
      <c r="J38" s="16">
        <v>27</v>
      </c>
      <c r="K38" s="16">
        <v>82</v>
      </c>
      <c r="L38" s="16">
        <v>27.9</v>
      </c>
      <c r="M38" s="16">
        <v>28.1</v>
      </c>
      <c r="N38" s="16">
        <v>18.2</v>
      </c>
      <c r="O38" s="16">
        <v>1661</v>
      </c>
      <c r="P38" s="17">
        <v>-0.82076000000000005</v>
      </c>
      <c r="Q38" s="17">
        <v>-90.060063</v>
      </c>
    </row>
    <row r="39" spans="1:17" ht="15" x14ac:dyDescent="0.25">
      <c r="A39" s="10" t="s">
        <v>1143</v>
      </c>
      <c r="B39" s="15">
        <v>982126055990439</v>
      </c>
      <c r="C39" s="11">
        <f>VLOOKUP('[1]Tortugas liberadas DPNG'!B39,'[1]Marcacion Recaptura Limpias'!L$2:M$1495, 2,FALSE)</f>
        <v>982126055990439</v>
      </c>
      <c r="D39" s="16"/>
      <c r="E39" s="16" t="s">
        <v>1144</v>
      </c>
      <c r="F39" s="16">
        <v>7</v>
      </c>
      <c r="G39" s="13">
        <v>41983</v>
      </c>
      <c r="H39" s="16">
        <v>2019</v>
      </c>
      <c r="I39" s="16">
        <v>2</v>
      </c>
      <c r="J39" s="16">
        <v>27</v>
      </c>
      <c r="K39" s="16">
        <v>83</v>
      </c>
      <c r="L39" s="16">
        <v>27.5</v>
      </c>
      <c r="M39" s="16">
        <v>27.8</v>
      </c>
      <c r="N39" s="16">
        <v>19.100000000000001</v>
      </c>
      <c r="O39" s="16">
        <v>1835</v>
      </c>
      <c r="P39" s="17">
        <v>-0.82076000000000005</v>
      </c>
      <c r="Q39" s="17">
        <v>-90.060063</v>
      </c>
    </row>
    <row r="40" spans="1:17" ht="15" x14ac:dyDescent="0.25">
      <c r="A40" s="10" t="s">
        <v>1143</v>
      </c>
      <c r="B40" s="15">
        <v>982126055990427</v>
      </c>
      <c r="C40" s="11">
        <f>VLOOKUP('[1]Tortugas liberadas DPNG'!B40,'[1]Marcacion Recaptura Limpias'!L$2:M$1495, 2,FALSE)</f>
        <v>982126055990427</v>
      </c>
      <c r="D40" s="16"/>
      <c r="E40" s="16" t="s">
        <v>1144</v>
      </c>
      <c r="F40" s="16">
        <v>7</v>
      </c>
      <c r="G40" s="13">
        <v>41983</v>
      </c>
      <c r="H40" s="16">
        <v>2019</v>
      </c>
      <c r="I40" s="16">
        <v>2</v>
      </c>
      <c r="J40" s="16">
        <v>27</v>
      </c>
      <c r="K40" s="16">
        <v>84</v>
      </c>
      <c r="L40" s="16">
        <v>29.3</v>
      </c>
      <c r="M40" s="16">
        <v>30.9</v>
      </c>
      <c r="N40" s="16">
        <v>20.3</v>
      </c>
      <c r="O40" s="16">
        <v>2243</v>
      </c>
      <c r="P40" s="17">
        <v>-0.82076000000000005</v>
      </c>
      <c r="Q40" s="17">
        <v>-90.060063</v>
      </c>
    </row>
    <row r="41" spans="1:17" ht="15" x14ac:dyDescent="0.25">
      <c r="A41" s="10" t="s">
        <v>1143</v>
      </c>
      <c r="B41" s="15">
        <v>982126055990453</v>
      </c>
      <c r="C41" s="11">
        <f>VLOOKUP('[1]Tortugas liberadas DPNG'!B41,'[1]Marcacion Recaptura Limpias'!L$2:M$1495, 2,FALSE)</f>
        <v>982126055990453</v>
      </c>
      <c r="D41" s="16"/>
      <c r="E41" s="16" t="s">
        <v>1144</v>
      </c>
      <c r="F41" s="16">
        <v>7</v>
      </c>
      <c r="G41" s="13">
        <v>41983</v>
      </c>
      <c r="H41" s="16">
        <v>2019</v>
      </c>
      <c r="I41" s="16">
        <v>2</v>
      </c>
      <c r="J41" s="16">
        <v>27</v>
      </c>
      <c r="K41" s="16">
        <v>85</v>
      </c>
      <c r="L41" s="16">
        <v>29.5</v>
      </c>
      <c r="M41" s="16">
        <v>31.4</v>
      </c>
      <c r="N41" s="16">
        <v>20.3</v>
      </c>
      <c r="O41" s="16">
        <v>2309</v>
      </c>
      <c r="P41" s="17">
        <v>-0.82076000000000005</v>
      </c>
      <c r="Q41" s="17">
        <v>-90.060063</v>
      </c>
    </row>
    <row r="42" spans="1:17" ht="15" x14ac:dyDescent="0.25">
      <c r="A42" s="10" t="s">
        <v>1143</v>
      </c>
      <c r="B42" s="15">
        <v>982126055990513</v>
      </c>
      <c r="C42" s="11">
        <f>VLOOKUP('[1]Tortugas liberadas DPNG'!B42,'[1]Marcacion Recaptura Limpias'!L$2:M$1495, 2,FALSE)</f>
        <v>982126055990513</v>
      </c>
      <c r="D42" s="16"/>
      <c r="E42" s="16" t="s">
        <v>1144</v>
      </c>
      <c r="F42" s="16">
        <v>7</v>
      </c>
      <c r="G42" s="13">
        <v>41983</v>
      </c>
      <c r="H42" s="16">
        <v>2019</v>
      </c>
      <c r="I42" s="16">
        <v>2</v>
      </c>
      <c r="J42" s="16">
        <v>27</v>
      </c>
      <c r="K42" s="16">
        <v>86</v>
      </c>
      <c r="L42" s="16">
        <v>26.6</v>
      </c>
      <c r="M42" s="16">
        <v>26.9</v>
      </c>
      <c r="N42" s="16">
        <v>18.8</v>
      </c>
      <c r="O42" s="16">
        <v>1602</v>
      </c>
      <c r="P42" s="17">
        <v>-0.82076000000000005</v>
      </c>
      <c r="Q42" s="17">
        <v>-90.060063</v>
      </c>
    </row>
    <row r="43" spans="1:17" ht="15" x14ac:dyDescent="0.25">
      <c r="A43" s="10" t="s">
        <v>1143</v>
      </c>
      <c r="B43" s="15">
        <v>982126055990409</v>
      </c>
      <c r="C43" s="11">
        <f>VLOOKUP('[1]Tortugas liberadas DPNG'!B43,'[1]Marcacion Recaptura Limpias'!L$2:M$1495, 2,FALSE)</f>
        <v>982126055990409</v>
      </c>
      <c r="D43" s="16"/>
      <c r="E43" s="16" t="s">
        <v>1144</v>
      </c>
      <c r="F43" s="16">
        <v>7</v>
      </c>
      <c r="G43" s="13">
        <v>41983</v>
      </c>
      <c r="H43" s="16">
        <v>2019</v>
      </c>
      <c r="I43" s="16">
        <v>2</v>
      </c>
      <c r="J43" s="16">
        <v>27</v>
      </c>
      <c r="K43" s="16">
        <v>87</v>
      </c>
      <c r="L43" s="16">
        <v>28.9</v>
      </c>
      <c r="M43" s="16">
        <v>30.3</v>
      </c>
      <c r="N43" s="16">
        <v>20.9</v>
      </c>
      <c r="O43" s="16">
        <v>2392</v>
      </c>
      <c r="P43" s="17">
        <v>-0.82076000000000005</v>
      </c>
      <c r="Q43" s="17">
        <v>-90.060063</v>
      </c>
    </row>
    <row r="44" spans="1:17" ht="15" x14ac:dyDescent="0.25">
      <c r="A44" s="10" t="s">
        <v>1143</v>
      </c>
      <c r="B44" s="15">
        <v>982126055990411</v>
      </c>
      <c r="C44" s="15">
        <v>982126055990411</v>
      </c>
      <c r="D44" s="16"/>
      <c r="E44" s="16" t="s">
        <v>1144</v>
      </c>
      <c r="F44" s="16">
        <v>7</v>
      </c>
      <c r="G44" s="13">
        <v>41983</v>
      </c>
      <c r="H44" s="16">
        <v>2019</v>
      </c>
      <c r="I44" s="16">
        <v>2</v>
      </c>
      <c r="J44" s="16">
        <v>27</v>
      </c>
      <c r="K44" s="16">
        <v>88</v>
      </c>
      <c r="L44" s="16">
        <v>29.1</v>
      </c>
      <c r="M44" s="16">
        <v>30.3</v>
      </c>
      <c r="N44" s="16">
        <v>20.5</v>
      </c>
      <c r="O44" s="16">
        <v>2231</v>
      </c>
      <c r="P44" s="17">
        <v>-0.82076000000000005</v>
      </c>
      <c r="Q44" s="17">
        <v>-90.060063</v>
      </c>
    </row>
    <row r="45" spans="1:17" ht="15" x14ac:dyDescent="0.25">
      <c r="A45" s="10" t="s">
        <v>1143</v>
      </c>
      <c r="B45" s="15">
        <v>982126055990452</v>
      </c>
      <c r="C45" s="11">
        <f>VLOOKUP('[1]Tortugas liberadas DPNG'!B45,'[1]Marcacion Recaptura Limpias'!L$2:M$1495, 2,FALSE)</f>
        <v>982126055990452</v>
      </c>
      <c r="D45" s="16"/>
      <c r="E45" s="16" t="s">
        <v>1144</v>
      </c>
      <c r="F45" s="16">
        <v>7</v>
      </c>
      <c r="G45" s="13">
        <v>41983</v>
      </c>
      <c r="H45" s="16">
        <v>2019</v>
      </c>
      <c r="I45" s="16">
        <v>2</v>
      </c>
      <c r="J45" s="16">
        <v>27</v>
      </c>
      <c r="K45" s="16">
        <v>89</v>
      </c>
      <c r="L45" s="16">
        <v>28.2</v>
      </c>
      <c r="M45" s="16">
        <v>28.1</v>
      </c>
      <c r="N45" s="16">
        <v>19.399999999999999</v>
      </c>
      <c r="O45" s="16">
        <v>1829</v>
      </c>
      <c r="P45" s="17">
        <v>-0.82076000000000005</v>
      </c>
      <c r="Q45" s="17">
        <v>-90.060063</v>
      </c>
    </row>
    <row r="46" spans="1:17" ht="15" x14ac:dyDescent="0.25">
      <c r="A46" s="10" t="s">
        <v>1143</v>
      </c>
      <c r="B46" s="15">
        <v>982126055990506</v>
      </c>
      <c r="C46" s="11">
        <f>VLOOKUP('[1]Tortugas liberadas DPNG'!B46,'[1]Marcacion Recaptura Limpias'!L$2:M$1495, 2,FALSE)</f>
        <v>982126055990506</v>
      </c>
      <c r="D46" s="16"/>
      <c r="E46" s="16" t="s">
        <v>1144</v>
      </c>
      <c r="F46" s="16">
        <v>7</v>
      </c>
      <c r="G46" s="13">
        <v>41985</v>
      </c>
      <c r="H46" s="16">
        <v>2019</v>
      </c>
      <c r="I46" s="16">
        <v>2</v>
      </c>
      <c r="J46" s="16">
        <v>27</v>
      </c>
      <c r="K46" s="16">
        <v>4</v>
      </c>
      <c r="L46" s="16">
        <v>29.8</v>
      </c>
      <c r="M46" s="16">
        <v>31.5</v>
      </c>
      <c r="N46" s="16">
        <v>21.5</v>
      </c>
      <c r="O46" s="16">
        <v>2298</v>
      </c>
      <c r="P46" s="17">
        <v>-0.82076000000000005</v>
      </c>
      <c r="Q46" s="17">
        <v>-90.060063</v>
      </c>
    </row>
    <row r="47" spans="1:17" ht="15" x14ac:dyDescent="0.25">
      <c r="A47" s="10" t="s">
        <v>1143</v>
      </c>
      <c r="B47" s="15">
        <v>982126055990489</v>
      </c>
      <c r="C47" s="11" t="str">
        <f>VLOOKUP('[1]Tortugas liberadas DPNG'!B47,'[1]Marcacion Recaptura Limpias'!L$2:M$1495, 2,FALSE)</f>
        <v>982126055990489</v>
      </c>
      <c r="D47" s="16"/>
      <c r="E47" s="16" t="s">
        <v>1144</v>
      </c>
      <c r="F47" s="16">
        <v>7</v>
      </c>
      <c r="G47" s="13">
        <v>41985</v>
      </c>
      <c r="H47" s="16">
        <v>2019</v>
      </c>
      <c r="I47" s="16">
        <v>2</v>
      </c>
      <c r="J47" s="16">
        <v>27</v>
      </c>
      <c r="K47" s="16">
        <v>6</v>
      </c>
      <c r="L47" s="16">
        <v>30.1</v>
      </c>
      <c r="M47" s="16">
        <v>31.9</v>
      </c>
      <c r="N47" s="16">
        <v>21.5</v>
      </c>
      <c r="O47" s="16">
        <v>2624</v>
      </c>
      <c r="P47" s="17">
        <v>-0.82076000000000005</v>
      </c>
      <c r="Q47" s="17">
        <v>-90.060063</v>
      </c>
    </row>
    <row r="48" spans="1:17" ht="15" x14ac:dyDescent="0.25">
      <c r="A48" s="10" t="s">
        <v>1143</v>
      </c>
      <c r="B48" s="15">
        <v>982126055990510</v>
      </c>
      <c r="C48" s="11">
        <f>VLOOKUP('[1]Tortugas liberadas DPNG'!B48,'[1]Marcacion Recaptura Limpias'!L$2:M$1495, 2,FALSE)</f>
        <v>982126055990510</v>
      </c>
      <c r="D48" s="16"/>
      <c r="E48" s="16" t="s">
        <v>1144</v>
      </c>
      <c r="F48" s="16">
        <v>7</v>
      </c>
      <c r="G48" s="13">
        <v>41985</v>
      </c>
      <c r="H48" s="16">
        <v>2019</v>
      </c>
      <c r="I48" s="16">
        <v>2</v>
      </c>
      <c r="J48" s="16">
        <v>27</v>
      </c>
      <c r="K48" s="16">
        <v>9</v>
      </c>
      <c r="L48" s="16">
        <v>27.8</v>
      </c>
      <c r="M48" s="16">
        <v>29.4</v>
      </c>
      <c r="N48" s="16">
        <v>19.8</v>
      </c>
      <c r="O48" s="16">
        <v>1979</v>
      </c>
      <c r="P48" s="17">
        <v>-0.82076000000000005</v>
      </c>
      <c r="Q48" s="17">
        <v>-90.060063</v>
      </c>
    </row>
    <row r="49" spans="1:17" ht="15" x14ac:dyDescent="0.25">
      <c r="A49" s="10" t="s">
        <v>1143</v>
      </c>
      <c r="B49" s="15">
        <v>982126055990434</v>
      </c>
      <c r="C49" s="11">
        <f>VLOOKUP('[1]Tortugas liberadas DPNG'!B49,'[1]Marcacion Recaptura Limpias'!L$2:M$1495, 2,FALSE)</f>
        <v>982126055990434</v>
      </c>
      <c r="D49" s="16"/>
      <c r="E49" s="16" t="s">
        <v>1144</v>
      </c>
      <c r="F49" s="16">
        <v>7</v>
      </c>
      <c r="G49" s="13">
        <v>41985</v>
      </c>
      <c r="H49" s="16">
        <v>2019</v>
      </c>
      <c r="I49" s="16">
        <v>2</v>
      </c>
      <c r="J49" s="16">
        <v>27</v>
      </c>
      <c r="K49" s="16">
        <v>10</v>
      </c>
      <c r="L49" s="16">
        <v>30.7</v>
      </c>
      <c r="M49" s="16">
        <v>31.5</v>
      </c>
      <c r="N49" s="16">
        <v>21.4</v>
      </c>
      <c r="O49" s="16">
        <v>2545</v>
      </c>
      <c r="P49" s="17">
        <v>-0.82076000000000005</v>
      </c>
      <c r="Q49" s="17">
        <v>-90.060063</v>
      </c>
    </row>
    <row r="50" spans="1:17" ht="15" x14ac:dyDescent="0.25">
      <c r="A50" s="10" t="s">
        <v>1143</v>
      </c>
      <c r="B50" s="15">
        <v>982126055990569</v>
      </c>
      <c r="C50" s="11" t="str">
        <f>VLOOKUP('[1]Tortugas liberadas DPNG'!B50,'[1]Marcacion Recaptura Limpias'!L$2:M$1495, 2,FALSE)</f>
        <v>982126055990569</v>
      </c>
      <c r="D50" s="16"/>
      <c r="E50" s="16" t="s">
        <v>1144</v>
      </c>
      <c r="F50" s="16">
        <v>7</v>
      </c>
      <c r="G50" s="13">
        <v>41985</v>
      </c>
      <c r="H50" s="16">
        <v>2019</v>
      </c>
      <c r="I50" s="16">
        <v>2</v>
      </c>
      <c r="J50" s="16">
        <v>27</v>
      </c>
      <c r="K50" s="16">
        <v>11</v>
      </c>
      <c r="L50" s="16">
        <v>26.3</v>
      </c>
      <c r="M50" s="16">
        <v>28.2</v>
      </c>
      <c r="N50" s="16">
        <v>18.600000000000001</v>
      </c>
      <c r="O50" s="16">
        <v>1739</v>
      </c>
      <c r="P50" s="17">
        <v>-0.82076000000000005</v>
      </c>
      <c r="Q50" s="17">
        <v>-90.060063</v>
      </c>
    </row>
    <row r="51" spans="1:17" ht="15" x14ac:dyDescent="0.25">
      <c r="A51" s="10" t="s">
        <v>1143</v>
      </c>
      <c r="B51" s="15">
        <v>982126055990575</v>
      </c>
      <c r="C51" s="15">
        <v>982126055990575</v>
      </c>
      <c r="D51" s="16"/>
      <c r="E51" s="16" t="s">
        <v>1144</v>
      </c>
      <c r="F51" s="16">
        <v>7</v>
      </c>
      <c r="G51" s="13">
        <v>41985</v>
      </c>
      <c r="H51" s="16">
        <v>2019</v>
      </c>
      <c r="I51" s="16">
        <v>2</v>
      </c>
      <c r="J51" s="16">
        <v>27</v>
      </c>
      <c r="K51" s="16">
        <v>14</v>
      </c>
      <c r="L51" s="16">
        <v>27.4</v>
      </c>
      <c r="M51" s="16">
        <v>29.1</v>
      </c>
      <c r="N51" s="16">
        <v>18.3</v>
      </c>
      <c r="O51" s="16">
        <v>1829</v>
      </c>
      <c r="P51" s="17">
        <v>-0.82076000000000005</v>
      </c>
      <c r="Q51" s="17">
        <v>-90.060063</v>
      </c>
    </row>
    <row r="52" spans="1:17" ht="15" x14ac:dyDescent="0.25">
      <c r="A52" s="10" t="s">
        <v>1143</v>
      </c>
      <c r="B52" s="15">
        <v>982126055990463</v>
      </c>
      <c r="C52" s="11">
        <f>VLOOKUP('[1]Tortugas liberadas DPNG'!B52,'[1]Marcacion Recaptura Limpias'!L$2:M$1495, 2,FALSE)</f>
        <v>982126055990463</v>
      </c>
      <c r="D52" s="16"/>
      <c r="E52" s="16" t="s">
        <v>1144</v>
      </c>
      <c r="F52" s="16">
        <v>7</v>
      </c>
      <c r="G52" s="13">
        <v>41985</v>
      </c>
      <c r="H52" s="16">
        <v>2019</v>
      </c>
      <c r="I52" s="16">
        <v>2</v>
      </c>
      <c r="J52" s="16">
        <v>27</v>
      </c>
      <c r="K52" s="16">
        <v>18</v>
      </c>
      <c r="L52" s="16">
        <v>23.3</v>
      </c>
      <c r="M52" s="16">
        <v>23.4</v>
      </c>
      <c r="N52" s="16">
        <v>16.2</v>
      </c>
      <c r="O52" s="16">
        <v>1043</v>
      </c>
      <c r="P52" s="17">
        <v>-0.82076000000000005</v>
      </c>
      <c r="Q52" s="17">
        <v>-90.060063</v>
      </c>
    </row>
    <row r="53" spans="1:17" ht="15" x14ac:dyDescent="0.25">
      <c r="A53" s="10" t="s">
        <v>1143</v>
      </c>
      <c r="B53" s="15">
        <v>982126055990406</v>
      </c>
      <c r="C53" s="11">
        <f>VLOOKUP('[1]Tortugas liberadas DPNG'!B53,'[1]Marcacion Recaptura Limpias'!L$2:M$1495, 2,FALSE)</f>
        <v>982126055990406</v>
      </c>
      <c r="D53" s="16"/>
      <c r="E53" s="16" t="s">
        <v>1144</v>
      </c>
      <c r="F53" s="16">
        <v>7</v>
      </c>
      <c r="G53" s="13">
        <v>41985</v>
      </c>
      <c r="H53" s="16">
        <v>2019</v>
      </c>
      <c r="I53" s="16">
        <v>2</v>
      </c>
      <c r="J53" s="16">
        <v>27</v>
      </c>
      <c r="K53" s="16">
        <v>22</v>
      </c>
      <c r="L53" s="16">
        <v>28.7</v>
      </c>
      <c r="M53" s="16">
        <v>29.8</v>
      </c>
      <c r="N53" s="16">
        <v>20.100000000000001</v>
      </c>
      <c r="O53" s="16">
        <v>2038</v>
      </c>
      <c r="P53" s="17">
        <v>-0.82076000000000005</v>
      </c>
      <c r="Q53" s="17">
        <v>-90.060063</v>
      </c>
    </row>
    <row r="54" spans="1:17" ht="15" x14ac:dyDescent="0.25">
      <c r="A54" s="10" t="s">
        <v>1143</v>
      </c>
      <c r="B54" s="15">
        <v>982126055990539</v>
      </c>
      <c r="C54" s="11">
        <f>VLOOKUP('[1]Tortugas liberadas DPNG'!B54,'[1]Marcacion Recaptura Limpias'!L$2:M$1495, 2,FALSE)</f>
        <v>982126055990539</v>
      </c>
      <c r="D54" s="16"/>
      <c r="E54" s="16" t="s">
        <v>1144</v>
      </c>
      <c r="F54" s="16">
        <v>7</v>
      </c>
      <c r="G54" s="13">
        <v>41985</v>
      </c>
      <c r="H54" s="16">
        <v>2019</v>
      </c>
      <c r="I54" s="16">
        <v>2</v>
      </c>
      <c r="J54" s="16">
        <v>27</v>
      </c>
      <c r="K54" s="16">
        <v>23</v>
      </c>
      <c r="L54" s="16">
        <v>26.6</v>
      </c>
      <c r="M54" s="16">
        <v>27.5</v>
      </c>
      <c r="N54" s="16">
        <v>18.8</v>
      </c>
      <c r="O54" s="16">
        <v>1668</v>
      </c>
      <c r="P54" s="17">
        <v>-0.82076000000000005</v>
      </c>
      <c r="Q54" s="17">
        <v>-90.060063</v>
      </c>
    </row>
    <row r="55" spans="1:17" ht="15" x14ac:dyDescent="0.25">
      <c r="A55" s="10" t="s">
        <v>1143</v>
      </c>
      <c r="B55" s="15">
        <v>982126055990430</v>
      </c>
      <c r="C55" s="11">
        <f>VLOOKUP('[1]Tortugas liberadas DPNG'!B55,'[1]Marcacion Recaptura Limpias'!L$2:M$1495, 2,FALSE)</f>
        <v>982126055990430</v>
      </c>
      <c r="D55" s="16"/>
      <c r="E55" s="16" t="s">
        <v>1144</v>
      </c>
      <c r="F55" s="16">
        <v>7</v>
      </c>
      <c r="G55" s="13">
        <v>41985</v>
      </c>
      <c r="H55" s="16">
        <v>2019</v>
      </c>
      <c r="I55" s="16">
        <v>2</v>
      </c>
      <c r="J55" s="16">
        <v>27</v>
      </c>
      <c r="K55" s="16">
        <v>25</v>
      </c>
      <c r="L55" s="16">
        <v>30.1</v>
      </c>
      <c r="M55" s="16">
        <v>30.3</v>
      </c>
      <c r="N55" s="16">
        <v>21.2</v>
      </c>
      <c r="O55" s="16">
        <v>2537</v>
      </c>
      <c r="P55" s="17">
        <v>-0.82076000000000005</v>
      </c>
      <c r="Q55" s="17">
        <v>-90.060063</v>
      </c>
    </row>
    <row r="56" spans="1:17" ht="15" x14ac:dyDescent="0.25">
      <c r="A56" s="10" t="s">
        <v>1143</v>
      </c>
      <c r="B56" s="15">
        <v>982126055990494</v>
      </c>
      <c r="C56" s="11">
        <f>VLOOKUP('[1]Tortugas liberadas DPNG'!B56,'[1]Marcacion Recaptura Limpias'!L$2:M$1495, 2,FALSE)</f>
        <v>982126055990494</v>
      </c>
      <c r="D56" s="16"/>
      <c r="E56" s="16" t="s">
        <v>1144</v>
      </c>
      <c r="F56" s="16">
        <v>7</v>
      </c>
      <c r="G56" s="13">
        <v>41985</v>
      </c>
      <c r="H56" s="16">
        <v>2019</v>
      </c>
      <c r="I56" s="16">
        <v>2</v>
      </c>
      <c r="J56" s="16">
        <v>27</v>
      </c>
      <c r="K56" s="16">
        <v>29</v>
      </c>
      <c r="L56" s="16">
        <v>27.5</v>
      </c>
      <c r="M56" s="16">
        <v>29.1</v>
      </c>
      <c r="N56" s="16">
        <v>19.8</v>
      </c>
      <c r="O56" s="16">
        <v>2088</v>
      </c>
      <c r="P56" s="17">
        <v>-0.82076000000000005</v>
      </c>
      <c r="Q56" s="17">
        <v>-90.060063</v>
      </c>
    </row>
    <row r="57" spans="1:17" ht="15" x14ac:dyDescent="0.25">
      <c r="A57" s="10" t="s">
        <v>1143</v>
      </c>
      <c r="B57" s="15">
        <v>982126055990464</v>
      </c>
      <c r="C57" s="11" t="str">
        <f>VLOOKUP('[1]Tortugas liberadas DPNG'!B57,'[1]Marcacion Recaptura Limpias'!L$2:M$1495, 2,FALSE)</f>
        <v>982126055990464</v>
      </c>
      <c r="D57" s="16"/>
      <c r="E57" s="16" t="s">
        <v>1144</v>
      </c>
      <c r="F57" s="16">
        <v>7</v>
      </c>
      <c r="G57" s="13">
        <v>41985</v>
      </c>
      <c r="H57" s="16">
        <v>2019</v>
      </c>
      <c r="I57" s="16">
        <v>2</v>
      </c>
      <c r="J57" s="16">
        <v>27</v>
      </c>
      <c r="K57" s="16">
        <v>31</v>
      </c>
      <c r="L57" s="16">
        <v>27.5</v>
      </c>
      <c r="M57" s="16">
        <v>28.4</v>
      </c>
      <c r="N57" s="16">
        <v>19.2</v>
      </c>
      <c r="O57" s="16">
        <v>1864</v>
      </c>
      <c r="P57" s="17">
        <v>-0.82076000000000005</v>
      </c>
      <c r="Q57" s="17">
        <v>-90.060063</v>
      </c>
    </row>
    <row r="58" spans="1:17" ht="15" x14ac:dyDescent="0.25">
      <c r="A58" s="10" t="s">
        <v>1143</v>
      </c>
      <c r="B58" s="15">
        <v>982126055990523</v>
      </c>
      <c r="C58" s="11">
        <f>VLOOKUP('[1]Tortugas liberadas DPNG'!B58,'[1]Marcacion Recaptura Limpias'!L$2:M$1495, 2,FALSE)</f>
        <v>982126055990523</v>
      </c>
      <c r="D58" s="16"/>
      <c r="E58" s="16" t="s">
        <v>1144</v>
      </c>
      <c r="F58" s="16">
        <v>7</v>
      </c>
      <c r="G58" s="13">
        <v>41985</v>
      </c>
      <c r="H58" s="16">
        <v>2019</v>
      </c>
      <c r="I58" s="16">
        <v>2</v>
      </c>
      <c r="J58" s="16">
        <v>27</v>
      </c>
      <c r="K58" s="16">
        <v>34</v>
      </c>
      <c r="L58" s="16">
        <v>27.8</v>
      </c>
      <c r="M58" s="16">
        <v>29.2</v>
      </c>
      <c r="N58" s="16">
        <v>19.5</v>
      </c>
      <c r="O58" s="16">
        <v>1982</v>
      </c>
      <c r="P58" s="17">
        <v>-0.82076000000000005</v>
      </c>
      <c r="Q58" s="17">
        <v>-90.060063</v>
      </c>
    </row>
    <row r="59" spans="1:17" ht="15" x14ac:dyDescent="0.25">
      <c r="A59" s="10" t="s">
        <v>1143</v>
      </c>
      <c r="B59" s="15">
        <v>982126055990521</v>
      </c>
      <c r="C59" s="11">
        <f>VLOOKUP('[1]Tortugas liberadas DPNG'!B59,'[1]Marcacion Recaptura Limpias'!L$2:M$1495, 2,FALSE)</f>
        <v>982126055990521</v>
      </c>
      <c r="D59" s="16"/>
      <c r="E59" s="16" t="s">
        <v>1144</v>
      </c>
      <c r="F59" s="16">
        <v>7</v>
      </c>
      <c r="G59" s="13">
        <v>41985</v>
      </c>
      <c r="H59" s="16">
        <v>2019</v>
      </c>
      <c r="I59" s="16">
        <v>2</v>
      </c>
      <c r="J59" s="16">
        <v>27</v>
      </c>
      <c r="K59" s="16">
        <v>35</v>
      </c>
      <c r="L59" s="16">
        <v>26.7</v>
      </c>
      <c r="M59" s="16">
        <v>28.2</v>
      </c>
      <c r="N59" s="16">
        <v>19.100000000000001</v>
      </c>
      <c r="O59" s="16">
        <v>1739</v>
      </c>
      <c r="P59" s="17">
        <v>-0.82076000000000005</v>
      </c>
      <c r="Q59" s="17">
        <v>-90.060063</v>
      </c>
    </row>
    <row r="60" spans="1:17" ht="15" x14ac:dyDescent="0.25">
      <c r="A60" s="10" t="s">
        <v>1143</v>
      </c>
      <c r="B60" s="15">
        <v>982126055990526</v>
      </c>
      <c r="C60" s="11">
        <f>VLOOKUP('[1]Tortugas liberadas DPNG'!B60,'[1]Marcacion Recaptura Limpias'!L$2:M$1495, 2,FALSE)</f>
        <v>982126055990526</v>
      </c>
      <c r="D60" s="16"/>
      <c r="E60" s="16" t="s">
        <v>1144</v>
      </c>
      <c r="F60" s="16">
        <v>7</v>
      </c>
      <c r="G60" s="13">
        <v>41985</v>
      </c>
      <c r="H60" s="16">
        <v>2019</v>
      </c>
      <c r="I60" s="16">
        <v>2</v>
      </c>
      <c r="J60" s="16">
        <v>27</v>
      </c>
      <c r="K60" s="16">
        <v>36</v>
      </c>
      <c r="L60" s="16">
        <v>28.5</v>
      </c>
      <c r="M60" s="16">
        <v>29.2</v>
      </c>
      <c r="N60" s="16">
        <v>20.9</v>
      </c>
      <c r="O60" s="16">
        <v>2138</v>
      </c>
      <c r="P60" s="17">
        <v>-0.82076000000000005</v>
      </c>
      <c r="Q60" s="17">
        <v>-90.060063</v>
      </c>
    </row>
    <row r="61" spans="1:17" ht="15" x14ac:dyDescent="0.25">
      <c r="A61" s="10" t="s">
        <v>1143</v>
      </c>
      <c r="B61" s="15">
        <v>982126055990493</v>
      </c>
      <c r="C61" s="11">
        <f>VLOOKUP('[1]Tortugas liberadas DPNG'!B61,'[1]Marcacion Recaptura Limpias'!L$2:M$1495, 2,FALSE)</f>
        <v>982126055990493</v>
      </c>
      <c r="D61" s="16"/>
      <c r="E61" s="16" t="s">
        <v>1144</v>
      </c>
      <c r="F61" s="16">
        <v>7</v>
      </c>
      <c r="G61" s="13">
        <v>41985</v>
      </c>
      <c r="H61" s="16">
        <v>2019</v>
      </c>
      <c r="I61" s="16">
        <v>2</v>
      </c>
      <c r="J61" s="16">
        <v>27</v>
      </c>
      <c r="K61" s="16">
        <v>41</v>
      </c>
      <c r="L61" s="16">
        <v>28.9</v>
      </c>
      <c r="M61" s="16">
        <v>29.9</v>
      </c>
      <c r="N61" s="16">
        <v>19.2</v>
      </c>
      <c r="O61" s="16">
        <v>2002</v>
      </c>
      <c r="P61" s="17">
        <v>-0.82076000000000005</v>
      </c>
      <c r="Q61" s="17">
        <v>-90.060063</v>
      </c>
    </row>
    <row r="62" spans="1:17" ht="15" x14ac:dyDescent="0.25">
      <c r="A62" s="10" t="s">
        <v>1143</v>
      </c>
      <c r="B62" s="15">
        <v>982126055990475</v>
      </c>
      <c r="C62" s="11">
        <f>VLOOKUP('[1]Tortugas liberadas DPNG'!B62,'[1]Marcacion Recaptura Limpias'!L$2:M$1495, 2,FALSE)</f>
        <v>982126055990475</v>
      </c>
      <c r="D62" s="16"/>
      <c r="E62" s="16" t="s">
        <v>1144</v>
      </c>
      <c r="F62" s="16">
        <v>7</v>
      </c>
      <c r="G62" s="13">
        <v>41985</v>
      </c>
      <c r="H62" s="16">
        <v>2019</v>
      </c>
      <c r="I62" s="16">
        <v>2</v>
      </c>
      <c r="J62" s="16">
        <v>27</v>
      </c>
      <c r="K62" s="16">
        <v>43</v>
      </c>
      <c r="L62" s="16">
        <v>29.3</v>
      </c>
      <c r="M62" s="16">
        <v>30.5</v>
      </c>
      <c r="N62" s="16">
        <v>20.9</v>
      </c>
      <c r="O62" s="16">
        <v>2182</v>
      </c>
      <c r="P62" s="17">
        <v>-0.82076000000000005</v>
      </c>
      <c r="Q62" s="17">
        <v>-90.060063</v>
      </c>
    </row>
    <row r="63" spans="1:17" ht="15" x14ac:dyDescent="0.25">
      <c r="A63" s="10" t="s">
        <v>1143</v>
      </c>
      <c r="B63" s="15">
        <v>982126055990519</v>
      </c>
      <c r="C63" s="11" t="str">
        <f>VLOOKUP('[1]Tortugas liberadas DPNG'!B63,'[1]Marcacion Recaptura Limpias'!L$2:M$1495, 2,FALSE)</f>
        <v>982126055990519</v>
      </c>
      <c r="D63" s="16"/>
      <c r="E63" s="16" t="s">
        <v>1144</v>
      </c>
      <c r="F63" s="16">
        <v>7</v>
      </c>
      <c r="G63" s="13">
        <v>41985</v>
      </c>
      <c r="H63" s="16">
        <v>2019</v>
      </c>
      <c r="I63" s="16">
        <v>2</v>
      </c>
      <c r="J63" s="16">
        <v>27</v>
      </c>
      <c r="K63" s="16">
        <v>44</v>
      </c>
      <c r="L63" s="16">
        <v>28.3</v>
      </c>
      <c r="M63" s="16">
        <v>29.4</v>
      </c>
      <c r="N63" s="16">
        <v>20.2</v>
      </c>
      <c r="O63" s="16">
        <v>2055</v>
      </c>
      <c r="P63" s="17">
        <v>-0.82076000000000005</v>
      </c>
      <c r="Q63" s="17">
        <v>-90.060063</v>
      </c>
    </row>
    <row r="64" spans="1:17" ht="15" x14ac:dyDescent="0.25">
      <c r="A64" s="10" t="s">
        <v>1143</v>
      </c>
      <c r="B64" s="15">
        <v>982126055990444</v>
      </c>
      <c r="C64" s="11" t="str">
        <f>VLOOKUP('[1]Tortugas liberadas DPNG'!B64,'[1]Marcacion Recaptura Limpias'!L$2:M$1495, 2,FALSE)</f>
        <v>982126055990444</v>
      </c>
      <c r="D64" s="16"/>
      <c r="E64" s="16" t="s">
        <v>1144</v>
      </c>
      <c r="F64" s="16">
        <v>7</v>
      </c>
      <c r="G64" s="13">
        <v>41985</v>
      </c>
      <c r="H64" s="16">
        <v>2019</v>
      </c>
      <c r="I64" s="16">
        <v>2</v>
      </c>
      <c r="J64" s="16">
        <v>27</v>
      </c>
      <c r="K64" s="16">
        <v>46</v>
      </c>
      <c r="L64" s="16">
        <v>29.1</v>
      </c>
      <c r="M64" s="16">
        <v>30.2</v>
      </c>
      <c r="N64" s="16">
        <v>20.9</v>
      </c>
      <c r="O64" s="16">
        <v>2299</v>
      </c>
      <c r="P64" s="17">
        <v>-0.82076000000000005</v>
      </c>
      <c r="Q64" s="17">
        <v>-90.060063</v>
      </c>
    </row>
    <row r="65" spans="1:17" ht="15" x14ac:dyDescent="0.25">
      <c r="A65" s="10" t="s">
        <v>1143</v>
      </c>
      <c r="B65" s="15">
        <v>982126055990462</v>
      </c>
      <c r="C65" s="11">
        <f>VLOOKUP('[1]Tortugas liberadas DPNG'!B65,'[1]Marcacion Recaptura Limpias'!L$2:M$1495, 2,FALSE)</f>
        <v>982126055990462</v>
      </c>
      <c r="D65" s="16"/>
      <c r="E65" s="16" t="s">
        <v>1144</v>
      </c>
      <c r="F65" s="16">
        <v>7</v>
      </c>
      <c r="G65" s="13">
        <v>41985</v>
      </c>
      <c r="H65" s="16">
        <v>2019</v>
      </c>
      <c r="I65" s="16">
        <v>2</v>
      </c>
      <c r="J65" s="16">
        <v>27</v>
      </c>
      <c r="K65" s="16">
        <v>49</v>
      </c>
      <c r="L65" s="16">
        <v>29.5</v>
      </c>
      <c r="M65" s="16">
        <v>30.1</v>
      </c>
      <c r="N65" s="16">
        <v>20.9</v>
      </c>
      <c r="O65" s="16">
        <v>2227</v>
      </c>
      <c r="P65" s="17">
        <v>-0.82076000000000005</v>
      </c>
      <c r="Q65" s="17">
        <v>-90.060063</v>
      </c>
    </row>
    <row r="66" spans="1:17" ht="15" x14ac:dyDescent="0.25">
      <c r="A66" s="10" t="s">
        <v>1143</v>
      </c>
      <c r="B66" s="15">
        <v>982126055990445</v>
      </c>
      <c r="C66" s="11">
        <f>VLOOKUP('[1]Tortugas liberadas DPNG'!B66,'[1]Marcacion Recaptura Limpias'!L$2:M$1495, 2,FALSE)</f>
        <v>982126055990445</v>
      </c>
      <c r="D66" s="16"/>
      <c r="E66" s="16" t="s">
        <v>1144</v>
      </c>
      <c r="F66" s="16">
        <v>7</v>
      </c>
      <c r="G66" s="13">
        <v>41985</v>
      </c>
      <c r="H66" s="16">
        <v>2019</v>
      </c>
      <c r="I66" s="16">
        <v>2</v>
      </c>
      <c r="J66" s="16">
        <v>27</v>
      </c>
      <c r="K66" s="16">
        <v>56</v>
      </c>
      <c r="L66" s="16">
        <v>31.7</v>
      </c>
      <c r="M66" s="16">
        <v>33.1</v>
      </c>
      <c r="N66" s="16">
        <v>22.6</v>
      </c>
      <c r="O66" s="16">
        <v>2955</v>
      </c>
      <c r="P66" s="17">
        <v>-0.82076000000000005</v>
      </c>
      <c r="Q66" s="17">
        <v>-90.060063</v>
      </c>
    </row>
    <row r="67" spans="1:17" ht="15" x14ac:dyDescent="0.25">
      <c r="A67" s="10" t="s">
        <v>1143</v>
      </c>
      <c r="B67" s="15">
        <v>982126055990497</v>
      </c>
      <c r="C67" s="11" t="str">
        <f>VLOOKUP('[1]Tortugas liberadas DPNG'!B67,'[1]Marcacion Recaptura Limpias'!L$2:M$1495, 2,FALSE)</f>
        <v>982126055990497</v>
      </c>
      <c r="D67" s="16"/>
      <c r="E67" s="16" t="s">
        <v>1144</v>
      </c>
      <c r="F67" s="16">
        <v>7</v>
      </c>
      <c r="G67" s="13">
        <v>41985</v>
      </c>
      <c r="H67" s="16">
        <v>2019</v>
      </c>
      <c r="I67" s="16">
        <v>2</v>
      </c>
      <c r="J67" s="16">
        <v>27</v>
      </c>
      <c r="K67" s="16">
        <v>58</v>
      </c>
      <c r="L67" s="16">
        <v>30.1</v>
      </c>
      <c r="M67" s="16">
        <v>30.9</v>
      </c>
      <c r="N67" s="16">
        <v>21.5</v>
      </c>
      <c r="O67" s="16">
        <v>2502</v>
      </c>
      <c r="P67" s="17">
        <v>-0.82076000000000005</v>
      </c>
      <c r="Q67" s="17">
        <v>-90.060063</v>
      </c>
    </row>
    <row r="68" spans="1:17" ht="15" x14ac:dyDescent="0.25">
      <c r="A68" s="10" t="s">
        <v>1143</v>
      </c>
      <c r="B68" s="15">
        <v>982126055990416</v>
      </c>
      <c r="C68" s="11">
        <f>VLOOKUP('[1]Tortugas liberadas DPNG'!B68,'[1]Marcacion Recaptura Limpias'!L$2:M$1495, 2,FALSE)</f>
        <v>982126055990416</v>
      </c>
      <c r="D68" s="16"/>
      <c r="E68" s="16" t="s">
        <v>1144</v>
      </c>
      <c r="F68" s="16">
        <v>7</v>
      </c>
      <c r="G68" s="13">
        <v>41985</v>
      </c>
      <c r="H68" s="16">
        <v>2019</v>
      </c>
      <c r="I68" s="16">
        <v>2</v>
      </c>
      <c r="J68" s="16">
        <v>27</v>
      </c>
      <c r="K68" s="16">
        <v>59</v>
      </c>
      <c r="L68" s="16">
        <v>29.3</v>
      </c>
      <c r="M68" s="16">
        <v>30.2</v>
      </c>
      <c r="N68" s="16">
        <v>20.3</v>
      </c>
      <c r="O68" s="16">
        <v>2144</v>
      </c>
      <c r="P68" s="17">
        <v>-0.82076000000000005</v>
      </c>
      <c r="Q68" s="17">
        <v>-90.060063</v>
      </c>
    </row>
    <row r="69" spans="1:17" ht="15" x14ac:dyDescent="0.25">
      <c r="A69" s="10" t="s">
        <v>1143</v>
      </c>
      <c r="B69" s="15">
        <v>982126055990429</v>
      </c>
      <c r="C69" s="11">
        <f>VLOOKUP('[1]Tortugas liberadas DPNG'!B69,'[1]Marcacion Recaptura Limpias'!L$2:M$1495, 2,FALSE)</f>
        <v>982126055990429</v>
      </c>
      <c r="D69" s="16"/>
      <c r="E69" s="16" t="s">
        <v>1144</v>
      </c>
      <c r="F69" s="16">
        <v>7</v>
      </c>
      <c r="G69" s="13">
        <v>41985</v>
      </c>
      <c r="H69" s="16">
        <v>2019</v>
      </c>
      <c r="I69" s="16">
        <v>2</v>
      </c>
      <c r="J69" s="16">
        <v>27</v>
      </c>
      <c r="K69" s="16">
        <v>60</v>
      </c>
      <c r="L69" s="16">
        <v>31.1</v>
      </c>
      <c r="M69" s="16">
        <v>32.200000000000003</v>
      </c>
      <c r="N69" s="16">
        <v>21.5</v>
      </c>
      <c r="O69" s="16">
        <v>2870</v>
      </c>
      <c r="P69" s="17">
        <v>-0.82076000000000005</v>
      </c>
      <c r="Q69" s="17">
        <v>-90.060063</v>
      </c>
    </row>
    <row r="70" spans="1:17" ht="15" x14ac:dyDescent="0.25">
      <c r="A70" s="10" t="s">
        <v>1143</v>
      </c>
      <c r="B70" s="15">
        <v>982126055990560</v>
      </c>
      <c r="C70" s="11">
        <f>VLOOKUP('[1]Tortugas liberadas DPNG'!B70,'[1]Marcacion Recaptura Limpias'!L$2:M$1495, 2,FALSE)</f>
        <v>982126055990560</v>
      </c>
      <c r="D70" s="16"/>
      <c r="E70" s="16" t="s">
        <v>1144</v>
      </c>
      <c r="F70" s="16">
        <v>7</v>
      </c>
      <c r="G70" s="13">
        <v>41985</v>
      </c>
      <c r="H70" s="16">
        <v>2019</v>
      </c>
      <c r="I70" s="16">
        <v>2</v>
      </c>
      <c r="J70" s="16">
        <v>27</v>
      </c>
      <c r="K70" s="16">
        <v>62</v>
      </c>
      <c r="L70" s="16">
        <v>29.2</v>
      </c>
      <c r="M70" s="16">
        <v>30.1</v>
      </c>
      <c r="N70" s="16">
        <v>20.6</v>
      </c>
      <c r="O70" s="16">
        <v>2203</v>
      </c>
      <c r="P70" s="17">
        <v>-0.82076000000000005</v>
      </c>
      <c r="Q70" s="17">
        <v>-90.060063</v>
      </c>
    </row>
    <row r="71" spans="1:17" ht="15" x14ac:dyDescent="0.25">
      <c r="A71" s="10" t="s">
        <v>1143</v>
      </c>
      <c r="B71" s="15">
        <v>982126055990491</v>
      </c>
      <c r="C71" s="11">
        <f>VLOOKUP('[1]Tortugas liberadas DPNG'!B71,'[1]Marcacion Recaptura Limpias'!L$2:M$1495, 2,FALSE)</f>
        <v>982126055990491</v>
      </c>
      <c r="D71" s="16"/>
      <c r="E71" s="16" t="s">
        <v>1144</v>
      </c>
      <c r="F71" s="16">
        <v>7</v>
      </c>
      <c r="G71" s="13">
        <v>41985</v>
      </c>
      <c r="H71" s="16">
        <v>2019</v>
      </c>
      <c r="I71" s="16">
        <v>2</v>
      </c>
      <c r="J71" s="16">
        <v>27</v>
      </c>
      <c r="K71" s="16">
        <v>64</v>
      </c>
      <c r="L71" s="16">
        <v>26.5</v>
      </c>
      <c r="M71" s="16">
        <v>26.8</v>
      </c>
      <c r="N71" s="16">
        <v>18.7</v>
      </c>
      <c r="O71" s="16">
        <v>1762</v>
      </c>
      <c r="P71" s="17">
        <v>-0.82076000000000005</v>
      </c>
      <c r="Q71" s="17">
        <v>-90.060063</v>
      </c>
    </row>
    <row r="72" spans="1:17" ht="15" x14ac:dyDescent="0.25">
      <c r="A72" s="10" t="s">
        <v>1143</v>
      </c>
      <c r="B72" s="15">
        <v>982126055990450</v>
      </c>
      <c r="C72" s="11">
        <f>VLOOKUP('[1]Tortugas liberadas DPNG'!B72,'[1]Marcacion Recaptura Limpias'!L$2:M$1495, 2,FALSE)</f>
        <v>982126055990450</v>
      </c>
      <c r="D72" s="16"/>
      <c r="E72" s="16" t="s">
        <v>1144</v>
      </c>
      <c r="F72" s="16">
        <v>7</v>
      </c>
      <c r="G72" s="13">
        <v>41985</v>
      </c>
      <c r="H72" s="16">
        <v>2019</v>
      </c>
      <c r="I72" s="16">
        <v>2</v>
      </c>
      <c r="J72" s="16">
        <v>27</v>
      </c>
      <c r="K72" s="16">
        <v>67</v>
      </c>
      <c r="L72" s="16">
        <v>30.2</v>
      </c>
      <c r="M72" s="16">
        <v>31.1</v>
      </c>
      <c r="N72" s="16">
        <v>21.3</v>
      </c>
      <c r="O72" s="16">
        <v>2591</v>
      </c>
      <c r="P72" s="17">
        <v>-0.82076000000000005</v>
      </c>
      <c r="Q72" s="17">
        <v>-90.060063</v>
      </c>
    </row>
    <row r="73" spans="1:17" ht="15" x14ac:dyDescent="0.25">
      <c r="A73" s="10" t="s">
        <v>1143</v>
      </c>
      <c r="B73" s="15">
        <v>982126055990455</v>
      </c>
      <c r="C73" s="11">
        <f>VLOOKUP('[1]Tortugas liberadas DPNG'!B73,'[1]Marcacion Recaptura Limpias'!L$2:M$1495, 2,FALSE)</f>
        <v>982126055990455</v>
      </c>
      <c r="D73" s="16"/>
      <c r="E73" s="16" t="s">
        <v>1144</v>
      </c>
      <c r="F73" s="16">
        <v>7</v>
      </c>
      <c r="G73" s="13">
        <v>41985</v>
      </c>
      <c r="H73" s="16">
        <v>2019</v>
      </c>
      <c r="I73" s="16">
        <v>2</v>
      </c>
      <c r="J73" s="16">
        <v>27</v>
      </c>
      <c r="K73" s="16">
        <v>68</v>
      </c>
      <c r="L73" s="16">
        <v>28.6</v>
      </c>
      <c r="M73" s="16">
        <v>29.9</v>
      </c>
      <c r="N73" s="16">
        <v>20.3</v>
      </c>
      <c r="O73" s="16">
        <v>2221</v>
      </c>
      <c r="P73" s="17">
        <v>-0.82076000000000005</v>
      </c>
      <c r="Q73" s="17">
        <v>-90.060063</v>
      </c>
    </row>
    <row r="74" spans="1:17" ht="15" x14ac:dyDescent="0.25">
      <c r="A74" s="10" t="s">
        <v>1143</v>
      </c>
      <c r="B74" s="15">
        <v>982126055990403</v>
      </c>
      <c r="C74" s="11">
        <f>VLOOKUP('[1]Tortugas liberadas DPNG'!B74,'[1]Marcacion Recaptura Limpias'!L$2:M$1495, 2,FALSE)</f>
        <v>982126055990403</v>
      </c>
      <c r="D74" s="16"/>
      <c r="E74" s="16" t="s">
        <v>1146</v>
      </c>
      <c r="F74" s="16">
        <v>8</v>
      </c>
      <c r="G74" s="13">
        <v>41984</v>
      </c>
      <c r="H74" s="16">
        <v>2019</v>
      </c>
      <c r="I74" s="16">
        <v>2</v>
      </c>
      <c r="J74" s="16">
        <v>27</v>
      </c>
      <c r="K74" s="16">
        <v>3</v>
      </c>
      <c r="L74" s="16">
        <v>27.1</v>
      </c>
      <c r="M74" s="16">
        <v>27.8</v>
      </c>
      <c r="N74" s="16">
        <v>18.100000000000001</v>
      </c>
      <c r="O74" s="16">
        <v>1676</v>
      </c>
      <c r="P74" s="17">
        <v>-0.82076000000000005</v>
      </c>
      <c r="Q74" s="17">
        <v>-90.060063</v>
      </c>
    </row>
    <row r="75" spans="1:17" ht="15" x14ac:dyDescent="0.25">
      <c r="A75" s="10" t="s">
        <v>1143</v>
      </c>
      <c r="B75" s="15">
        <v>982126055990425</v>
      </c>
      <c r="C75" s="15">
        <v>982126055990425</v>
      </c>
      <c r="D75" s="16"/>
      <c r="E75" s="16" t="s">
        <v>1146</v>
      </c>
      <c r="F75" s="16">
        <v>8</v>
      </c>
      <c r="G75" s="13">
        <v>41984</v>
      </c>
      <c r="H75" s="16">
        <v>2019</v>
      </c>
      <c r="I75" s="16">
        <v>2</v>
      </c>
      <c r="J75" s="16">
        <v>27</v>
      </c>
      <c r="K75" s="16">
        <v>26</v>
      </c>
      <c r="L75" s="16">
        <v>24.2</v>
      </c>
      <c r="M75" s="16">
        <v>24.6</v>
      </c>
      <c r="N75" s="16">
        <v>17.2</v>
      </c>
      <c r="O75" s="16">
        <v>1239</v>
      </c>
      <c r="P75" s="17">
        <v>-0.82076000000000005</v>
      </c>
      <c r="Q75" s="17">
        <v>-90.060063</v>
      </c>
    </row>
    <row r="76" spans="1:17" ht="15" x14ac:dyDescent="0.25">
      <c r="A76" s="10" t="s">
        <v>1143</v>
      </c>
      <c r="B76" s="15">
        <v>982126055990389</v>
      </c>
      <c r="C76" s="11">
        <f>VLOOKUP('[1]Tortugas liberadas DPNG'!B76,'[1]Marcacion Recaptura Limpias'!L$2:M$1495, 2,FALSE)</f>
        <v>982126055990389</v>
      </c>
      <c r="D76" s="16"/>
      <c r="E76" s="16" t="s">
        <v>1146</v>
      </c>
      <c r="F76" s="16">
        <v>8</v>
      </c>
      <c r="G76" s="13">
        <v>41984</v>
      </c>
      <c r="H76" s="16">
        <v>2019</v>
      </c>
      <c r="I76" s="16">
        <v>2</v>
      </c>
      <c r="J76" s="16">
        <v>27</v>
      </c>
      <c r="K76" s="16">
        <v>33</v>
      </c>
      <c r="L76" s="16">
        <v>25.3</v>
      </c>
      <c r="M76" s="16">
        <v>25.5</v>
      </c>
      <c r="N76" s="16">
        <v>17.8</v>
      </c>
      <c r="O76" s="16">
        <v>1281</v>
      </c>
      <c r="P76" s="17">
        <v>-0.82076000000000005</v>
      </c>
      <c r="Q76" s="17">
        <v>-90.060063</v>
      </c>
    </row>
    <row r="77" spans="1:17" ht="15" x14ac:dyDescent="0.25">
      <c r="A77" s="10" t="s">
        <v>1143</v>
      </c>
      <c r="B77" s="15">
        <v>982126055990405</v>
      </c>
      <c r="C77" s="11">
        <f>VLOOKUP('[1]Tortugas liberadas DPNG'!B77,'[1]Marcacion Recaptura Limpias'!L$2:M$1495, 2,FALSE)</f>
        <v>982126055990405</v>
      </c>
      <c r="D77" s="16"/>
      <c r="E77" s="16" t="s">
        <v>1146</v>
      </c>
      <c r="F77" s="16">
        <v>8</v>
      </c>
      <c r="G77" s="13">
        <v>41984</v>
      </c>
      <c r="H77" s="16">
        <v>2019</v>
      </c>
      <c r="I77" s="16">
        <v>2</v>
      </c>
      <c r="J77" s="16">
        <v>27</v>
      </c>
      <c r="K77" s="16">
        <v>34</v>
      </c>
      <c r="L77" s="16">
        <v>27.5</v>
      </c>
      <c r="M77" s="16">
        <v>27.7</v>
      </c>
      <c r="N77" s="16">
        <v>18.899999999999999</v>
      </c>
      <c r="O77" s="16">
        <v>1637</v>
      </c>
      <c r="P77" s="17">
        <v>-0.82076000000000005</v>
      </c>
      <c r="Q77" s="17">
        <v>-90.060063</v>
      </c>
    </row>
    <row r="78" spans="1:17" ht="15" x14ac:dyDescent="0.25">
      <c r="A78" s="10" t="s">
        <v>1143</v>
      </c>
      <c r="B78" s="15">
        <v>982126055990426</v>
      </c>
      <c r="C78" s="11">
        <f>VLOOKUP('[1]Tortugas liberadas DPNG'!B78,'[1]Marcacion Recaptura Limpias'!L$2:M$1495, 2,FALSE)</f>
        <v>982126055990426</v>
      </c>
      <c r="D78" s="16"/>
      <c r="E78" s="16" t="s">
        <v>1146</v>
      </c>
      <c r="F78" s="16">
        <v>8</v>
      </c>
      <c r="G78" s="13">
        <v>41984</v>
      </c>
      <c r="H78" s="16">
        <v>2019</v>
      </c>
      <c r="I78" s="16">
        <v>2</v>
      </c>
      <c r="J78" s="16">
        <v>27</v>
      </c>
      <c r="K78" s="16">
        <v>55</v>
      </c>
      <c r="L78" s="16">
        <v>27.2</v>
      </c>
      <c r="M78" s="16">
        <v>28.5</v>
      </c>
      <c r="N78" s="16">
        <v>20.100000000000001</v>
      </c>
      <c r="O78" s="16">
        <v>1715</v>
      </c>
      <c r="P78" s="17">
        <v>-0.82076000000000005</v>
      </c>
      <c r="Q78" s="17">
        <v>-90.060063</v>
      </c>
    </row>
    <row r="79" spans="1:17" ht="15" x14ac:dyDescent="0.25">
      <c r="A79" s="10" t="s">
        <v>1143</v>
      </c>
      <c r="B79" s="15">
        <v>982126055990395</v>
      </c>
      <c r="C79" s="11">
        <f>VLOOKUP('[1]Tortugas liberadas DPNG'!B79,'[1]Marcacion Recaptura Limpias'!L$2:M$1495, 2,FALSE)</f>
        <v>982126055990395</v>
      </c>
      <c r="D79" s="16"/>
      <c r="E79" s="16" t="s">
        <v>1146</v>
      </c>
      <c r="F79" s="16">
        <v>8</v>
      </c>
      <c r="G79" s="13">
        <v>41984</v>
      </c>
      <c r="H79" s="16">
        <v>2019</v>
      </c>
      <c r="I79" s="16">
        <v>2</v>
      </c>
      <c r="J79" s="16">
        <v>27</v>
      </c>
      <c r="K79" s="16">
        <v>59</v>
      </c>
      <c r="L79" s="16">
        <v>25.6</v>
      </c>
      <c r="M79" s="16">
        <v>26.3</v>
      </c>
      <c r="N79" s="16">
        <v>18.2</v>
      </c>
      <c r="O79" s="16">
        <v>1442</v>
      </c>
      <c r="P79" s="17">
        <v>-0.82076000000000005</v>
      </c>
      <c r="Q79" s="17">
        <v>-90.060063</v>
      </c>
    </row>
    <row r="80" spans="1:17" ht="15" x14ac:dyDescent="0.25">
      <c r="A80" s="10" t="s">
        <v>1143</v>
      </c>
      <c r="B80" s="15">
        <v>982126055990436</v>
      </c>
      <c r="C80" s="11">
        <f>VLOOKUP('[1]Tortugas liberadas DPNG'!B80,'[1]Marcacion Recaptura Limpias'!L$2:M$1495, 2,FALSE)</f>
        <v>982126055990436</v>
      </c>
      <c r="D80" s="16"/>
      <c r="E80" s="16" t="s">
        <v>1146</v>
      </c>
      <c r="F80" s="16">
        <v>8</v>
      </c>
      <c r="G80" s="13">
        <v>41984</v>
      </c>
      <c r="H80" s="16">
        <v>2019</v>
      </c>
      <c r="I80" s="16">
        <v>2</v>
      </c>
      <c r="J80" s="16">
        <v>27</v>
      </c>
      <c r="K80" s="16">
        <v>62</v>
      </c>
      <c r="L80" s="16">
        <v>27.7</v>
      </c>
      <c r="M80" s="16">
        <v>28.1</v>
      </c>
      <c r="N80" s="16">
        <v>19.899999999999999</v>
      </c>
      <c r="O80" s="16">
        <v>1866</v>
      </c>
      <c r="P80" s="17">
        <v>-0.82076000000000005</v>
      </c>
      <c r="Q80" s="17">
        <v>-90.060063</v>
      </c>
    </row>
    <row r="81" spans="1:17" ht="15" x14ac:dyDescent="0.25">
      <c r="A81" s="10" t="s">
        <v>1143</v>
      </c>
      <c r="B81" s="15">
        <v>982126055990390</v>
      </c>
      <c r="C81" s="15">
        <v>982126055990390</v>
      </c>
      <c r="D81" s="16"/>
      <c r="E81" s="16" t="s">
        <v>1146</v>
      </c>
      <c r="F81" s="16">
        <v>8</v>
      </c>
      <c r="G81" s="13">
        <v>41984</v>
      </c>
      <c r="H81" s="16">
        <v>2019</v>
      </c>
      <c r="I81" s="16">
        <v>2</v>
      </c>
      <c r="J81" s="16">
        <v>27</v>
      </c>
      <c r="K81" s="16">
        <v>70</v>
      </c>
      <c r="L81" s="16">
        <v>25.1</v>
      </c>
      <c r="M81" s="16">
        <v>25.2</v>
      </c>
      <c r="N81" s="16">
        <v>17.899999999999999</v>
      </c>
      <c r="O81" s="16">
        <v>1380</v>
      </c>
      <c r="P81" s="17">
        <v>-0.82076000000000005</v>
      </c>
      <c r="Q81" s="17">
        <v>-90.060063</v>
      </c>
    </row>
    <row r="82" spans="1:17" ht="15" x14ac:dyDescent="0.25">
      <c r="A82" s="10" t="s">
        <v>1143</v>
      </c>
      <c r="B82" s="15">
        <v>982126055990392</v>
      </c>
      <c r="C82" s="11">
        <f>VLOOKUP('[1]Tortugas liberadas DPNG'!B82,'[1]Marcacion Recaptura Limpias'!L$2:M$1495, 2,FALSE)</f>
        <v>982126055990392</v>
      </c>
      <c r="D82" s="16"/>
      <c r="E82" s="16" t="s">
        <v>1146</v>
      </c>
      <c r="F82" s="16">
        <v>8</v>
      </c>
      <c r="G82" s="13">
        <v>41984</v>
      </c>
      <c r="H82" s="16">
        <v>2019</v>
      </c>
      <c r="I82" s="16">
        <v>2</v>
      </c>
      <c r="J82" s="16">
        <v>27</v>
      </c>
      <c r="K82" s="16">
        <v>71</v>
      </c>
      <c r="L82" s="16">
        <v>24.3</v>
      </c>
      <c r="M82" s="16">
        <v>25.2</v>
      </c>
      <c r="N82" s="16">
        <v>17.399999999999999</v>
      </c>
      <c r="O82" s="16">
        <v>1323</v>
      </c>
      <c r="P82" s="17">
        <v>-0.82076000000000005</v>
      </c>
      <c r="Q82" s="17">
        <v>-90.060063</v>
      </c>
    </row>
    <row r="83" spans="1:17" ht="15" x14ac:dyDescent="0.25">
      <c r="A83" s="10" t="s">
        <v>1143</v>
      </c>
      <c r="B83" s="15">
        <v>982126055990381</v>
      </c>
      <c r="C83" s="11">
        <f>VLOOKUP('[1]Tortugas liberadas DPNG'!B83,'[1]Marcacion Recaptura Limpias'!L$2:M$1495, 2,FALSE)</f>
        <v>982126055990381</v>
      </c>
      <c r="D83" s="16"/>
      <c r="E83" s="16" t="s">
        <v>1146</v>
      </c>
      <c r="F83" s="16">
        <v>8</v>
      </c>
      <c r="G83" s="13">
        <v>41984</v>
      </c>
      <c r="H83" s="16">
        <v>2019</v>
      </c>
      <c r="I83" s="16">
        <v>2</v>
      </c>
      <c r="J83" s="16">
        <v>27</v>
      </c>
      <c r="K83" s="16">
        <v>72</v>
      </c>
      <c r="L83" s="16">
        <v>28.1</v>
      </c>
      <c r="M83" s="16">
        <v>29.3</v>
      </c>
      <c r="N83" s="16">
        <v>20.100000000000001</v>
      </c>
      <c r="O83" s="16">
        <v>2082</v>
      </c>
      <c r="P83" s="17">
        <v>-0.82076000000000005</v>
      </c>
      <c r="Q83" s="17">
        <v>-90.060063</v>
      </c>
    </row>
    <row r="84" spans="1:17" ht="15" x14ac:dyDescent="0.25">
      <c r="A84" s="10" t="s">
        <v>1143</v>
      </c>
      <c r="B84" s="15">
        <v>982126055990387</v>
      </c>
      <c r="C84" s="11">
        <f>VLOOKUP('[1]Tortugas liberadas DPNG'!B84,'[1]Marcacion Recaptura Limpias'!L$2:M$1495, 2,FALSE)</f>
        <v>982126055990387</v>
      </c>
      <c r="D84" s="16"/>
      <c r="E84" s="16" t="s">
        <v>1146</v>
      </c>
      <c r="F84" s="16">
        <v>8</v>
      </c>
      <c r="G84" s="13">
        <v>41984</v>
      </c>
      <c r="H84" s="16">
        <v>2019</v>
      </c>
      <c r="I84" s="16">
        <v>2</v>
      </c>
      <c r="J84" s="16">
        <v>27</v>
      </c>
      <c r="K84" s="16">
        <v>79</v>
      </c>
      <c r="L84" s="16">
        <v>25.9</v>
      </c>
      <c r="M84" s="16">
        <v>25.9</v>
      </c>
      <c r="N84" s="16">
        <v>17.899999999999999</v>
      </c>
      <c r="O84" s="16">
        <v>1489</v>
      </c>
      <c r="P84" s="17">
        <v>-0.82076000000000005</v>
      </c>
      <c r="Q84" s="17">
        <v>-90.060063</v>
      </c>
    </row>
    <row r="85" spans="1:17" ht="15" x14ac:dyDescent="0.25">
      <c r="A85" s="10" t="s">
        <v>1143</v>
      </c>
      <c r="B85" s="15">
        <v>982126055990467</v>
      </c>
      <c r="C85" s="11">
        <f>VLOOKUP('[1]Tortugas liberadas DPNG'!B85,'[1]Marcacion Recaptura Limpias'!L$2:M$1495, 2,FALSE)</f>
        <v>982126055990467</v>
      </c>
      <c r="D85" s="16"/>
      <c r="E85" s="16" t="s">
        <v>1146</v>
      </c>
      <c r="F85" s="16">
        <v>8</v>
      </c>
      <c r="G85" s="13">
        <v>41984</v>
      </c>
      <c r="H85" s="16">
        <v>2019</v>
      </c>
      <c r="I85" s="16">
        <v>2</v>
      </c>
      <c r="J85" s="16">
        <v>27</v>
      </c>
      <c r="K85" s="16">
        <v>81</v>
      </c>
      <c r="L85" s="16">
        <v>25.8</v>
      </c>
      <c r="M85" s="16">
        <v>25.6</v>
      </c>
      <c r="N85" s="16">
        <v>18.3</v>
      </c>
      <c r="O85" s="16">
        <v>1466</v>
      </c>
      <c r="P85" s="17">
        <v>-0.82076000000000005</v>
      </c>
      <c r="Q85" s="17">
        <v>-90.060063</v>
      </c>
    </row>
    <row r="86" spans="1:17" ht="15" x14ac:dyDescent="0.25">
      <c r="A86" s="10" t="s">
        <v>1143</v>
      </c>
      <c r="B86" s="15">
        <v>982126055990424</v>
      </c>
      <c r="C86" s="11">
        <f>VLOOKUP('[1]Tortugas liberadas DPNG'!B86,'[1]Marcacion Recaptura Limpias'!L$2:M$1495, 2,FALSE)</f>
        <v>982126055990424</v>
      </c>
      <c r="D86" s="16"/>
      <c r="E86" s="16" t="s">
        <v>1146</v>
      </c>
      <c r="F86" s="16">
        <v>8</v>
      </c>
      <c r="G86" s="13">
        <v>41984</v>
      </c>
      <c r="H86" s="16">
        <v>2019</v>
      </c>
      <c r="I86" s="16">
        <v>2</v>
      </c>
      <c r="J86" s="16">
        <v>27</v>
      </c>
      <c r="K86" s="16">
        <v>85</v>
      </c>
      <c r="L86" s="16">
        <v>27.5</v>
      </c>
      <c r="M86" s="16">
        <v>27.6</v>
      </c>
      <c r="N86" s="16">
        <v>19.100000000000001</v>
      </c>
      <c r="O86" s="16">
        <v>1672</v>
      </c>
      <c r="P86" s="17">
        <v>-0.82076000000000005</v>
      </c>
      <c r="Q86" s="17">
        <v>-90.060063</v>
      </c>
    </row>
    <row r="87" spans="1:17" ht="15" x14ac:dyDescent="0.25">
      <c r="A87" s="10" t="s">
        <v>1143</v>
      </c>
      <c r="B87" s="15">
        <v>982126055990423</v>
      </c>
      <c r="C87" s="11">
        <f>VLOOKUP('[1]Tortugas liberadas DPNG'!B87,'[1]Marcacion Recaptura Limpias'!L$2:M$1495, 2,FALSE)</f>
        <v>982126055990423</v>
      </c>
      <c r="D87" s="16"/>
      <c r="E87" s="16" t="s">
        <v>1146</v>
      </c>
      <c r="F87" s="16">
        <v>8</v>
      </c>
      <c r="G87" s="13">
        <v>41984</v>
      </c>
      <c r="H87" s="16">
        <v>2019</v>
      </c>
      <c r="I87" s="16">
        <v>2</v>
      </c>
      <c r="J87" s="16">
        <v>27</v>
      </c>
      <c r="K87" s="16">
        <v>95</v>
      </c>
      <c r="L87" s="16">
        <v>28.4</v>
      </c>
      <c r="M87" s="16">
        <v>29.2</v>
      </c>
      <c r="N87" s="16">
        <v>19.600000000000001</v>
      </c>
      <c r="O87" s="16">
        <v>2806</v>
      </c>
      <c r="P87" s="17">
        <v>-0.82076000000000005</v>
      </c>
      <c r="Q87" s="17">
        <v>-90.060063</v>
      </c>
    </row>
    <row r="88" spans="1:17" ht="15" x14ac:dyDescent="0.25">
      <c r="A88" s="10" t="s">
        <v>1143</v>
      </c>
      <c r="B88" s="15">
        <v>982126055990383</v>
      </c>
      <c r="C88" s="11">
        <f>VLOOKUP('[1]Tortugas liberadas DPNG'!B88,'[1]Marcacion Recaptura Limpias'!L$2:M$1495, 2,FALSE)</f>
        <v>982126055990383</v>
      </c>
      <c r="D88" s="16"/>
      <c r="E88" s="16" t="s">
        <v>1146</v>
      </c>
      <c r="F88" s="16">
        <v>8</v>
      </c>
      <c r="G88" s="13">
        <v>41984</v>
      </c>
      <c r="H88" s="16">
        <v>2019</v>
      </c>
      <c r="I88" s="16">
        <v>2</v>
      </c>
      <c r="J88" s="16">
        <v>27</v>
      </c>
      <c r="K88" s="16">
        <v>96</v>
      </c>
      <c r="L88" s="16">
        <v>28.3</v>
      </c>
      <c r="M88" s="16">
        <v>30.1</v>
      </c>
      <c r="N88" s="16">
        <v>20.7</v>
      </c>
      <c r="O88" s="16">
        <v>1980</v>
      </c>
      <c r="P88" s="17">
        <v>-0.82076000000000005</v>
      </c>
      <c r="Q88" s="17">
        <v>-90.060063</v>
      </c>
    </row>
    <row r="89" spans="1:17" ht="15" x14ac:dyDescent="0.25">
      <c r="A89" s="10" t="s">
        <v>1143</v>
      </c>
      <c r="B89" s="15">
        <v>982126055990451</v>
      </c>
      <c r="C89" s="11">
        <f>VLOOKUP('[1]Tortugas liberadas DPNG'!B89,'[1]Marcacion Recaptura Limpias'!L$2:M$1495, 2,FALSE)</f>
        <v>982126055990451</v>
      </c>
      <c r="D89" s="16"/>
      <c r="E89" s="16" t="s">
        <v>1146</v>
      </c>
      <c r="F89" s="16">
        <v>8</v>
      </c>
      <c r="G89" s="13">
        <v>41984</v>
      </c>
      <c r="H89" s="16">
        <v>2019</v>
      </c>
      <c r="I89" s="16">
        <v>2</v>
      </c>
      <c r="J89" s="16">
        <v>27</v>
      </c>
      <c r="K89" s="16">
        <v>98</v>
      </c>
      <c r="L89" s="16">
        <v>26.5</v>
      </c>
      <c r="M89" s="16">
        <v>27.6</v>
      </c>
      <c r="N89" s="16">
        <v>18.5</v>
      </c>
      <c r="O89" s="16">
        <v>1800</v>
      </c>
      <c r="P89" s="17">
        <v>-0.82076000000000005</v>
      </c>
      <c r="Q89" s="17">
        <v>-90.060063</v>
      </c>
    </row>
    <row r="90" spans="1:17" ht="15" x14ac:dyDescent="0.25">
      <c r="A90" s="10" t="s">
        <v>1143</v>
      </c>
      <c r="B90" s="15">
        <v>982126055990419</v>
      </c>
      <c r="C90" s="11">
        <f>VLOOKUP('[1]Tortugas liberadas DPNG'!B90,'[1]Marcacion Recaptura Limpias'!L$2:M$1495, 2,FALSE)</f>
        <v>982126055990419</v>
      </c>
      <c r="D90" s="16"/>
      <c r="E90" s="16" t="s">
        <v>1147</v>
      </c>
      <c r="F90" s="16">
        <v>9</v>
      </c>
      <c r="G90" s="13">
        <v>41984</v>
      </c>
      <c r="H90" s="16">
        <v>2019</v>
      </c>
      <c r="I90" s="16">
        <v>2</v>
      </c>
      <c r="J90" s="16">
        <v>27</v>
      </c>
      <c r="K90" s="16">
        <v>10</v>
      </c>
      <c r="L90" s="16">
        <v>29.5</v>
      </c>
      <c r="M90" s="16">
        <v>30.2</v>
      </c>
      <c r="N90" s="16">
        <v>20.6</v>
      </c>
      <c r="O90" s="16">
        <v>2218</v>
      </c>
      <c r="P90" s="17">
        <v>-0.82076000000000005</v>
      </c>
      <c r="Q90" s="17">
        <v>-90.060063</v>
      </c>
    </row>
    <row r="91" spans="1:17" ht="15" x14ac:dyDescent="0.25">
      <c r="A91" s="10" t="s">
        <v>1143</v>
      </c>
      <c r="B91" s="15">
        <v>982126055990470</v>
      </c>
      <c r="C91" s="11">
        <f>VLOOKUP('[1]Tortugas liberadas DPNG'!B91,'[1]Marcacion Recaptura Limpias'!L$2:M$1495, 2,FALSE)</f>
        <v>982126055990470</v>
      </c>
      <c r="D91" s="16"/>
      <c r="E91" s="16" t="s">
        <v>1147</v>
      </c>
      <c r="F91" s="16">
        <v>9</v>
      </c>
      <c r="G91" s="13">
        <v>41984</v>
      </c>
      <c r="H91" s="16">
        <v>2019</v>
      </c>
      <c r="I91" s="16">
        <v>2</v>
      </c>
      <c r="J91" s="16">
        <v>27</v>
      </c>
      <c r="K91" s="16">
        <v>13</v>
      </c>
      <c r="L91" s="16">
        <v>23.4</v>
      </c>
      <c r="M91" s="16">
        <v>24.2</v>
      </c>
      <c r="N91" s="16">
        <v>16.3</v>
      </c>
      <c r="O91" s="16">
        <v>1089</v>
      </c>
      <c r="P91" s="17">
        <v>-0.82076000000000005</v>
      </c>
      <c r="Q91" s="17">
        <v>-90.060063</v>
      </c>
    </row>
    <row r="92" spans="1:17" ht="15" x14ac:dyDescent="0.25">
      <c r="A92" s="10" t="s">
        <v>1143</v>
      </c>
      <c r="B92" s="15">
        <v>982126055990438</v>
      </c>
      <c r="C92" s="11">
        <f>VLOOKUP('[1]Tortugas liberadas DPNG'!B92,'[1]Marcacion Recaptura Limpias'!L$2:M$1495, 2,FALSE)</f>
        <v>982126055990438</v>
      </c>
      <c r="D92" s="16"/>
      <c r="E92" s="16" t="s">
        <v>1147</v>
      </c>
      <c r="F92" s="16">
        <v>9</v>
      </c>
      <c r="G92" s="13">
        <v>41984</v>
      </c>
      <c r="H92" s="16">
        <v>2019</v>
      </c>
      <c r="I92" s="16">
        <v>2</v>
      </c>
      <c r="J92" s="16">
        <v>27</v>
      </c>
      <c r="K92" s="16">
        <v>39</v>
      </c>
      <c r="L92" s="16">
        <v>25.3</v>
      </c>
      <c r="M92" s="16">
        <v>25.9</v>
      </c>
      <c r="N92" s="16">
        <v>17.600000000000001</v>
      </c>
      <c r="O92" s="16">
        <v>1328</v>
      </c>
      <c r="P92" s="17">
        <v>-0.82076000000000005</v>
      </c>
      <c r="Q92" s="17">
        <v>-90.060063</v>
      </c>
    </row>
    <row r="93" spans="1:17" ht="15" x14ac:dyDescent="0.25">
      <c r="A93" s="10" t="s">
        <v>1143</v>
      </c>
      <c r="B93" s="15">
        <v>982126055990468</v>
      </c>
      <c r="C93" s="11" t="str">
        <f>VLOOKUP('[1]Tortugas liberadas DPNG'!B93,'[1]Marcacion Recaptura Limpias'!L$2:M$1495, 2,FALSE)</f>
        <v>982126055990468</v>
      </c>
      <c r="D93" s="16"/>
      <c r="E93" s="16" t="s">
        <v>1147</v>
      </c>
      <c r="F93" s="16">
        <v>9</v>
      </c>
      <c r="G93" s="13">
        <v>41984</v>
      </c>
      <c r="H93" s="16">
        <v>2019</v>
      </c>
      <c r="I93" s="16">
        <v>2</v>
      </c>
      <c r="J93" s="16">
        <v>27</v>
      </c>
      <c r="K93" s="16">
        <v>41</v>
      </c>
      <c r="L93" s="16">
        <v>26.1</v>
      </c>
      <c r="M93" s="16">
        <v>26.5</v>
      </c>
      <c r="N93" s="16">
        <v>17.899999999999999</v>
      </c>
      <c r="O93" s="16">
        <v>1498</v>
      </c>
      <c r="P93" s="17">
        <v>-0.82076000000000005</v>
      </c>
      <c r="Q93" s="17">
        <v>-90.060063</v>
      </c>
    </row>
    <row r="94" spans="1:17" ht="15" x14ac:dyDescent="0.25">
      <c r="A94" s="10" t="s">
        <v>1143</v>
      </c>
      <c r="B94" s="15">
        <v>982126055990384</v>
      </c>
      <c r="C94" s="11" t="str">
        <f>VLOOKUP('[1]Tortugas liberadas DPNG'!B94,'[1]Marcacion Recaptura Limpias'!L$2:M$1495, 2,FALSE)</f>
        <v>982126055990384</v>
      </c>
      <c r="D94" s="16"/>
      <c r="E94" s="16" t="s">
        <v>1147</v>
      </c>
      <c r="F94" s="16">
        <v>9</v>
      </c>
      <c r="G94" s="13">
        <v>41984</v>
      </c>
      <c r="H94" s="16">
        <v>2019</v>
      </c>
      <c r="I94" s="16">
        <v>2</v>
      </c>
      <c r="J94" s="16">
        <v>27</v>
      </c>
      <c r="K94" s="16">
        <v>69</v>
      </c>
      <c r="L94" s="16">
        <v>29.3</v>
      </c>
      <c r="M94" s="16">
        <v>30.3</v>
      </c>
      <c r="N94" s="16">
        <v>20.5</v>
      </c>
      <c r="O94" s="16">
        <v>2206</v>
      </c>
      <c r="P94" s="17">
        <v>-0.82076000000000005</v>
      </c>
      <c r="Q94" s="17">
        <v>-90.060063</v>
      </c>
    </row>
    <row r="95" spans="1:17" ht="15" x14ac:dyDescent="0.25">
      <c r="A95" s="10" t="s">
        <v>1143</v>
      </c>
      <c r="B95" s="15">
        <v>982126055990410</v>
      </c>
      <c r="C95" s="11">
        <f>VLOOKUP('[1]Tortugas liberadas DPNG'!B95,'[1]Marcacion Recaptura Limpias'!L$2:M$1495, 2,FALSE)</f>
        <v>982126055990410</v>
      </c>
      <c r="D95" s="16"/>
      <c r="E95" s="16" t="s">
        <v>1147</v>
      </c>
      <c r="F95" s="16">
        <v>9</v>
      </c>
      <c r="G95" s="13">
        <v>41984</v>
      </c>
      <c r="H95" s="16">
        <v>2019</v>
      </c>
      <c r="I95" s="16">
        <v>2</v>
      </c>
      <c r="J95" s="16">
        <v>27</v>
      </c>
      <c r="K95" s="16">
        <v>81</v>
      </c>
      <c r="L95" s="16">
        <v>27.5</v>
      </c>
      <c r="M95" s="16">
        <v>25.5</v>
      </c>
      <c r="N95" s="16">
        <v>19.100000000000001</v>
      </c>
      <c r="O95" s="16">
        <v>1636</v>
      </c>
      <c r="P95" s="17">
        <v>-0.82076000000000005</v>
      </c>
      <c r="Q95" s="17">
        <v>-90.060063</v>
      </c>
    </row>
    <row r="96" spans="1:17" ht="15" x14ac:dyDescent="0.25">
      <c r="A96" s="10" t="s">
        <v>1143</v>
      </c>
      <c r="B96" s="15">
        <v>982126055990401</v>
      </c>
      <c r="C96" s="11">
        <f>VLOOKUP('[1]Tortugas liberadas DPNG'!B96,'[1]Marcacion Recaptura Limpias'!L$2:M$1495, 2,FALSE)</f>
        <v>982126055990401</v>
      </c>
      <c r="D96" s="16"/>
      <c r="E96" s="16" t="s">
        <v>1147</v>
      </c>
      <c r="F96" s="16">
        <v>9</v>
      </c>
      <c r="G96" s="13">
        <v>41984</v>
      </c>
      <c r="H96" s="16">
        <v>2019</v>
      </c>
      <c r="I96" s="16">
        <v>2</v>
      </c>
      <c r="J96" s="16">
        <v>27</v>
      </c>
      <c r="K96" s="16">
        <v>85</v>
      </c>
      <c r="L96" s="16">
        <v>27.3</v>
      </c>
      <c r="M96" s="16">
        <v>27.2</v>
      </c>
      <c r="N96" s="16">
        <v>18.8</v>
      </c>
      <c r="O96" s="16">
        <v>1602</v>
      </c>
      <c r="P96" s="17">
        <v>-0.82076000000000005</v>
      </c>
      <c r="Q96" s="17">
        <v>-90.060063</v>
      </c>
    </row>
    <row r="97" spans="1:17" ht="15" x14ac:dyDescent="0.25">
      <c r="A97" s="10" t="s">
        <v>1143</v>
      </c>
      <c r="B97" s="15">
        <v>982126055990402</v>
      </c>
      <c r="C97" s="11">
        <f>VLOOKUP('[1]Tortugas liberadas DPNG'!B97,'[1]Marcacion Recaptura Limpias'!L$2:M$1495, 2,FALSE)</f>
        <v>982126055990402</v>
      </c>
      <c r="D97" s="16"/>
      <c r="E97" s="16" t="s">
        <v>1147</v>
      </c>
      <c r="F97" s="16">
        <v>9</v>
      </c>
      <c r="G97" s="13">
        <v>41984</v>
      </c>
      <c r="H97" s="16">
        <v>2019</v>
      </c>
      <c r="I97" s="16">
        <v>2</v>
      </c>
      <c r="J97" s="16">
        <v>27</v>
      </c>
      <c r="K97" s="16">
        <v>91</v>
      </c>
      <c r="L97" s="16">
        <v>28.5</v>
      </c>
      <c r="M97" s="16">
        <v>29.6</v>
      </c>
      <c r="N97" s="16">
        <v>19.8</v>
      </c>
      <c r="O97" s="16">
        <v>2129</v>
      </c>
      <c r="P97" s="17">
        <v>-0.82076000000000005</v>
      </c>
      <c r="Q97" s="17">
        <v>-90.060063</v>
      </c>
    </row>
    <row r="98" spans="1:17" ht="15" x14ac:dyDescent="0.25">
      <c r="A98" s="10" t="s">
        <v>1143</v>
      </c>
      <c r="B98" s="15">
        <v>982126055990488</v>
      </c>
      <c r="C98" s="11">
        <f>VLOOKUP('[1]Tortugas liberadas DPNG'!B98,'[1]Marcacion Recaptura Limpias'!L$2:M$1495, 2,FALSE)</f>
        <v>982126055990488</v>
      </c>
      <c r="D98" s="16"/>
      <c r="E98" s="16" t="s">
        <v>1145</v>
      </c>
      <c r="F98" s="16">
        <v>6</v>
      </c>
      <c r="G98" s="13">
        <v>41984</v>
      </c>
      <c r="H98" s="16">
        <v>2019</v>
      </c>
      <c r="I98" s="16">
        <v>2</v>
      </c>
      <c r="J98" s="16">
        <v>27</v>
      </c>
      <c r="K98" s="16">
        <v>62</v>
      </c>
      <c r="L98" s="16">
        <v>31.1</v>
      </c>
      <c r="M98" s="16">
        <v>32.5</v>
      </c>
      <c r="N98" s="16">
        <v>22.9</v>
      </c>
      <c r="O98" s="16">
        <v>2588</v>
      </c>
      <c r="P98" s="17">
        <v>-0.82076000000000005</v>
      </c>
      <c r="Q98" s="17">
        <v>-90.060063</v>
      </c>
    </row>
    <row r="99" spans="1:17" ht="15" x14ac:dyDescent="0.25">
      <c r="A99" s="10" t="s">
        <v>1143</v>
      </c>
      <c r="B99" s="15">
        <v>982126055990454</v>
      </c>
      <c r="C99" s="11">
        <f>VLOOKUP('[1]Tortugas liberadas DPNG'!B99,'[1]Marcacion Recaptura Limpias'!L$2:M$1495, 2,FALSE)</f>
        <v>982126055990454</v>
      </c>
      <c r="D99" s="16"/>
      <c r="E99" s="16" t="s">
        <v>1145</v>
      </c>
      <c r="F99" s="16">
        <v>6</v>
      </c>
      <c r="G99" s="13">
        <v>41984</v>
      </c>
      <c r="H99" s="16">
        <v>2019</v>
      </c>
      <c r="I99" s="16">
        <v>2</v>
      </c>
      <c r="J99" s="16">
        <v>27</v>
      </c>
      <c r="K99" s="16">
        <v>64</v>
      </c>
      <c r="L99" s="16">
        <v>28.8</v>
      </c>
      <c r="M99" s="16">
        <v>30.5</v>
      </c>
      <c r="N99" s="16">
        <v>20.9</v>
      </c>
      <c r="O99" s="16">
        <v>1832</v>
      </c>
      <c r="P99" s="17">
        <v>-0.82076000000000005</v>
      </c>
      <c r="Q99" s="17">
        <v>-90.060063</v>
      </c>
    </row>
    <row r="100" spans="1:17" ht="15" x14ac:dyDescent="0.25">
      <c r="A100" s="10" t="s">
        <v>1143</v>
      </c>
      <c r="B100" s="15">
        <v>982126055990566</v>
      </c>
      <c r="C100" s="11" t="str">
        <f>VLOOKUP('[1]Tortugas liberadas DPNG'!B100,'[1]Marcacion Recaptura Limpias'!L$2:M$1495, 2,FALSE)</f>
        <v>982126055990566</v>
      </c>
      <c r="D100" s="16"/>
      <c r="E100" s="16" t="s">
        <v>1145</v>
      </c>
      <c r="F100" s="16">
        <v>6</v>
      </c>
      <c r="G100" s="13">
        <v>41984</v>
      </c>
      <c r="H100" s="16">
        <v>2019</v>
      </c>
      <c r="I100" s="16">
        <v>2</v>
      </c>
      <c r="J100" s="16">
        <v>27</v>
      </c>
      <c r="K100" s="16">
        <v>65</v>
      </c>
      <c r="L100" s="16">
        <v>29.6</v>
      </c>
      <c r="M100" s="16">
        <v>31.1</v>
      </c>
      <c r="N100" s="16">
        <v>20.9</v>
      </c>
      <c r="O100" s="16">
        <v>2160</v>
      </c>
      <c r="P100" s="17">
        <v>-0.82076000000000005</v>
      </c>
      <c r="Q100" s="17">
        <v>-90.060063</v>
      </c>
    </row>
    <row r="101" spans="1:17" ht="15" x14ac:dyDescent="0.25">
      <c r="A101" s="10" t="s">
        <v>1143</v>
      </c>
      <c r="B101" s="15">
        <v>982126055990507</v>
      </c>
      <c r="C101" s="11">
        <f>VLOOKUP('[1]Tortugas liberadas DPNG'!B101,'[1]Marcacion Recaptura Limpias'!L$2:M$1495, 2,FALSE)</f>
        <v>982126055990507</v>
      </c>
      <c r="D101" s="16"/>
      <c r="E101" s="16" t="s">
        <v>1145</v>
      </c>
      <c r="F101" s="16">
        <v>6</v>
      </c>
      <c r="G101" s="13">
        <v>41984</v>
      </c>
      <c r="H101" s="16">
        <v>2019</v>
      </c>
      <c r="I101" s="16">
        <v>2</v>
      </c>
      <c r="J101" s="16">
        <v>27</v>
      </c>
      <c r="K101" s="16">
        <v>66</v>
      </c>
      <c r="L101" s="16">
        <v>28.2</v>
      </c>
      <c r="M101" s="16">
        <v>29.1</v>
      </c>
      <c r="N101" s="16">
        <v>18.7</v>
      </c>
      <c r="O101" s="16">
        <v>1707</v>
      </c>
      <c r="P101" s="17">
        <v>-0.82076000000000005</v>
      </c>
      <c r="Q101" s="17">
        <v>-90.060063</v>
      </c>
    </row>
    <row r="102" spans="1:17" ht="15" x14ac:dyDescent="0.25">
      <c r="A102" s="10" t="s">
        <v>1143</v>
      </c>
      <c r="B102" s="15">
        <v>982126055990382</v>
      </c>
      <c r="C102" s="11">
        <f>VLOOKUP('[1]Tortugas liberadas DPNG'!B102,'[1]Marcacion Recaptura Limpias'!L$2:M$1495, 2,FALSE)</f>
        <v>982126055990382</v>
      </c>
      <c r="D102" s="16"/>
      <c r="E102" s="16" t="s">
        <v>1145</v>
      </c>
      <c r="F102" s="16">
        <v>6</v>
      </c>
      <c r="G102" s="13">
        <v>41984</v>
      </c>
      <c r="H102" s="16">
        <v>2019</v>
      </c>
      <c r="I102" s="16">
        <v>2</v>
      </c>
      <c r="J102" s="16">
        <v>27</v>
      </c>
      <c r="K102" s="16">
        <v>67</v>
      </c>
      <c r="L102" s="16">
        <v>26.7</v>
      </c>
      <c r="M102" s="16">
        <v>27.5</v>
      </c>
      <c r="N102" s="16">
        <v>18.5</v>
      </c>
      <c r="O102" s="16">
        <v>1481</v>
      </c>
      <c r="P102" s="17">
        <v>-0.82076000000000005</v>
      </c>
      <c r="Q102" s="17">
        <v>-90.060063</v>
      </c>
    </row>
    <row r="103" spans="1:17" ht="15" x14ac:dyDescent="0.25">
      <c r="A103" s="10" t="s">
        <v>1143</v>
      </c>
      <c r="B103" s="15">
        <v>982126055990555</v>
      </c>
      <c r="C103" s="15">
        <v>982126055990555</v>
      </c>
      <c r="D103" s="16"/>
      <c r="E103" s="16" t="s">
        <v>1145</v>
      </c>
      <c r="F103" s="16">
        <v>6</v>
      </c>
      <c r="G103" s="13">
        <v>41984</v>
      </c>
      <c r="H103" s="16">
        <v>2019</v>
      </c>
      <c r="I103" s="16">
        <v>2</v>
      </c>
      <c r="J103" s="16">
        <v>27</v>
      </c>
      <c r="K103" s="16">
        <v>68</v>
      </c>
      <c r="L103" s="16">
        <v>25.3</v>
      </c>
      <c r="M103" s="16">
        <v>25.5</v>
      </c>
      <c r="N103" s="16">
        <v>17.2</v>
      </c>
      <c r="O103" s="16">
        <v>1325</v>
      </c>
      <c r="P103" s="17">
        <v>-0.82076000000000005</v>
      </c>
      <c r="Q103" s="17">
        <v>-90.060063</v>
      </c>
    </row>
    <row r="104" spans="1:17" ht="15" x14ac:dyDescent="0.25">
      <c r="A104" s="10" t="s">
        <v>1143</v>
      </c>
      <c r="B104" s="15">
        <v>982126055990557</v>
      </c>
      <c r="C104" s="11">
        <f>VLOOKUP('[1]Tortugas liberadas DPNG'!B104,'[1]Marcacion Recaptura Limpias'!L$2:M$1495, 2,FALSE)</f>
        <v>982126055990557</v>
      </c>
      <c r="D104" s="16"/>
      <c r="E104" s="16" t="s">
        <v>1145</v>
      </c>
      <c r="F104" s="16">
        <v>6</v>
      </c>
      <c r="G104" s="13">
        <v>41984</v>
      </c>
      <c r="H104" s="16">
        <v>2019</v>
      </c>
      <c r="I104" s="16">
        <v>2</v>
      </c>
      <c r="J104" s="16">
        <v>27</v>
      </c>
      <c r="K104" s="16">
        <v>69</v>
      </c>
      <c r="L104" s="16">
        <v>25.5</v>
      </c>
      <c r="M104" s="16">
        <v>26.1</v>
      </c>
      <c r="N104" s="16">
        <v>17.8</v>
      </c>
      <c r="O104" s="16">
        <v>1396</v>
      </c>
      <c r="P104" s="17">
        <v>-0.82076000000000005</v>
      </c>
      <c r="Q104" s="17">
        <v>-90.060063</v>
      </c>
    </row>
    <row r="105" spans="1:17" ht="15" x14ac:dyDescent="0.25">
      <c r="A105" s="10" t="s">
        <v>1143</v>
      </c>
      <c r="B105" s="15">
        <v>982126055990486</v>
      </c>
      <c r="C105" s="11">
        <f>VLOOKUP('[1]Tortugas liberadas DPNG'!B105,'[1]Marcacion Recaptura Limpias'!L$2:M$1495, 2,FALSE)</f>
        <v>982126055990486</v>
      </c>
      <c r="D105" s="16"/>
      <c r="E105" s="16" t="s">
        <v>1145</v>
      </c>
      <c r="F105" s="16">
        <v>6</v>
      </c>
      <c r="G105" s="13">
        <v>41984</v>
      </c>
      <c r="H105" s="16">
        <v>2019</v>
      </c>
      <c r="I105" s="16">
        <v>2</v>
      </c>
      <c r="J105" s="16">
        <v>27</v>
      </c>
      <c r="K105" s="16">
        <v>70</v>
      </c>
      <c r="L105" s="16">
        <v>26.6</v>
      </c>
      <c r="M105" s="16">
        <v>27.5</v>
      </c>
      <c r="N105" s="16">
        <v>18.899999999999999</v>
      </c>
      <c r="O105" s="16">
        <v>1729</v>
      </c>
      <c r="P105" s="17">
        <v>-0.82076000000000005</v>
      </c>
      <c r="Q105" s="17">
        <v>-90.060063</v>
      </c>
    </row>
    <row r="106" spans="1:17" ht="15" x14ac:dyDescent="0.25">
      <c r="A106" s="10" t="s">
        <v>1143</v>
      </c>
      <c r="B106" s="15">
        <v>982126055990460</v>
      </c>
      <c r="C106" s="11">
        <f>VLOOKUP('[1]Tortugas liberadas DPNG'!B106,'[1]Marcacion Recaptura Limpias'!L$2:M$1495, 2,FALSE)</f>
        <v>982126055990460</v>
      </c>
      <c r="D106" s="16"/>
      <c r="E106" s="16" t="s">
        <v>1145</v>
      </c>
      <c r="F106" s="16">
        <v>6</v>
      </c>
      <c r="G106" s="13">
        <v>41984</v>
      </c>
      <c r="H106" s="16">
        <v>2019</v>
      </c>
      <c r="I106" s="16">
        <v>2</v>
      </c>
      <c r="J106" s="16">
        <v>27</v>
      </c>
      <c r="K106" s="16">
        <v>72</v>
      </c>
      <c r="L106" s="16">
        <v>26.5</v>
      </c>
      <c r="M106" s="16">
        <v>27.4</v>
      </c>
      <c r="N106" s="16">
        <v>18.2</v>
      </c>
      <c r="O106" s="16">
        <v>1480</v>
      </c>
      <c r="P106" s="17">
        <v>-0.82076000000000005</v>
      </c>
      <c r="Q106" s="17">
        <v>-90.060063</v>
      </c>
    </row>
    <row r="107" spans="1:17" ht="15" x14ac:dyDescent="0.25">
      <c r="A107" s="10" t="s">
        <v>1143</v>
      </c>
      <c r="B107" s="15">
        <v>982126055990522</v>
      </c>
      <c r="C107" s="11">
        <f>VLOOKUP('[1]Tortugas liberadas DPNG'!B107,'[1]Marcacion Recaptura Limpias'!L$2:M$1495, 2,FALSE)</f>
        <v>982126055990522</v>
      </c>
      <c r="D107" s="16"/>
      <c r="E107" s="16" t="s">
        <v>1145</v>
      </c>
      <c r="F107" s="16">
        <v>6</v>
      </c>
      <c r="G107" s="13">
        <v>41984</v>
      </c>
      <c r="H107" s="16">
        <v>2019</v>
      </c>
      <c r="I107" s="16">
        <v>2</v>
      </c>
      <c r="J107" s="16">
        <v>27</v>
      </c>
      <c r="K107" s="16">
        <v>73</v>
      </c>
      <c r="L107" s="16">
        <v>25.5</v>
      </c>
      <c r="M107" s="16">
        <v>26.1</v>
      </c>
      <c r="N107" s="16">
        <v>18.100000000000001</v>
      </c>
      <c r="O107" s="16">
        <v>1257</v>
      </c>
      <c r="P107" s="17">
        <v>-0.82076000000000005</v>
      </c>
      <c r="Q107" s="17">
        <v>-90.060063</v>
      </c>
    </row>
    <row r="108" spans="1:17" ht="15" x14ac:dyDescent="0.25">
      <c r="A108" s="10" t="s">
        <v>1143</v>
      </c>
      <c r="B108" s="15">
        <v>982126055990465</v>
      </c>
      <c r="C108" s="11">
        <f>VLOOKUP('[1]Tortugas liberadas DPNG'!B108,'[1]Marcacion Recaptura Limpias'!L$2:M$1495, 2,FALSE)</f>
        <v>982126055990465</v>
      </c>
      <c r="D108" s="16"/>
      <c r="E108" s="16" t="s">
        <v>1145</v>
      </c>
      <c r="F108" s="16">
        <v>6</v>
      </c>
      <c r="G108" s="13">
        <v>41984</v>
      </c>
      <c r="H108" s="16">
        <v>2019</v>
      </c>
      <c r="I108" s="16">
        <v>2</v>
      </c>
      <c r="J108" s="16">
        <v>27</v>
      </c>
      <c r="K108" s="16">
        <v>74</v>
      </c>
      <c r="L108" s="16">
        <v>28.1</v>
      </c>
      <c r="M108" s="16">
        <v>30.2</v>
      </c>
      <c r="N108" s="16">
        <v>19.600000000000001</v>
      </c>
      <c r="O108" s="16">
        <v>2003</v>
      </c>
      <c r="P108" s="17">
        <v>-0.82076000000000005</v>
      </c>
      <c r="Q108" s="17">
        <v>-90.060063</v>
      </c>
    </row>
    <row r="109" spans="1:17" ht="15" x14ac:dyDescent="0.25">
      <c r="A109" s="10" t="s">
        <v>1143</v>
      </c>
      <c r="B109" s="15">
        <v>982126055990530</v>
      </c>
      <c r="C109" s="11">
        <f>VLOOKUP('[1]Tortugas liberadas DPNG'!B109,'[1]Marcacion Recaptura Limpias'!L$2:M$1495, 2,FALSE)</f>
        <v>982126055990530</v>
      </c>
      <c r="D109" s="16"/>
      <c r="E109" s="16" t="s">
        <v>1145</v>
      </c>
      <c r="F109" s="16">
        <v>6</v>
      </c>
      <c r="G109" s="13">
        <v>41984</v>
      </c>
      <c r="H109" s="16">
        <v>2019</v>
      </c>
      <c r="I109" s="16">
        <v>2</v>
      </c>
      <c r="J109" s="16">
        <v>27</v>
      </c>
      <c r="K109" s="16">
        <v>75</v>
      </c>
      <c r="L109" s="16">
        <v>29.5</v>
      </c>
      <c r="M109" s="16">
        <v>31.2</v>
      </c>
      <c r="N109" s="16">
        <v>21.6</v>
      </c>
      <c r="O109" s="16">
        <v>2209</v>
      </c>
      <c r="P109" s="17">
        <v>-0.82076000000000005</v>
      </c>
      <c r="Q109" s="17">
        <v>-90.060063</v>
      </c>
    </row>
    <row r="110" spans="1:17" ht="15" x14ac:dyDescent="0.25">
      <c r="A110" s="10" t="s">
        <v>1143</v>
      </c>
      <c r="B110" s="15">
        <v>982126055990570</v>
      </c>
      <c r="C110" s="11">
        <f>VLOOKUP('[1]Tortugas liberadas DPNG'!B110,'[1]Marcacion Recaptura Limpias'!L$2:M$1495, 2,FALSE)</f>
        <v>982126055990570</v>
      </c>
      <c r="D110" s="16"/>
      <c r="E110" s="16" t="s">
        <v>1145</v>
      </c>
      <c r="F110" s="16">
        <v>6</v>
      </c>
      <c r="G110" s="13">
        <v>41984</v>
      </c>
      <c r="H110" s="16">
        <v>2019</v>
      </c>
      <c r="I110" s="16">
        <v>2</v>
      </c>
      <c r="J110" s="16">
        <v>27</v>
      </c>
      <c r="K110" s="16">
        <v>76</v>
      </c>
      <c r="L110" s="16">
        <v>28.8</v>
      </c>
      <c r="M110" s="16">
        <v>30.2</v>
      </c>
      <c r="N110" s="16">
        <v>20.3</v>
      </c>
      <c r="O110" s="16">
        <v>2071</v>
      </c>
      <c r="P110" s="17">
        <v>-0.82076000000000005</v>
      </c>
      <c r="Q110" s="17">
        <v>-90.060063</v>
      </c>
    </row>
    <row r="111" spans="1:17" ht="15" x14ac:dyDescent="0.25">
      <c r="A111" s="10" t="s">
        <v>1143</v>
      </c>
      <c r="B111" s="15">
        <v>982126055990502</v>
      </c>
      <c r="C111" s="11">
        <f>VLOOKUP('[1]Tortugas liberadas DPNG'!B111,'[1]Marcacion Recaptura Limpias'!L$2:M$1495, 2,FALSE)</f>
        <v>982126055990502</v>
      </c>
      <c r="D111" s="16"/>
      <c r="E111" s="16" t="s">
        <v>1145</v>
      </c>
      <c r="F111" s="16">
        <v>6</v>
      </c>
      <c r="G111" s="13">
        <v>41984</v>
      </c>
      <c r="H111" s="16">
        <v>2019</v>
      </c>
      <c r="I111" s="16">
        <v>2</v>
      </c>
      <c r="J111" s="16">
        <v>27</v>
      </c>
      <c r="K111" s="16">
        <v>77</v>
      </c>
      <c r="L111" s="16">
        <v>26.4</v>
      </c>
      <c r="M111" s="16">
        <v>27.1</v>
      </c>
      <c r="N111" s="16">
        <v>18.100000000000001</v>
      </c>
      <c r="O111" s="16">
        <v>1561</v>
      </c>
      <c r="P111" s="17">
        <v>-0.82076000000000005</v>
      </c>
      <c r="Q111" s="17">
        <v>-90.060063</v>
      </c>
    </row>
    <row r="112" spans="1:17" ht="15" x14ac:dyDescent="0.25">
      <c r="A112" s="10" t="s">
        <v>1143</v>
      </c>
      <c r="B112" s="15">
        <v>982126055990422</v>
      </c>
      <c r="C112" s="11">
        <f>VLOOKUP('[1]Tortugas liberadas DPNG'!B112,'[1]Marcacion Recaptura Limpias'!L$2:M$1495, 2,FALSE)</f>
        <v>982126055990422</v>
      </c>
      <c r="D112" s="16"/>
      <c r="E112" s="16" t="s">
        <v>1145</v>
      </c>
      <c r="F112" s="16">
        <v>6</v>
      </c>
      <c r="G112" s="13">
        <v>41984</v>
      </c>
      <c r="H112" s="16">
        <v>2019</v>
      </c>
      <c r="I112" s="16">
        <v>2</v>
      </c>
      <c r="J112" s="16">
        <v>27</v>
      </c>
      <c r="K112" s="16">
        <v>78</v>
      </c>
      <c r="L112" s="16">
        <v>25.9</v>
      </c>
      <c r="M112" s="16">
        <v>26.9</v>
      </c>
      <c r="N112" s="16">
        <v>18.600000000000001</v>
      </c>
      <c r="O112" s="16">
        <v>1592</v>
      </c>
      <c r="P112" s="17">
        <v>-0.82076000000000005</v>
      </c>
      <c r="Q112" s="17">
        <v>-90.060063</v>
      </c>
    </row>
    <row r="113" spans="1:17" ht="15" x14ac:dyDescent="0.25">
      <c r="A113" s="10" t="s">
        <v>1143</v>
      </c>
      <c r="B113" s="15">
        <v>982126055990573</v>
      </c>
      <c r="C113" s="11">
        <f>VLOOKUP('[1]Tortugas liberadas DPNG'!B113,'[1]Marcacion Recaptura Limpias'!L$2:M$1495, 2,FALSE)</f>
        <v>982126055990573</v>
      </c>
      <c r="D113" s="16"/>
      <c r="E113" s="16" t="s">
        <v>1145</v>
      </c>
      <c r="F113" s="16">
        <v>6</v>
      </c>
      <c r="G113" s="13">
        <v>41984</v>
      </c>
      <c r="H113" s="16">
        <v>2019</v>
      </c>
      <c r="I113" s="16">
        <v>2</v>
      </c>
      <c r="J113" s="16">
        <v>27</v>
      </c>
      <c r="K113" s="16">
        <v>82</v>
      </c>
      <c r="L113" s="16">
        <v>28.5</v>
      </c>
      <c r="M113" s="16">
        <v>29.8</v>
      </c>
      <c r="N113" s="16">
        <v>20.3</v>
      </c>
      <c r="O113" s="16">
        <v>1921</v>
      </c>
      <c r="P113" s="17">
        <v>-0.82076000000000005</v>
      </c>
      <c r="Q113" s="17">
        <v>-90.060063</v>
      </c>
    </row>
    <row r="114" spans="1:17" ht="15" x14ac:dyDescent="0.25">
      <c r="A114" s="10" t="s">
        <v>1143</v>
      </c>
      <c r="B114" s="15">
        <v>982126055990524</v>
      </c>
      <c r="C114" s="11">
        <f>VLOOKUP('[1]Tortugas liberadas DPNG'!B114,'[1]Marcacion Recaptura Limpias'!L$2:M$1495, 2,FALSE)</f>
        <v>982126055990524</v>
      </c>
      <c r="D114" s="16"/>
      <c r="E114" s="16" t="s">
        <v>1145</v>
      </c>
      <c r="F114" s="16">
        <v>6</v>
      </c>
      <c r="G114" s="13">
        <v>41984</v>
      </c>
      <c r="H114" s="16">
        <v>2019</v>
      </c>
      <c r="I114" s="16">
        <v>2</v>
      </c>
      <c r="J114" s="16">
        <v>27</v>
      </c>
      <c r="K114" s="16">
        <v>83</v>
      </c>
      <c r="L114" s="16">
        <v>25.6</v>
      </c>
      <c r="M114" s="16">
        <v>27.3</v>
      </c>
      <c r="N114" s="16">
        <v>18.5</v>
      </c>
      <c r="O114" s="16">
        <v>1371</v>
      </c>
      <c r="P114" s="17">
        <v>-0.82076000000000005</v>
      </c>
      <c r="Q114" s="17">
        <v>-90.060063</v>
      </c>
    </row>
    <row r="115" spans="1:17" ht="15" x14ac:dyDescent="0.25">
      <c r="A115" s="10" t="s">
        <v>1143</v>
      </c>
      <c r="B115" s="15">
        <v>982126055990567</v>
      </c>
      <c r="C115" s="11">
        <f>VLOOKUP('[1]Tortugas liberadas DPNG'!B115,'[1]Marcacion Recaptura Limpias'!L$2:M$1495, 2,FALSE)</f>
        <v>982126055990567</v>
      </c>
      <c r="D115" s="16"/>
      <c r="E115" s="16" t="s">
        <v>1145</v>
      </c>
      <c r="F115" s="16">
        <v>6</v>
      </c>
      <c r="G115" s="13">
        <v>41984</v>
      </c>
      <c r="H115" s="16">
        <v>2019</v>
      </c>
      <c r="I115" s="16">
        <v>2</v>
      </c>
      <c r="J115" s="16">
        <v>27</v>
      </c>
      <c r="K115" s="16">
        <v>84</v>
      </c>
      <c r="L115" s="16">
        <v>25.1</v>
      </c>
      <c r="M115" s="16">
        <v>26.4</v>
      </c>
      <c r="N115" s="16">
        <v>18.2</v>
      </c>
      <c r="O115" s="16">
        <v>1293</v>
      </c>
      <c r="P115" s="17">
        <v>-0.82076000000000005</v>
      </c>
      <c r="Q115" s="17">
        <v>-90.060063</v>
      </c>
    </row>
    <row r="116" spans="1:17" ht="15" x14ac:dyDescent="0.25">
      <c r="A116" s="10" t="s">
        <v>1143</v>
      </c>
      <c r="B116" s="15">
        <v>982126055990568</v>
      </c>
      <c r="C116" s="11">
        <f>VLOOKUP('[1]Tortugas liberadas DPNG'!B116,'[1]Marcacion Recaptura Limpias'!L$2:M$1495, 2,FALSE)</f>
        <v>982126055990568</v>
      </c>
      <c r="D116" s="16"/>
      <c r="E116" s="16" t="s">
        <v>1145</v>
      </c>
      <c r="F116" s="16">
        <v>6</v>
      </c>
      <c r="G116" s="13">
        <v>41984</v>
      </c>
      <c r="H116" s="16">
        <v>2019</v>
      </c>
      <c r="I116" s="16">
        <v>2</v>
      </c>
      <c r="J116" s="16">
        <v>27</v>
      </c>
      <c r="K116" s="16">
        <v>87</v>
      </c>
      <c r="L116" s="16">
        <v>27.9</v>
      </c>
      <c r="M116" s="16">
        <v>29.4</v>
      </c>
      <c r="N116" s="16">
        <v>20.100000000000001</v>
      </c>
      <c r="O116" s="16">
        <v>1865</v>
      </c>
      <c r="P116" s="17">
        <v>-0.82076000000000005</v>
      </c>
      <c r="Q116" s="17">
        <v>-90.060063</v>
      </c>
    </row>
    <row r="117" spans="1:17" ht="15" x14ac:dyDescent="0.25">
      <c r="A117" s="10" t="s">
        <v>1143</v>
      </c>
      <c r="B117" s="15">
        <v>982126055990498</v>
      </c>
      <c r="C117" s="11">
        <f>VLOOKUP('[1]Tortugas liberadas DPNG'!B117,'[1]Marcacion Recaptura Limpias'!L$2:M$1495, 2,FALSE)</f>
        <v>982126055990498</v>
      </c>
      <c r="D117" s="16"/>
      <c r="E117" s="16" t="s">
        <v>1145</v>
      </c>
      <c r="F117" s="16">
        <v>6</v>
      </c>
      <c r="G117" s="13">
        <v>41984</v>
      </c>
      <c r="H117" s="16">
        <v>2019</v>
      </c>
      <c r="I117" s="16">
        <v>2</v>
      </c>
      <c r="J117" s="16">
        <v>27</v>
      </c>
      <c r="K117" s="16">
        <v>90</v>
      </c>
      <c r="L117" s="16">
        <v>25.5</v>
      </c>
      <c r="M117" s="16">
        <v>26.4</v>
      </c>
      <c r="N117" s="16">
        <v>17.399999999999999</v>
      </c>
      <c r="O117" s="16">
        <v>1216</v>
      </c>
      <c r="P117" s="17">
        <v>-0.82076000000000005</v>
      </c>
      <c r="Q117" s="17">
        <v>-90.060063</v>
      </c>
    </row>
    <row r="118" spans="1:17" ht="15" x14ac:dyDescent="0.25">
      <c r="A118" s="10" t="s">
        <v>1143</v>
      </c>
      <c r="B118" s="15">
        <v>982126055990474</v>
      </c>
      <c r="C118" s="11">
        <f>VLOOKUP('[1]Tortugas liberadas DPNG'!B118,'[1]Marcacion Recaptura Limpias'!L$2:M$1495, 2,FALSE)</f>
        <v>982126055990474</v>
      </c>
      <c r="D118" s="16"/>
      <c r="E118" s="16" t="s">
        <v>1145</v>
      </c>
      <c r="F118" s="16">
        <v>6</v>
      </c>
      <c r="G118" s="13">
        <v>41984</v>
      </c>
      <c r="H118" s="16">
        <v>2019</v>
      </c>
      <c r="I118" s="16">
        <v>2</v>
      </c>
      <c r="J118" s="16">
        <v>27</v>
      </c>
      <c r="K118" s="16">
        <v>91</v>
      </c>
      <c r="L118" s="16">
        <v>26.6</v>
      </c>
      <c r="M118" s="16">
        <v>27.8</v>
      </c>
      <c r="N118" s="16">
        <v>18.399999999999999</v>
      </c>
      <c r="O118" s="16">
        <v>1331</v>
      </c>
      <c r="P118" s="17">
        <v>-0.82076000000000005</v>
      </c>
      <c r="Q118" s="17">
        <v>-90.060063</v>
      </c>
    </row>
    <row r="119" spans="1:17" ht="15" x14ac:dyDescent="0.25">
      <c r="A119" s="10" t="s">
        <v>1143</v>
      </c>
      <c r="B119" s="15">
        <v>982126055990397</v>
      </c>
      <c r="C119" s="11">
        <f>VLOOKUP('[1]Tortugas liberadas DPNG'!B119,'[1]Marcacion Recaptura Limpias'!L$2:M$1495, 2,FALSE)</f>
        <v>982126055990397</v>
      </c>
      <c r="D119" s="16"/>
      <c r="E119" s="16" t="s">
        <v>1145</v>
      </c>
      <c r="F119" s="16">
        <v>6</v>
      </c>
      <c r="G119" s="13">
        <v>41984</v>
      </c>
      <c r="H119" s="16">
        <v>2019</v>
      </c>
      <c r="I119" s="16">
        <v>2</v>
      </c>
      <c r="J119" s="16">
        <v>27</v>
      </c>
      <c r="K119" s="16">
        <v>33</v>
      </c>
      <c r="L119" s="16">
        <v>27.9</v>
      </c>
      <c r="M119" s="16">
        <v>28.5</v>
      </c>
      <c r="N119" s="16">
        <v>19.2</v>
      </c>
      <c r="O119" s="16">
        <v>1682</v>
      </c>
      <c r="P119" s="17">
        <v>-0.82076000000000005</v>
      </c>
      <c r="Q119" s="17">
        <v>-90.060063</v>
      </c>
    </row>
    <row r="120" spans="1:17" ht="15" x14ac:dyDescent="0.25">
      <c r="A120" s="10" t="s">
        <v>1143</v>
      </c>
      <c r="B120" s="15">
        <v>982126055990456</v>
      </c>
      <c r="C120" s="11">
        <f>VLOOKUP('[1]Tortugas liberadas DPNG'!B120,'[1]Marcacion Recaptura Limpias'!L$2:M$1495, 2,FALSE)</f>
        <v>982126055990456</v>
      </c>
      <c r="D120" s="16"/>
      <c r="E120" s="16" t="s">
        <v>1145</v>
      </c>
      <c r="F120" s="16">
        <v>6</v>
      </c>
      <c r="G120" s="13">
        <v>41984</v>
      </c>
      <c r="H120" s="16">
        <v>2019</v>
      </c>
      <c r="I120" s="16">
        <v>2</v>
      </c>
      <c r="J120" s="16">
        <v>27</v>
      </c>
      <c r="K120" s="16">
        <v>34</v>
      </c>
      <c r="L120" s="16">
        <v>27.5</v>
      </c>
      <c r="M120" s="16">
        <v>28.6</v>
      </c>
      <c r="N120" s="16">
        <v>20.100000000000001</v>
      </c>
      <c r="O120" s="16">
        <v>1654</v>
      </c>
      <c r="P120" s="17">
        <v>-0.82076000000000005</v>
      </c>
      <c r="Q120" s="17">
        <v>-90.060063</v>
      </c>
    </row>
    <row r="121" spans="1:17" ht="15" x14ac:dyDescent="0.25">
      <c r="A121" s="10" t="s">
        <v>1143</v>
      </c>
      <c r="B121" s="15">
        <v>982126055990520</v>
      </c>
      <c r="C121" s="11">
        <f>VLOOKUP('[1]Tortugas liberadas DPNG'!B121,'[1]Marcacion Recaptura Limpias'!L$2:M$1495, 2,FALSE)</f>
        <v>982126055990520</v>
      </c>
      <c r="D121" s="16"/>
      <c r="E121" s="16" t="s">
        <v>1145</v>
      </c>
      <c r="F121" s="16">
        <v>6</v>
      </c>
      <c r="G121" s="13">
        <v>41984</v>
      </c>
      <c r="H121" s="16">
        <v>2019</v>
      </c>
      <c r="I121" s="16">
        <v>2</v>
      </c>
      <c r="J121" s="16">
        <v>27</v>
      </c>
      <c r="K121" s="16">
        <v>35</v>
      </c>
      <c r="L121" s="16">
        <v>27.6</v>
      </c>
      <c r="M121" s="16">
        <v>28.6</v>
      </c>
      <c r="N121" s="16">
        <v>19.600000000000001</v>
      </c>
      <c r="O121" s="16">
        <v>1769</v>
      </c>
      <c r="P121" s="17">
        <v>-0.82076000000000005</v>
      </c>
      <c r="Q121" s="17">
        <v>-90.060063</v>
      </c>
    </row>
    <row r="122" spans="1:17" ht="15" x14ac:dyDescent="0.25">
      <c r="A122" s="10" t="s">
        <v>1143</v>
      </c>
      <c r="B122" s="15">
        <v>982126055990446</v>
      </c>
      <c r="C122" s="11">
        <f>VLOOKUP('[1]Tortugas liberadas DPNG'!B122,'[1]Marcacion Recaptura Limpias'!L$2:M$1495, 2,FALSE)</f>
        <v>982126055990446</v>
      </c>
      <c r="D122" s="16"/>
      <c r="E122" s="16" t="s">
        <v>1145</v>
      </c>
      <c r="F122" s="16">
        <v>6</v>
      </c>
      <c r="G122" s="13">
        <v>41984</v>
      </c>
      <c r="H122" s="16">
        <v>2019</v>
      </c>
      <c r="I122" s="16">
        <v>2</v>
      </c>
      <c r="J122" s="16">
        <v>27</v>
      </c>
      <c r="K122" s="16">
        <v>36</v>
      </c>
      <c r="L122" s="16">
        <v>28.2</v>
      </c>
      <c r="M122" s="16">
        <v>29.1</v>
      </c>
      <c r="N122" s="16">
        <v>20.3</v>
      </c>
      <c r="O122" s="16">
        <v>1808</v>
      </c>
      <c r="P122" s="17">
        <v>-0.82076000000000005</v>
      </c>
      <c r="Q122" s="17">
        <v>-90.060063</v>
      </c>
    </row>
    <row r="123" spans="1:17" ht="15" x14ac:dyDescent="0.25">
      <c r="A123" s="10" t="s">
        <v>1143</v>
      </c>
      <c r="B123" s="15">
        <v>982126055990505</v>
      </c>
      <c r="C123" s="11">
        <f>VLOOKUP('[1]Tortugas liberadas DPNG'!B123,'[1]Marcacion Recaptura Limpias'!L$2:M$1495, 2,FALSE)</f>
        <v>982126055990505</v>
      </c>
      <c r="D123" s="16"/>
      <c r="E123" s="16" t="s">
        <v>1145</v>
      </c>
      <c r="F123" s="16">
        <v>6</v>
      </c>
      <c r="G123" s="13">
        <v>41984</v>
      </c>
      <c r="H123" s="16">
        <v>2019</v>
      </c>
      <c r="I123" s="16">
        <v>2</v>
      </c>
      <c r="J123" s="16">
        <v>27</v>
      </c>
      <c r="K123" s="16">
        <v>37</v>
      </c>
      <c r="L123" s="16">
        <v>26.3</v>
      </c>
      <c r="M123" s="16">
        <v>27.1</v>
      </c>
      <c r="N123" s="16">
        <v>19.2</v>
      </c>
      <c r="O123" s="16">
        <v>1672</v>
      </c>
      <c r="P123" s="17">
        <v>-0.82076000000000005</v>
      </c>
      <c r="Q123" s="17">
        <v>-90.060063</v>
      </c>
    </row>
    <row r="124" spans="1:17" ht="15" x14ac:dyDescent="0.25">
      <c r="A124" s="10" t="s">
        <v>1143</v>
      </c>
      <c r="B124" s="15">
        <v>982126055990535</v>
      </c>
      <c r="C124" s="11">
        <f>VLOOKUP('[1]Tortugas liberadas DPNG'!B124,'[1]Marcacion Recaptura Limpias'!L$2:M$1495, 2,FALSE)</f>
        <v>982126055990535</v>
      </c>
      <c r="D124" s="16"/>
      <c r="E124" s="16" t="s">
        <v>1145</v>
      </c>
      <c r="F124" s="16">
        <v>6</v>
      </c>
      <c r="G124" s="13">
        <v>41984</v>
      </c>
      <c r="H124" s="16">
        <v>2019</v>
      </c>
      <c r="I124" s="16">
        <v>2</v>
      </c>
      <c r="J124" s="16">
        <v>27</v>
      </c>
      <c r="K124" s="16">
        <v>38</v>
      </c>
      <c r="L124" s="16">
        <v>25.9</v>
      </c>
      <c r="M124" s="16">
        <v>26.9</v>
      </c>
      <c r="N124" s="16">
        <v>18.899999999999999</v>
      </c>
      <c r="O124" s="16">
        <v>1543</v>
      </c>
      <c r="P124" s="17">
        <v>-0.82076000000000005</v>
      </c>
      <c r="Q124" s="17">
        <v>-90.060063</v>
      </c>
    </row>
    <row r="125" spans="1:17" ht="15" x14ac:dyDescent="0.25">
      <c r="A125" s="10" t="s">
        <v>1143</v>
      </c>
      <c r="B125" s="15">
        <v>982126055990540</v>
      </c>
      <c r="C125" s="11">
        <f>VLOOKUP('[1]Tortugas liberadas DPNG'!B125,'[1]Marcacion Recaptura Limpias'!L$2:M$1495, 2,FALSE)</f>
        <v>982126055990540</v>
      </c>
      <c r="D125" s="16"/>
      <c r="E125" s="16" t="s">
        <v>1145</v>
      </c>
      <c r="F125" s="16">
        <v>6</v>
      </c>
      <c r="G125" s="13">
        <v>41984</v>
      </c>
      <c r="H125" s="16">
        <v>2019</v>
      </c>
      <c r="I125" s="16">
        <v>2</v>
      </c>
      <c r="J125" s="16">
        <v>27</v>
      </c>
      <c r="K125" s="16">
        <v>39</v>
      </c>
      <c r="L125" s="16">
        <v>27.4</v>
      </c>
      <c r="M125" s="16">
        <v>29.3</v>
      </c>
      <c r="N125" s="16">
        <v>19.899999999999999</v>
      </c>
      <c r="O125" s="16">
        <v>1996</v>
      </c>
      <c r="P125" s="17">
        <v>-0.82076000000000005</v>
      </c>
      <c r="Q125" s="17">
        <v>-90.060063</v>
      </c>
    </row>
    <row r="126" spans="1:17" ht="15" x14ac:dyDescent="0.25">
      <c r="A126" s="10" t="s">
        <v>1143</v>
      </c>
      <c r="B126" s="15">
        <v>982126055990548</v>
      </c>
      <c r="C126" s="11">
        <f>VLOOKUP('[1]Tortugas liberadas DPNG'!B126,'[1]Marcacion Recaptura Limpias'!L$2:M$1495, 2,FALSE)</f>
        <v>982126055990548</v>
      </c>
      <c r="D126" s="16"/>
      <c r="E126" s="16" t="s">
        <v>1145</v>
      </c>
      <c r="F126" s="16">
        <v>6</v>
      </c>
      <c r="G126" s="13">
        <v>41984</v>
      </c>
      <c r="H126" s="16">
        <v>2019</v>
      </c>
      <c r="I126" s="16">
        <v>2</v>
      </c>
      <c r="J126" s="16">
        <v>27</v>
      </c>
      <c r="K126" s="16">
        <v>40</v>
      </c>
      <c r="L126" s="16">
        <v>27.9</v>
      </c>
      <c r="M126" s="16">
        <v>29.5</v>
      </c>
      <c r="N126" s="16">
        <v>19.600000000000001</v>
      </c>
      <c r="O126" s="16">
        <v>1966</v>
      </c>
      <c r="P126" s="17">
        <v>-0.82076000000000005</v>
      </c>
      <c r="Q126" s="17">
        <v>-90.060063</v>
      </c>
    </row>
    <row r="127" spans="1:17" ht="15" x14ac:dyDescent="0.25">
      <c r="A127" s="10" t="s">
        <v>1143</v>
      </c>
      <c r="B127" s="15">
        <v>982126055990541</v>
      </c>
      <c r="C127" s="11">
        <f>VLOOKUP('[1]Tortugas liberadas DPNG'!B127,'[1]Marcacion Recaptura Limpias'!L$2:M$1495, 2,FALSE)</f>
        <v>982126055990541</v>
      </c>
      <c r="D127" s="16"/>
      <c r="E127" s="16" t="s">
        <v>1145</v>
      </c>
      <c r="F127" s="16">
        <v>6</v>
      </c>
      <c r="G127" s="13">
        <v>41984</v>
      </c>
      <c r="H127" s="16">
        <v>2019</v>
      </c>
      <c r="I127" s="16">
        <v>2</v>
      </c>
      <c r="J127" s="16">
        <v>27</v>
      </c>
      <c r="K127" s="16">
        <v>41</v>
      </c>
      <c r="L127" s="16">
        <v>29.3</v>
      </c>
      <c r="M127" s="16">
        <v>29.6</v>
      </c>
      <c r="N127" s="16">
        <v>20.5</v>
      </c>
      <c r="O127" s="16">
        <v>2033</v>
      </c>
      <c r="P127" s="17">
        <v>-0.82076000000000005</v>
      </c>
      <c r="Q127" s="17">
        <v>-90.060063</v>
      </c>
    </row>
    <row r="128" spans="1:17" ht="15" x14ac:dyDescent="0.25">
      <c r="A128" s="10" t="s">
        <v>1143</v>
      </c>
      <c r="B128" s="15">
        <v>982126055990459</v>
      </c>
      <c r="C128" s="11">
        <f>VLOOKUP('[1]Tortugas liberadas DPNG'!B128,'[1]Marcacion Recaptura Limpias'!L$2:M$1495, 2,FALSE)</f>
        <v>982126055990459</v>
      </c>
      <c r="D128" s="16"/>
      <c r="E128" s="16" t="s">
        <v>1145</v>
      </c>
      <c r="F128" s="16">
        <v>6</v>
      </c>
      <c r="G128" s="13">
        <v>41984</v>
      </c>
      <c r="H128" s="16">
        <v>2019</v>
      </c>
      <c r="I128" s="16">
        <v>2</v>
      </c>
      <c r="J128" s="16">
        <v>27</v>
      </c>
      <c r="K128" s="16">
        <v>42</v>
      </c>
      <c r="L128" s="16">
        <v>27</v>
      </c>
      <c r="M128" s="16">
        <v>27.5</v>
      </c>
      <c r="N128" s="16">
        <v>18.600000000000001</v>
      </c>
      <c r="O128" s="16">
        <v>1537</v>
      </c>
      <c r="P128" s="17">
        <v>-0.82076000000000005</v>
      </c>
      <c r="Q128" s="17">
        <v>-90.060063</v>
      </c>
    </row>
    <row r="129" spans="1:17" ht="15" x14ac:dyDescent="0.25">
      <c r="A129" s="10" t="s">
        <v>1143</v>
      </c>
      <c r="B129" s="15">
        <v>982126055990482</v>
      </c>
      <c r="C129" s="15">
        <v>982126055990482</v>
      </c>
      <c r="D129" s="16"/>
      <c r="E129" s="16" t="s">
        <v>1145</v>
      </c>
      <c r="F129" s="16">
        <v>6</v>
      </c>
      <c r="G129" s="13">
        <v>41984</v>
      </c>
      <c r="H129" s="16">
        <v>2019</v>
      </c>
      <c r="I129" s="16">
        <v>2</v>
      </c>
      <c r="J129" s="16">
        <v>27</v>
      </c>
      <c r="K129" s="16">
        <v>43</v>
      </c>
      <c r="L129" s="16">
        <v>26.8</v>
      </c>
      <c r="M129" s="16">
        <v>28.2</v>
      </c>
      <c r="N129" s="16">
        <v>18.899999999999999</v>
      </c>
      <c r="O129" s="16">
        <v>1518</v>
      </c>
      <c r="P129" s="17">
        <v>-0.82076000000000005</v>
      </c>
      <c r="Q129" s="17">
        <v>-90.060063</v>
      </c>
    </row>
    <row r="130" spans="1:17" ht="15" x14ac:dyDescent="0.25">
      <c r="A130" s="10" t="s">
        <v>1143</v>
      </c>
      <c r="B130" s="15">
        <v>982126055990476</v>
      </c>
      <c r="C130" s="11">
        <f>VLOOKUP('[1]Tortugas liberadas DPNG'!B130,'[1]Marcacion Recaptura Limpias'!L$2:M$1495, 2,FALSE)</f>
        <v>982126055990476</v>
      </c>
      <c r="D130" s="16"/>
      <c r="E130" s="16" t="s">
        <v>1145</v>
      </c>
      <c r="F130" s="16">
        <v>6</v>
      </c>
      <c r="G130" s="13">
        <v>41984</v>
      </c>
      <c r="H130" s="16">
        <v>2019</v>
      </c>
      <c r="I130" s="16">
        <v>2</v>
      </c>
      <c r="J130" s="16">
        <v>27</v>
      </c>
      <c r="K130" s="16">
        <v>44</v>
      </c>
      <c r="L130" s="16">
        <v>28.4</v>
      </c>
      <c r="M130" s="16">
        <v>29.1</v>
      </c>
      <c r="N130" s="16">
        <v>20.2</v>
      </c>
      <c r="O130" s="16">
        <v>1941</v>
      </c>
      <c r="P130" s="17">
        <v>-0.82076000000000005</v>
      </c>
      <c r="Q130" s="17">
        <v>-90.060063</v>
      </c>
    </row>
    <row r="131" spans="1:17" ht="15" x14ac:dyDescent="0.25">
      <c r="A131" s="10" t="s">
        <v>1143</v>
      </c>
      <c r="B131" s="15">
        <v>982126055990421</v>
      </c>
      <c r="C131" s="15">
        <v>982126055990421</v>
      </c>
      <c r="D131" s="16"/>
      <c r="E131" s="16" t="s">
        <v>1145</v>
      </c>
      <c r="F131" s="16">
        <v>6</v>
      </c>
      <c r="G131" s="13">
        <v>41984</v>
      </c>
      <c r="H131" s="16">
        <v>2019</v>
      </c>
      <c r="I131" s="16">
        <v>2</v>
      </c>
      <c r="J131" s="16">
        <v>27</v>
      </c>
      <c r="K131" s="16">
        <v>45</v>
      </c>
      <c r="L131" s="16">
        <v>28.6</v>
      </c>
      <c r="M131" s="16">
        <v>29.9</v>
      </c>
      <c r="N131" s="16">
        <v>20.8</v>
      </c>
      <c r="O131" s="16">
        <v>1976</v>
      </c>
      <c r="P131" s="17">
        <v>-0.82076000000000005</v>
      </c>
      <c r="Q131" s="17">
        <v>-90.060063</v>
      </c>
    </row>
    <row r="132" spans="1:17" ht="15" x14ac:dyDescent="0.25">
      <c r="A132" s="10" t="s">
        <v>1143</v>
      </c>
      <c r="B132" s="15">
        <v>982126055990504</v>
      </c>
      <c r="C132" s="11" t="str">
        <f>VLOOKUP('[1]Tortugas liberadas DPNG'!B132,'[1]Marcacion Recaptura Limpias'!L$2:M$1495, 2,FALSE)</f>
        <v>982126055990504</v>
      </c>
      <c r="D132" s="16"/>
      <c r="E132" s="16" t="s">
        <v>1145</v>
      </c>
      <c r="F132" s="16">
        <v>6</v>
      </c>
      <c r="G132" s="13">
        <v>41984</v>
      </c>
      <c r="H132" s="16">
        <v>2019</v>
      </c>
      <c r="I132" s="16">
        <v>2</v>
      </c>
      <c r="J132" s="16">
        <v>27</v>
      </c>
      <c r="K132" s="16">
        <v>46</v>
      </c>
      <c r="L132" s="16">
        <v>28.8</v>
      </c>
      <c r="M132" s="16">
        <v>29.8</v>
      </c>
      <c r="N132" s="16">
        <v>20.2</v>
      </c>
      <c r="O132" s="16">
        <v>1741</v>
      </c>
      <c r="P132" s="17">
        <v>-0.82076000000000005</v>
      </c>
      <c r="Q132" s="17">
        <v>-90.060063</v>
      </c>
    </row>
    <row r="133" spans="1:17" ht="15" x14ac:dyDescent="0.25">
      <c r="A133" s="10" t="s">
        <v>1143</v>
      </c>
      <c r="B133" s="15">
        <v>982126055990501</v>
      </c>
      <c r="C133" s="11" t="str">
        <f>VLOOKUP('[1]Tortugas liberadas DPNG'!B133,'[1]Marcacion Recaptura Limpias'!L$2:M$1495, 2,FALSE)</f>
        <v>982126055990501</v>
      </c>
      <c r="D133" s="16"/>
      <c r="E133" s="16" t="s">
        <v>1145</v>
      </c>
      <c r="F133" s="16">
        <v>6</v>
      </c>
      <c r="G133" s="13">
        <v>41984</v>
      </c>
      <c r="H133" s="16">
        <v>2019</v>
      </c>
      <c r="I133" s="16">
        <v>2</v>
      </c>
      <c r="J133" s="16">
        <v>27</v>
      </c>
      <c r="K133" s="16">
        <v>47</v>
      </c>
      <c r="L133" s="16">
        <v>31.2</v>
      </c>
      <c r="M133" s="16">
        <v>32.799999999999997</v>
      </c>
      <c r="N133" s="16">
        <v>22.7</v>
      </c>
      <c r="O133" s="16">
        <v>2707</v>
      </c>
      <c r="P133" s="17">
        <v>-0.82076000000000005</v>
      </c>
      <c r="Q133" s="17">
        <v>-90.060063</v>
      </c>
    </row>
    <row r="134" spans="1:17" ht="15" x14ac:dyDescent="0.25">
      <c r="A134" s="10" t="s">
        <v>1143</v>
      </c>
      <c r="B134" s="15">
        <v>982126055990466</v>
      </c>
      <c r="C134" s="11">
        <f>VLOOKUP('[1]Tortugas liberadas DPNG'!B134,'[1]Marcacion Recaptura Limpias'!L$2:M$1495, 2,FALSE)</f>
        <v>982126055990466</v>
      </c>
      <c r="D134" s="16"/>
      <c r="E134" s="16" t="s">
        <v>1145</v>
      </c>
      <c r="F134" s="16">
        <v>6</v>
      </c>
      <c r="G134" s="13">
        <v>41984</v>
      </c>
      <c r="H134" s="16">
        <v>2019</v>
      </c>
      <c r="I134" s="16">
        <v>2</v>
      </c>
      <c r="J134" s="16">
        <v>27</v>
      </c>
      <c r="K134" s="16">
        <v>48</v>
      </c>
      <c r="L134" s="16">
        <v>30.2</v>
      </c>
      <c r="M134" s="16">
        <v>31.3</v>
      </c>
      <c r="N134" s="16">
        <v>21.8</v>
      </c>
      <c r="O134" s="16">
        <v>2399</v>
      </c>
      <c r="P134" s="17">
        <v>-0.82076000000000005</v>
      </c>
      <c r="Q134" s="17">
        <v>-90.060063</v>
      </c>
    </row>
    <row r="135" spans="1:17" ht="15" x14ac:dyDescent="0.25">
      <c r="A135" s="10" t="s">
        <v>1143</v>
      </c>
      <c r="B135" s="15">
        <v>982126055990435</v>
      </c>
      <c r="C135" s="11">
        <f>VLOOKUP('[1]Tortugas liberadas DPNG'!B135,'[1]Marcacion Recaptura Limpias'!L$2:M$1495, 2,FALSE)</f>
        <v>982126055990435</v>
      </c>
      <c r="D135" s="16"/>
      <c r="E135" s="16" t="s">
        <v>1145</v>
      </c>
      <c r="F135" s="16">
        <v>6</v>
      </c>
      <c r="G135" s="13">
        <v>41984</v>
      </c>
      <c r="H135" s="16">
        <v>2019</v>
      </c>
      <c r="I135" s="16">
        <v>2</v>
      </c>
      <c r="J135" s="16">
        <v>27</v>
      </c>
      <c r="K135" s="16">
        <v>49</v>
      </c>
      <c r="L135" s="16">
        <v>25.8</v>
      </c>
      <c r="M135" s="16">
        <v>27.3</v>
      </c>
      <c r="N135" s="16">
        <v>18.2</v>
      </c>
      <c r="O135" s="16">
        <v>1527</v>
      </c>
      <c r="P135" s="17">
        <v>-0.82076000000000005</v>
      </c>
      <c r="Q135" s="17">
        <v>-90.060063</v>
      </c>
    </row>
    <row r="136" spans="1:17" ht="15" x14ac:dyDescent="0.25">
      <c r="A136" s="10" t="s">
        <v>1143</v>
      </c>
      <c r="B136" s="15">
        <v>982126055990496</v>
      </c>
      <c r="C136" s="15">
        <v>982126055990496</v>
      </c>
      <c r="D136" s="16"/>
      <c r="E136" s="16" t="s">
        <v>1145</v>
      </c>
      <c r="F136" s="16">
        <v>6</v>
      </c>
      <c r="G136" s="13">
        <v>41984</v>
      </c>
      <c r="H136" s="16">
        <v>2019</v>
      </c>
      <c r="I136" s="16">
        <v>2</v>
      </c>
      <c r="J136" s="16">
        <v>27</v>
      </c>
      <c r="K136" s="16">
        <v>50</v>
      </c>
      <c r="L136" s="16">
        <v>28.7</v>
      </c>
      <c r="M136" s="16">
        <v>29.7</v>
      </c>
      <c r="N136" s="16">
        <v>20.3</v>
      </c>
      <c r="O136" s="16">
        <v>2017</v>
      </c>
      <c r="P136" s="17">
        <v>-0.82076000000000005</v>
      </c>
      <c r="Q136" s="17">
        <v>-90.060063</v>
      </c>
    </row>
    <row r="137" spans="1:17" ht="15" x14ac:dyDescent="0.25">
      <c r="A137" s="10" t="s">
        <v>1143</v>
      </c>
      <c r="B137" s="15">
        <v>982126055990472</v>
      </c>
      <c r="C137" s="11">
        <f>VLOOKUP('[1]Tortugas liberadas DPNG'!B137,'[1]Marcacion Recaptura Limpias'!L$2:M$1495, 2,FALSE)</f>
        <v>982126055990472</v>
      </c>
      <c r="D137" s="16"/>
      <c r="E137" s="16" t="s">
        <v>1145</v>
      </c>
      <c r="F137" s="16">
        <v>6</v>
      </c>
      <c r="G137" s="13">
        <v>41984</v>
      </c>
      <c r="H137" s="16">
        <v>2019</v>
      </c>
      <c r="I137" s="16">
        <v>2</v>
      </c>
      <c r="J137" s="16">
        <v>27</v>
      </c>
      <c r="K137" s="16">
        <v>51</v>
      </c>
      <c r="L137" s="16">
        <v>27.2</v>
      </c>
      <c r="M137" s="16">
        <v>28.3</v>
      </c>
      <c r="N137" s="16">
        <v>19.3</v>
      </c>
      <c r="O137" s="16">
        <v>1694</v>
      </c>
      <c r="P137" s="17">
        <v>-0.82076000000000005</v>
      </c>
      <c r="Q137" s="17">
        <v>-90.060063</v>
      </c>
    </row>
    <row r="138" spans="1:17" ht="15" x14ac:dyDescent="0.25">
      <c r="A138" s="10" t="s">
        <v>1143</v>
      </c>
      <c r="B138" s="15">
        <v>982126055990443</v>
      </c>
      <c r="C138" s="11">
        <f>VLOOKUP('[1]Tortugas liberadas DPNG'!B138,'[1]Marcacion Recaptura Limpias'!L$2:M$1495, 2,FALSE)</f>
        <v>982126055990443</v>
      </c>
      <c r="D138" s="16"/>
      <c r="E138" s="16" t="s">
        <v>1145</v>
      </c>
      <c r="F138" s="16">
        <v>6</v>
      </c>
      <c r="G138" s="13">
        <v>41984</v>
      </c>
      <c r="H138" s="16">
        <v>2019</v>
      </c>
      <c r="I138" s="16">
        <v>2</v>
      </c>
      <c r="J138" s="16">
        <v>27</v>
      </c>
      <c r="K138" s="16">
        <v>52</v>
      </c>
      <c r="L138" s="16">
        <v>26.9</v>
      </c>
      <c r="M138" s="16">
        <v>28.1</v>
      </c>
      <c r="N138" s="16">
        <v>19.7</v>
      </c>
      <c r="O138" s="16">
        <v>1614</v>
      </c>
      <c r="P138" s="17">
        <v>-0.82076000000000005</v>
      </c>
      <c r="Q138" s="17">
        <v>-90.060063</v>
      </c>
    </row>
    <row r="139" spans="1:17" ht="15" x14ac:dyDescent="0.25">
      <c r="A139" s="10" t="s">
        <v>1143</v>
      </c>
      <c r="B139" s="15">
        <v>982126055990572</v>
      </c>
      <c r="C139" s="11">
        <f>VLOOKUP('[1]Tortugas liberadas DPNG'!B139,'[1]Marcacion Recaptura Limpias'!L$2:M$1495, 2,FALSE)</f>
        <v>982126055990572</v>
      </c>
      <c r="D139" s="16"/>
      <c r="E139" s="16" t="s">
        <v>1145</v>
      </c>
      <c r="F139" s="16">
        <v>6</v>
      </c>
      <c r="G139" s="13">
        <v>41984</v>
      </c>
      <c r="H139" s="16">
        <v>2019</v>
      </c>
      <c r="I139" s="16">
        <v>2</v>
      </c>
      <c r="J139" s="16">
        <v>27</v>
      </c>
      <c r="K139" s="16">
        <v>53</v>
      </c>
      <c r="L139" s="16">
        <v>29.9</v>
      </c>
      <c r="M139" s="16">
        <v>31.3</v>
      </c>
      <c r="N139" s="16">
        <v>21.7</v>
      </c>
      <c r="O139" s="16">
        <v>2206</v>
      </c>
      <c r="P139" s="17">
        <v>-0.82076000000000005</v>
      </c>
      <c r="Q139" s="17">
        <v>-90.060063</v>
      </c>
    </row>
    <row r="140" spans="1:17" ht="15" x14ac:dyDescent="0.25">
      <c r="A140" s="10" t="s">
        <v>1143</v>
      </c>
      <c r="B140" s="15">
        <v>982126055990478</v>
      </c>
      <c r="C140" s="11">
        <f>VLOOKUP('[1]Tortugas liberadas DPNG'!B140,'[1]Marcacion Recaptura Limpias'!L$2:M$1495, 2,FALSE)</f>
        <v>982126055990478</v>
      </c>
      <c r="D140" s="16"/>
      <c r="E140" s="16" t="s">
        <v>1145</v>
      </c>
      <c r="F140" s="16">
        <v>6</v>
      </c>
      <c r="G140" s="13">
        <v>41984</v>
      </c>
      <c r="H140" s="16">
        <v>2019</v>
      </c>
      <c r="I140" s="16">
        <v>2</v>
      </c>
      <c r="J140" s="16">
        <v>27</v>
      </c>
      <c r="K140" s="16">
        <v>54</v>
      </c>
      <c r="L140" s="16">
        <v>27.6</v>
      </c>
      <c r="M140" s="16">
        <v>28.7</v>
      </c>
      <c r="N140" s="16">
        <v>19.5</v>
      </c>
      <c r="O140" s="16">
        <v>1709</v>
      </c>
      <c r="P140" s="17">
        <v>-0.82076000000000005</v>
      </c>
      <c r="Q140" s="17">
        <v>-90.060063</v>
      </c>
    </row>
    <row r="141" spans="1:17" ht="15" x14ac:dyDescent="0.25">
      <c r="A141" s="10" t="s">
        <v>1143</v>
      </c>
      <c r="B141" s="15">
        <v>982126055990414</v>
      </c>
      <c r="C141" s="11">
        <f>VLOOKUP('[1]Tortugas liberadas DPNG'!B141,'[1]Marcacion Recaptura Limpias'!L$2:M$1495, 2,FALSE)</f>
        <v>982126055990414</v>
      </c>
      <c r="D141" s="16"/>
      <c r="E141" s="16" t="s">
        <v>1145</v>
      </c>
      <c r="F141" s="16">
        <v>6</v>
      </c>
      <c r="G141" s="13">
        <v>41984</v>
      </c>
      <c r="H141" s="16">
        <v>2019</v>
      </c>
      <c r="I141" s="16">
        <v>2</v>
      </c>
      <c r="J141" s="16">
        <v>27</v>
      </c>
      <c r="K141" s="16">
        <v>55</v>
      </c>
      <c r="L141" s="16">
        <v>31.2</v>
      </c>
      <c r="M141" s="16">
        <v>32.200000000000003</v>
      </c>
      <c r="N141" s="16">
        <v>23.1</v>
      </c>
      <c r="O141" s="16">
        <v>2388</v>
      </c>
      <c r="P141" s="17">
        <v>-0.82076000000000005</v>
      </c>
      <c r="Q141" s="17">
        <v>-90.060063</v>
      </c>
    </row>
    <row r="142" spans="1:17" ht="15" x14ac:dyDescent="0.25">
      <c r="A142" s="10" t="s">
        <v>1143</v>
      </c>
      <c r="B142" s="15">
        <v>982126055990458</v>
      </c>
      <c r="C142" s="11">
        <f>VLOOKUP('[1]Tortugas liberadas DPNG'!B142,'[1]Marcacion Recaptura Limpias'!L$2:M$1495, 2,FALSE)</f>
        <v>982126055990458</v>
      </c>
      <c r="D142" s="16"/>
      <c r="E142" s="16" t="s">
        <v>1145</v>
      </c>
      <c r="F142" s="16">
        <v>6</v>
      </c>
      <c r="G142" s="13">
        <v>41984</v>
      </c>
      <c r="H142" s="16">
        <v>2019</v>
      </c>
      <c r="I142" s="16">
        <v>2</v>
      </c>
      <c r="J142" s="16">
        <v>27</v>
      </c>
      <c r="K142" s="16">
        <v>56</v>
      </c>
      <c r="L142" s="16">
        <v>26.6</v>
      </c>
      <c r="M142" s="16">
        <v>27.8</v>
      </c>
      <c r="N142" s="16">
        <v>19.5</v>
      </c>
      <c r="O142" s="16">
        <v>1714</v>
      </c>
      <c r="P142" s="17">
        <v>-0.82076000000000005</v>
      </c>
      <c r="Q142" s="17">
        <v>-90.060063</v>
      </c>
    </row>
    <row r="143" spans="1:17" ht="15" x14ac:dyDescent="0.25">
      <c r="A143" s="10" t="s">
        <v>1143</v>
      </c>
      <c r="B143" s="15">
        <v>982126055990479</v>
      </c>
      <c r="C143" s="11">
        <f>VLOOKUP('[1]Tortugas liberadas DPNG'!B143,'[1]Marcacion Recaptura Limpias'!L$2:M$1495, 2,FALSE)</f>
        <v>982126055990479</v>
      </c>
      <c r="D143" s="16"/>
      <c r="E143" s="16" t="s">
        <v>1145</v>
      </c>
      <c r="F143" s="16">
        <v>6</v>
      </c>
      <c r="G143" s="13">
        <v>41984</v>
      </c>
      <c r="H143" s="16">
        <v>2019</v>
      </c>
      <c r="I143" s="16">
        <v>2</v>
      </c>
      <c r="J143" s="16">
        <v>27</v>
      </c>
      <c r="K143" s="16">
        <v>57</v>
      </c>
      <c r="L143" s="16">
        <v>25.4</v>
      </c>
      <c r="M143" s="16">
        <v>25.9</v>
      </c>
      <c r="N143" s="16">
        <v>17.399999999999999</v>
      </c>
      <c r="O143" s="16">
        <v>1266</v>
      </c>
      <c r="P143" s="17">
        <v>-0.82076000000000005</v>
      </c>
      <c r="Q143" s="17">
        <v>-90.060063</v>
      </c>
    </row>
    <row r="144" spans="1:17" ht="15" x14ac:dyDescent="0.25">
      <c r="A144" s="10" t="s">
        <v>1143</v>
      </c>
      <c r="B144" s="15">
        <v>982126055990477</v>
      </c>
      <c r="C144" s="11">
        <f>VLOOKUP('[1]Tortugas liberadas DPNG'!B144,'[1]Marcacion Recaptura Limpias'!L$2:M$1495, 2,FALSE)</f>
        <v>982126055990477</v>
      </c>
      <c r="D144" s="16"/>
      <c r="E144" s="16" t="s">
        <v>1145</v>
      </c>
      <c r="F144" s="16">
        <v>6</v>
      </c>
      <c r="G144" s="13">
        <v>41984</v>
      </c>
      <c r="H144" s="16">
        <v>2019</v>
      </c>
      <c r="I144" s="16">
        <v>2</v>
      </c>
      <c r="J144" s="16">
        <v>27</v>
      </c>
      <c r="K144" s="16">
        <v>58</v>
      </c>
      <c r="L144" s="16">
        <v>27.9</v>
      </c>
      <c r="M144" s="16">
        <v>29.4</v>
      </c>
      <c r="N144" s="16">
        <v>19.8</v>
      </c>
      <c r="O144" s="16">
        <v>1793</v>
      </c>
      <c r="P144" s="17">
        <v>-0.82076000000000005</v>
      </c>
      <c r="Q144" s="17">
        <v>-90.060063</v>
      </c>
    </row>
    <row r="145" spans="1:17" ht="15" x14ac:dyDescent="0.25">
      <c r="A145" s="10" t="s">
        <v>1143</v>
      </c>
      <c r="B145" s="15">
        <v>982126055990398</v>
      </c>
      <c r="C145" s="11">
        <f>VLOOKUP('[1]Tortugas liberadas DPNG'!B145,'[1]Marcacion Recaptura Limpias'!L$2:M$1495, 2,FALSE)</f>
        <v>982126055990398</v>
      </c>
      <c r="D145" s="16"/>
      <c r="E145" s="16" t="s">
        <v>1145</v>
      </c>
      <c r="F145" s="16">
        <v>6</v>
      </c>
      <c r="G145" s="13">
        <v>41984</v>
      </c>
      <c r="H145" s="16">
        <v>2019</v>
      </c>
      <c r="I145" s="16">
        <v>2</v>
      </c>
      <c r="J145" s="16">
        <v>27</v>
      </c>
      <c r="K145" s="16">
        <v>60</v>
      </c>
      <c r="L145" s="16">
        <v>27.4</v>
      </c>
      <c r="M145" s="16">
        <v>28.3</v>
      </c>
      <c r="N145" s="16">
        <v>19.2</v>
      </c>
      <c r="O145" s="16">
        <v>1641</v>
      </c>
      <c r="P145" s="17">
        <v>-0.82076000000000005</v>
      </c>
      <c r="Q145" s="17">
        <v>-90.060063</v>
      </c>
    </row>
    <row r="146" spans="1:17" ht="15" x14ac:dyDescent="0.25">
      <c r="A146" s="10" t="s">
        <v>1143</v>
      </c>
      <c r="B146" s="15">
        <v>982126055990512</v>
      </c>
      <c r="C146" s="11">
        <f>VLOOKUP('[1]Tortugas liberadas DPNG'!B146,'[1]Marcacion Recaptura Limpias'!L$2:M$1495, 2,FALSE)</f>
        <v>982126055990512</v>
      </c>
      <c r="D146" s="16"/>
      <c r="E146" s="16" t="s">
        <v>1145</v>
      </c>
      <c r="F146" s="16">
        <v>6</v>
      </c>
      <c r="G146" s="13">
        <v>41984</v>
      </c>
      <c r="H146" s="16">
        <v>2019</v>
      </c>
      <c r="I146" s="16">
        <v>2</v>
      </c>
      <c r="J146" s="16">
        <v>27</v>
      </c>
      <c r="K146" s="16">
        <v>61</v>
      </c>
      <c r="L146" s="16">
        <v>25.6</v>
      </c>
      <c r="M146" s="16">
        <v>27.6</v>
      </c>
      <c r="N146" s="16">
        <v>18.2</v>
      </c>
      <c r="O146" s="16">
        <v>1334</v>
      </c>
      <c r="P146" s="17">
        <v>-0.82076000000000005</v>
      </c>
      <c r="Q146" s="17">
        <v>-90.060063</v>
      </c>
    </row>
    <row r="147" spans="1:17" ht="15" x14ac:dyDescent="0.25">
      <c r="A147" s="10" t="s">
        <v>1143</v>
      </c>
      <c r="B147" s="15">
        <v>982126055990544</v>
      </c>
      <c r="C147" s="11">
        <f>VLOOKUP('[1]Tortugas liberadas DPNG'!B147,'[1]Marcacion Recaptura Limpias'!L$2:M$1495, 2,FALSE)</f>
        <v>982126055990544</v>
      </c>
      <c r="D147" s="16"/>
      <c r="E147" s="16" t="s">
        <v>1145</v>
      </c>
      <c r="F147" s="16">
        <v>6</v>
      </c>
      <c r="G147" s="13">
        <v>41984</v>
      </c>
      <c r="H147" s="16">
        <v>2019</v>
      </c>
      <c r="I147" s="16">
        <v>2</v>
      </c>
      <c r="J147" s="16">
        <v>27</v>
      </c>
      <c r="K147" s="16">
        <v>92</v>
      </c>
      <c r="L147" s="16">
        <v>27.3</v>
      </c>
      <c r="M147" s="16">
        <v>28.7</v>
      </c>
      <c r="N147" s="16">
        <v>18</v>
      </c>
      <c r="O147" s="16">
        <v>1693</v>
      </c>
      <c r="P147" s="17">
        <v>-0.82076000000000005</v>
      </c>
      <c r="Q147" s="17">
        <v>-90.060063</v>
      </c>
    </row>
    <row r="148" spans="1:17" ht="15" x14ac:dyDescent="0.25">
      <c r="A148" s="10" t="s">
        <v>1143</v>
      </c>
      <c r="B148" s="15">
        <v>982126055990549</v>
      </c>
      <c r="C148" s="11">
        <f>VLOOKUP('[1]Tortugas liberadas DPNG'!B148,'[1]Marcacion Recaptura Limpias'!L$2:M$1495, 2,FALSE)</f>
        <v>982126055990549</v>
      </c>
      <c r="D148" s="16"/>
      <c r="E148" s="16" t="s">
        <v>1145</v>
      </c>
      <c r="F148" s="16">
        <v>6</v>
      </c>
      <c r="G148" s="13">
        <v>41984</v>
      </c>
      <c r="H148" s="16">
        <v>2019</v>
      </c>
      <c r="I148" s="16">
        <v>2</v>
      </c>
      <c r="J148" s="16">
        <v>27</v>
      </c>
      <c r="K148" s="16">
        <v>93</v>
      </c>
      <c r="L148" s="16">
        <v>24.7</v>
      </c>
      <c r="M148" s="16">
        <v>25.1</v>
      </c>
      <c r="N148" s="16">
        <v>17.3</v>
      </c>
      <c r="O148" s="16">
        <v>1203</v>
      </c>
      <c r="P148" s="17">
        <v>-0.82076000000000005</v>
      </c>
      <c r="Q148" s="17">
        <v>-90.060063</v>
      </c>
    </row>
    <row r="149" spans="1:17" ht="15" x14ac:dyDescent="0.25">
      <c r="A149" s="10" t="s">
        <v>1143</v>
      </c>
      <c r="B149" s="15">
        <v>982126055990481</v>
      </c>
      <c r="C149" s="11">
        <f>VLOOKUP('[1]Tortugas liberadas DPNG'!B149,'[1]Marcacion Recaptura Limpias'!L$2:M$1495, 2,FALSE)</f>
        <v>982126055990481</v>
      </c>
      <c r="D149" s="16"/>
      <c r="E149" s="16" t="s">
        <v>1145</v>
      </c>
      <c r="F149" s="16">
        <v>6</v>
      </c>
      <c r="G149" s="13">
        <v>41984</v>
      </c>
      <c r="H149" s="16">
        <v>2019</v>
      </c>
      <c r="I149" s="16">
        <v>2</v>
      </c>
      <c r="J149" s="16">
        <v>27</v>
      </c>
      <c r="K149" s="16">
        <v>94</v>
      </c>
      <c r="L149" s="16">
        <v>29.2</v>
      </c>
      <c r="M149" s="16">
        <v>30.7</v>
      </c>
      <c r="N149" s="16">
        <v>21.5</v>
      </c>
      <c r="O149" s="16">
        <v>2186</v>
      </c>
      <c r="P149" s="17">
        <v>-0.82076000000000005</v>
      </c>
      <c r="Q149" s="17">
        <v>-90.060063</v>
      </c>
    </row>
    <row r="150" spans="1:17" ht="15" x14ac:dyDescent="0.25">
      <c r="A150" s="10" t="s">
        <v>1143</v>
      </c>
      <c r="B150" s="15">
        <v>982126055990527</v>
      </c>
      <c r="C150" s="11">
        <f>VLOOKUP('[1]Tortugas liberadas DPNG'!B150,'[1]Marcacion Recaptura Limpias'!L$2:M$1495, 2,FALSE)</f>
        <v>982126055990527</v>
      </c>
      <c r="D150" s="16"/>
      <c r="E150" s="16" t="s">
        <v>1145</v>
      </c>
      <c r="F150" s="16">
        <v>6</v>
      </c>
      <c r="G150" s="13">
        <v>41984</v>
      </c>
      <c r="H150" s="16">
        <v>2019</v>
      </c>
      <c r="I150" s="16">
        <v>2</v>
      </c>
      <c r="J150" s="16">
        <v>27</v>
      </c>
      <c r="K150" s="16">
        <v>95</v>
      </c>
      <c r="L150" s="16">
        <v>28.1</v>
      </c>
      <c r="M150" s="16">
        <v>28.9</v>
      </c>
      <c r="N150" s="16">
        <v>19.7</v>
      </c>
      <c r="O150" s="16">
        <v>1675</v>
      </c>
      <c r="P150" s="17">
        <v>-0.82076000000000005</v>
      </c>
      <c r="Q150" s="17">
        <v>-90.060063</v>
      </c>
    </row>
    <row r="151" spans="1:17" ht="15" x14ac:dyDescent="0.25">
      <c r="A151" s="10" t="s">
        <v>1143</v>
      </c>
      <c r="B151" s="15">
        <v>982126055990457</v>
      </c>
      <c r="C151" s="11" t="str">
        <f>VLOOKUP('[1]Tortugas liberadas DPNG'!B151,'[1]Marcacion Recaptura Limpias'!L$2:M$1495, 2,FALSE)</f>
        <v>982126055990457</v>
      </c>
      <c r="D151" s="16"/>
      <c r="E151" s="16" t="s">
        <v>1145</v>
      </c>
      <c r="F151" s="16">
        <v>6</v>
      </c>
      <c r="G151" s="13">
        <v>41984</v>
      </c>
      <c r="H151" s="16">
        <v>2019</v>
      </c>
      <c r="I151" s="16">
        <v>2</v>
      </c>
      <c r="J151" s="16">
        <v>27</v>
      </c>
      <c r="K151" s="16">
        <v>97</v>
      </c>
      <c r="L151" s="16">
        <v>30.8</v>
      </c>
      <c r="M151" s="16">
        <v>31.5</v>
      </c>
      <c r="N151" s="16">
        <v>29.3</v>
      </c>
      <c r="O151" s="16">
        <v>2328</v>
      </c>
      <c r="P151" s="17">
        <v>-0.82076000000000005</v>
      </c>
      <c r="Q151" s="17">
        <v>-90.060063</v>
      </c>
    </row>
    <row r="152" spans="1:17" ht="15" x14ac:dyDescent="0.25">
      <c r="A152" s="10" t="s">
        <v>1143</v>
      </c>
      <c r="B152" s="15">
        <v>982126055990537</v>
      </c>
      <c r="C152" s="11">
        <f>VLOOKUP('[1]Tortugas liberadas DPNG'!B152,'[1]Marcacion Recaptura Limpias'!L$2:M$1495, 2,FALSE)</f>
        <v>982126055990537</v>
      </c>
      <c r="D152" s="16"/>
      <c r="E152" s="16" t="s">
        <v>1145</v>
      </c>
      <c r="F152" s="16">
        <v>6</v>
      </c>
      <c r="G152" s="13">
        <v>41984</v>
      </c>
      <c r="H152" s="16">
        <v>2019</v>
      </c>
      <c r="I152" s="16">
        <v>2</v>
      </c>
      <c r="J152" s="16">
        <v>27</v>
      </c>
      <c r="K152" s="16">
        <v>99</v>
      </c>
      <c r="L152" s="16">
        <v>27.9</v>
      </c>
      <c r="M152" s="16">
        <v>29.2</v>
      </c>
      <c r="N152" s="16">
        <v>19.899999999999999</v>
      </c>
      <c r="O152" s="16">
        <v>1673</v>
      </c>
      <c r="P152" s="17">
        <v>-0.82076000000000005</v>
      </c>
      <c r="Q152" s="17">
        <v>-90.060063</v>
      </c>
    </row>
    <row r="153" spans="1:17" ht="15" x14ac:dyDescent="0.25">
      <c r="A153" s="10" t="s">
        <v>1143</v>
      </c>
      <c r="B153" s="15">
        <v>982126055990448</v>
      </c>
      <c r="C153" s="11">
        <f>VLOOKUP('[1]Tortugas liberadas DPNG'!B153,'[1]Marcacion Recaptura Limpias'!L$2:M$1495, 2,FALSE)</f>
        <v>982126055990448</v>
      </c>
      <c r="D153" s="16"/>
      <c r="E153" s="16" t="s">
        <v>1145</v>
      </c>
      <c r="F153" s="16">
        <v>6</v>
      </c>
      <c r="G153" s="13">
        <v>41984</v>
      </c>
      <c r="H153" s="16">
        <v>2019</v>
      </c>
      <c r="I153" s="16">
        <v>2</v>
      </c>
      <c r="J153" s="16">
        <v>27</v>
      </c>
      <c r="K153" s="16">
        <v>100</v>
      </c>
      <c r="L153" s="16">
        <v>25.9</v>
      </c>
      <c r="M153" s="16">
        <v>27.6</v>
      </c>
      <c r="N153" s="16">
        <v>18.100000000000001</v>
      </c>
      <c r="O153" s="16">
        <v>1257</v>
      </c>
      <c r="P153" s="17">
        <v>-0.82076000000000005</v>
      </c>
      <c r="Q153" s="17">
        <v>-90.060063</v>
      </c>
    </row>
    <row r="154" spans="1:17" ht="15" x14ac:dyDescent="0.25">
      <c r="A154" s="10" t="s">
        <v>1143</v>
      </c>
      <c r="B154" s="15">
        <v>982126055990420</v>
      </c>
      <c r="C154" s="11">
        <f>VLOOKUP('[1]Tortugas liberadas DPNG'!B154,'[1]Marcacion Recaptura Limpias'!L$2:M$1495, 2,FALSE)</f>
        <v>982126055990420</v>
      </c>
      <c r="D154" s="16"/>
      <c r="E154" s="16" t="s">
        <v>1145</v>
      </c>
      <c r="F154" s="16">
        <v>6</v>
      </c>
      <c r="G154" s="13">
        <v>41984</v>
      </c>
      <c r="H154" s="16">
        <v>2019</v>
      </c>
      <c r="I154" s="16">
        <v>2</v>
      </c>
      <c r="J154" s="16">
        <v>27</v>
      </c>
      <c r="K154" s="16">
        <v>102</v>
      </c>
      <c r="L154" s="16">
        <v>24.4</v>
      </c>
      <c r="M154" s="16">
        <v>25.5</v>
      </c>
      <c r="N154" s="16">
        <v>17.100000000000001</v>
      </c>
      <c r="O154" s="16">
        <v>1134</v>
      </c>
      <c r="P154" s="17">
        <v>-0.82076000000000005</v>
      </c>
      <c r="Q154" s="17">
        <v>-90.060063</v>
      </c>
    </row>
    <row r="155" spans="1:17" ht="15" x14ac:dyDescent="0.25">
      <c r="A155" s="10" t="s">
        <v>1143</v>
      </c>
      <c r="B155" s="15">
        <v>982126055990511</v>
      </c>
      <c r="C155" s="11">
        <f>VLOOKUP('[1]Tortugas liberadas DPNG'!B155,'[1]Marcacion Recaptura Limpias'!L$2:M$1495, 2,FALSE)</f>
        <v>982126055990511</v>
      </c>
      <c r="D155" s="16"/>
      <c r="E155" s="16" t="s">
        <v>1145</v>
      </c>
      <c r="F155" s="16">
        <v>6</v>
      </c>
      <c r="G155" s="13">
        <v>41984</v>
      </c>
      <c r="H155" s="16">
        <v>2019</v>
      </c>
      <c r="I155" s="16">
        <v>2</v>
      </c>
      <c r="J155" s="16">
        <v>27</v>
      </c>
      <c r="K155" s="16">
        <v>103</v>
      </c>
      <c r="L155" s="16">
        <v>26.2</v>
      </c>
      <c r="M155" s="16">
        <v>27.2</v>
      </c>
      <c r="N155" s="16">
        <v>18.600000000000001</v>
      </c>
      <c r="O155" s="16">
        <v>1432</v>
      </c>
      <c r="P155" s="17">
        <v>-0.82076000000000005</v>
      </c>
      <c r="Q155" s="17">
        <v>-90.060063</v>
      </c>
    </row>
    <row r="156" spans="1:17" ht="15" x14ac:dyDescent="0.25">
      <c r="A156" s="10" t="s">
        <v>1143</v>
      </c>
      <c r="B156" s="15">
        <v>982126055990503</v>
      </c>
      <c r="C156" s="11">
        <f>VLOOKUP('[1]Tortugas liberadas DPNG'!B156,'[1]Marcacion Recaptura Limpias'!L$2:M$1495, 2,FALSE)</f>
        <v>982126055990503</v>
      </c>
      <c r="D156" s="16"/>
      <c r="E156" s="16" t="s">
        <v>1145</v>
      </c>
      <c r="F156" s="16">
        <v>6</v>
      </c>
      <c r="G156" s="13">
        <v>41984</v>
      </c>
      <c r="H156" s="16">
        <v>2019</v>
      </c>
      <c r="I156" s="16">
        <v>2</v>
      </c>
      <c r="J156" s="16">
        <v>27</v>
      </c>
      <c r="K156" s="16">
        <v>104</v>
      </c>
      <c r="L156" s="16">
        <v>30.5</v>
      </c>
      <c r="M156" s="16">
        <v>31.9</v>
      </c>
      <c r="N156" s="16">
        <v>22.3</v>
      </c>
      <c r="O156" s="16">
        <v>2442</v>
      </c>
      <c r="P156" s="17">
        <v>-0.82076000000000005</v>
      </c>
      <c r="Q156" s="17">
        <v>-90.060063</v>
      </c>
    </row>
    <row r="157" spans="1:17" ht="15" x14ac:dyDescent="0.25">
      <c r="A157" s="10" t="s">
        <v>1143</v>
      </c>
      <c r="B157" s="18">
        <v>52368047</v>
      </c>
      <c r="C157" s="11">
        <f>VLOOKUP('[1]Tortugas liberadas DPNG'!B157,'[1]Marcacion Recaptura Limpias'!L$2:M$1495, 2,FALSE)</f>
        <v>52368047</v>
      </c>
      <c r="D157" s="19">
        <v>2374</v>
      </c>
      <c r="E157" s="16" t="s">
        <v>1146</v>
      </c>
      <c r="F157" s="16">
        <f t="shared" ref="F157:F220" si="0">H157-2011</f>
        <v>6</v>
      </c>
      <c r="G157" s="20">
        <v>41380</v>
      </c>
      <c r="H157" s="19">
        <v>2017</v>
      </c>
      <c r="I157" s="19">
        <v>4</v>
      </c>
      <c r="J157" s="19">
        <v>17</v>
      </c>
      <c r="K157" s="19">
        <v>1</v>
      </c>
      <c r="L157" s="16">
        <v>26.3</v>
      </c>
      <c r="M157" s="16">
        <v>26.4</v>
      </c>
      <c r="N157" s="16">
        <v>18.600000000000001</v>
      </c>
      <c r="O157" s="16">
        <v>1479</v>
      </c>
      <c r="P157" s="17">
        <v>-0.82076000000000005</v>
      </c>
      <c r="Q157" s="17">
        <v>-90.060063</v>
      </c>
    </row>
    <row r="158" spans="1:17" ht="15" x14ac:dyDescent="0.25">
      <c r="A158" s="10" t="s">
        <v>1143</v>
      </c>
      <c r="B158" s="15">
        <v>52515374</v>
      </c>
      <c r="C158" s="11">
        <f>VLOOKUP('[1]Tortugas liberadas DPNG'!B158,'[1]Marcacion Recaptura Limpias'!L$2:M$1495, 2,FALSE)</f>
        <v>52515374</v>
      </c>
      <c r="D158" s="16">
        <v>2375</v>
      </c>
      <c r="E158" s="16" t="s">
        <v>1146</v>
      </c>
      <c r="F158" s="16">
        <f t="shared" si="0"/>
        <v>6</v>
      </c>
      <c r="G158" s="20">
        <v>41380</v>
      </c>
      <c r="H158" s="19">
        <v>2017</v>
      </c>
      <c r="I158" s="19">
        <v>4</v>
      </c>
      <c r="J158" s="19">
        <v>17</v>
      </c>
      <c r="K158" s="16">
        <v>2</v>
      </c>
      <c r="L158" s="16">
        <v>25.2</v>
      </c>
      <c r="M158" s="16">
        <v>26.1</v>
      </c>
      <c r="N158" s="16">
        <v>17.600000000000001</v>
      </c>
      <c r="O158" s="16">
        <v>1265</v>
      </c>
      <c r="P158" s="17">
        <v>-0.82076000000000005</v>
      </c>
      <c r="Q158" s="17">
        <v>-90.060063</v>
      </c>
    </row>
    <row r="159" spans="1:17" ht="15" x14ac:dyDescent="0.25">
      <c r="A159" s="10" t="s">
        <v>1143</v>
      </c>
      <c r="B159" s="15">
        <v>52257295</v>
      </c>
      <c r="C159" s="11">
        <f>VLOOKUP('[1]Tortugas liberadas DPNG'!B159,'[1]Marcacion Recaptura Limpias'!L$2:M$1495, 2,FALSE)</f>
        <v>52257295</v>
      </c>
      <c r="D159" s="16">
        <v>2376</v>
      </c>
      <c r="E159" s="16" t="s">
        <v>1146</v>
      </c>
      <c r="F159" s="16">
        <f t="shared" si="0"/>
        <v>6</v>
      </c>
      <c r="G159" s="20">
        <v>41380</v>
      </c>
      <c r="H159" s="19">
        <v>2017</v>
      </c>
      <c r="I159" s="19">
        <v>4</v>
      </c>
      <c r="J159" s="19">
        <v>17</v>
      </c>
      <c r="K159" s="16">
        <v>4</v>
      </c>
      <c r="L159" s="16">
        <v>27.8</v>
      </c>
      <c r="M159" s="16">
        <v>29</v>
      </c>
      <c r="N159" s="16">
        <v>19.3</v>
      </c>
      <c r="O159" s="16">
        <v>1879</v>
      </c>
      <c r="P159" s="17">
        <v>-0.82076000000000005</v>
      </c>
      <c r="Q159" s="17">
        <v>-90.060063</v>
      </c>
    </row>
    <row r="160" spans="1:17" ht="15" x14ac:dyDescent="0.25">
      <c r="A160" s="10" t="s">
        <v>1143</v>
      </c>
      <c r="B160" s="15">
        <v>52518025</v>
      </c>
      <c r="C160" s="11">
        <f>VLOOKUP('[1]Tortugas liberadas DPNG'!B160,'[1]Marcacion Recaptura Limpias'!L$2:M$1495, 2,FALSE)</f>
        <v>52518025</v>
      </c>
      <c r="D160" s="16">
        <v>2377</v>
      </c>
      <c r="E160" s="16" t="s">
        <v>1146</v>
      </c>
      <c r="F160" s="16">
        <f t="shared" si="0"/>
        <v>6</v>
      </c>
      <c r="G160" s="20">
        <v>41380</v>
      </c>
      <c r="H160" s="19">
        <v>2017</v>
      </c>
      <c r="I160" s="19">
        <v>4</v>
      </c>
      <c r="J160" s="19">
        <v>17</v>
      </c>
      <c r="K160" s="16">
        <v>5</v>
      </c>
      <c r="L160" s="16">
        <v>23.4</v>
      </c>
      <c r="M160" s="16">
        <v>26.1</v>
      </c>
      <c r="N160" s="16">
        <v>16.399999999999999</v>
      </c>
      <c r="O160" s="16">
        <v>1027</v>
      </c>
      <c r="P160" s="17">
        <v>-0.82076000000000005</v>
      </c>
      <c r="Q160" s="17">
        <v>-90.060063</v>
      </c>
    </row>
    <row r="161" spans="1:17" ht="15" x14ac:dyDescent="0.25">
      <c r="A161" s="10" t="s">
        <v>1143</v>
      </c>
      <c r="B161" s="15">
        <v>52018778</v>
      </c>
      <c r="C161" s="11">
        <f>VLOOKUP('[1]Tortugas liberadas DPNG'!B161,'[1]Marcacion Recaptura Limpias'!L$2:M$1495, 2,FALSE)</f>
        <v>52018778</v>
      </c>
      <c r="D161" s="16">
        <v>2378</v>
      </c>
      <c r="E161" s="16" t="s">
        <v>1146</v>
      </c>
      <c r="F161" s="16">
        <f t="shared" si="0"/>
        <v>6</v>
      </c>
      <c r="G161" s="20">
        <v>41380</v>
      </c>
      <c r="H161" s="19">
        <v>2017</v>
      </c>
      <c r="I161" s="19">
        <v>4</v>
      </c>
      <c r="J161" s="19">
        <v>17</v>
      </c>
      <c r="K161" s="16">
        <v>6</v>
      </c>
      <c r="L161" s="16">
        <v>24</v>
      </c>
      <c r="M161" s="16">
        <v>24.9</v>
      </c>
      <c r="N161" s="16">
        <v>16.899999999999999</v>
      </c>
      <c r="O161" s="16">
        <v>1162</v>
      </c>
      <c r="P161" s="17">
        <v>-0.82076000000000005</v>
      </c>
      <c r="Q161" s="17">
        <v>-90.060063</v>
      </c>
    </row>
    <row r="162" spans="1:17" ht="15" x14ac:dyDescent="0.25">
      <c r="A162" s="10" t="s">
        <v>1143</v>
      </c>
      <c r="B162" s="15">
        <v>51770117</v>
      </c>
      <c r="C162" s="11">
        <f>VLOOKUP('[1]Tortugas liberadas DPNG'!B162,'[1]Marcacion Recaptura Limpias'!L$2:M$1495, 2,FALSE)</f>
        <v>51770117</v>
      </c>
      <c r="D162" s="16">
        <v>2379</v>
      </c>
      <c r="E162" s="16" t="s">
        <v>1146</v>
      </c>
      <c r="F162" s="16">
        <f t="shared" si="0"/>
        <v>6</v>
      </c>
      <c r="G162" s="20">
        <v>41380</v>
      </c>
      <c r="H162" s="19">
        <v>2017</v>
      </c>
      <c r="I162" s="19">
        <v>4</v>
      </c>
      <c r="J162" s="19">
        <v>17</v>
      </c>
      <c r="K162" s="16">
        <v>7</v>
      </c>
      <c r="L162" s="16">
        <v>25.1</v>
      </c>
      <c r="M162" s="16">
        <v>26</v>
      </c>
      <c r="N162" s="16">
        <v>16.3</v>
      </c>
      <c r="O162" s="16">
        <v>1534</v>
      </c>
      <c r="P162" s="17">
        <v>-0.82076000000000005</v>
      </c>
      <c r="Q162" s="17">
        <v>-90.060063</v>
      </c>
    </row>
    <row r="163" spans="1:17" ht="15" x14ac:dyDescent="0.25">
      <c r="A163" s="10" t="s">
        <v>1143</v>
      </c>
      <c r="B163" s="15">
        <v>52015603</v>
      </c>
      <c r="C163" s="11">
        <f>VLOOKUP('[1]Tortugas liberadas DPNG'!B163,'[1]Marcacion Recaptura Limpias'!L$2:M$1495, 2,FALSE)</f>
        <v>52015603</v>
      </c>
      <c r="D163" s="16">
        <v>2380</v>
      </c>
      <c r="E163" s="16" t="s">
        <v>1146</v>
      </c>
      <c r="F163" s="16">
        <f t="shared" si="0"/>
        <v>6</v>
      </c>
      <c r="G163" s="20">
        <v>41380</v>
      </c>
      <c r="H163" s="19">
        <v>2017</v>
      </c>
      <c r="I163" s="19">
        <v>4</v>
      </c>
      <c r="J163" s="19">
        <v>17</v>
      </c>
      <c r="K163" s="16">
        <v>8</v>
      </c>
      <c r="L163" s="16">
        <v>26.5</v>
      </c>
      <c r="M163" s="16">
        <v>27.2</v>
      </c>
      <c r="N163" s="16">
        <v>18.5</v>
      </c>
      <c r="O163" s="16">
        <v>1524</v>
      </c>
      <c r="P163" s="17">
        <v>-0.82076000000000005</v>
      </c>
      <c r="Q163" s="17">
        <v>-90.060063</v>
      </c>
    </row>
    <row r="164" spans="1:17" ht="15" x14ac:dyDescent="0.25">
      <c r="A164" s="10" t="s">
        <v>1143</v>
      </c>
      <c r="B164" s="15">
        <v>91273547</v>
      </c>
      <c r="C164" s="11">
        <f>VLOOKUP('[1]Tortugas liberadas DPNG'!B164,'[1]Marcacion Recaptura Limpias'!L$2:M$1495, 2,FALSE)</f>
        <v>91273547</v>
      </c>
      <c r="D164" s="16">
        <v>2381</v>
      </c>
      <c r="E164" s="16" t="s">
        <v>1146</v>
      </c>
      <c r="F164" s="16">
        <f t="shared" si="0"/>
        <v>6</v>
      </c>
      <c r="G164" s="20">
        <v>41380</v>
      </c>
      <c r="H164" s="19">
        <v>2017</v>
      </c>
      <c r="I164" s="19">
        <v>4</v>
      </c>
      <c r="J164" s="19">
        <v>17</v>
      </c>
      <c r="K164" s="16">
        <v>9</v>
      </c>
      <c r="L164" s="16">
        <v>29.1</v>
      </c>
      <c r="M164" s="16">
        <v>30</v>
      </c>
      <c r="N164" s="16">
        <v>20.9</v>
      </c>
      <c r="O164" s="16">
        <v>2200</v>
      </c>
      <c r="P164" s="17">
        <v>-0.82076000000000005</v>
      </c>
      <c r="Q164" s="17">
        <v>-90.060063</v>
      </c>
    </row>
    <row r="165" spans="1:17" ht="15" x14ac:dyDescent="0.25">
      <c r="A165" s="10" t="s">
        <v>1143</v>
      </c>
      <c r="B165" s="15">
        <v>52606303</v>
      </c>
      <c r="C165" s="11">
        <f>VLOOKUP('[1]Tortugas liberadas DPNG'!B165,'[1]Marcacion Recaptura Limpias'!L$2:M$1495, 2,FALSE)</f>
        <v>52606303</v>
      </c>
      <c r="D165" s="16">
        <v>2382</v>
      </c>
      <c r="E165" s="16" t="s">
        <v>1146</v>
      </c>
      <c r="F165" s="16">
        <f t="shared" si="0"/>
        <v>6</v>
      </c>
      <c r="G165" s="20">
        <v>41380</v>
      </c>
      <c r="H165" s="19">
        <v>2017</v>
      </c>
      <c r="I165" s="19">
        <v>4</v>
      </c>
      <c r="J165" s="19">
        <v>17</v>
      </c>
      <c r="K165" s="16">
        <v>10</v>
      </c>
      <c r="L165" s="16">
        <v>28.6</v>
      </c>
      <c r="M165" s="16">
        <v>28.9</v>
      </c>
      <c r="N165" s="16">
        <v>20.2</v>
      </c>
      <c r="O165" s="16">
        <v>2111</v>
      </c>
      <c r="P165" s="17">
        <v>-0.82076000000000005</v>
      </c>
      <c r="Q165" s="17">
        <v>-90.060063</v>
      </c>
    </row>
    <row r="166" spans="1:17" ht="15" x14ac:dyDescent="0.25">
      <c r="A166" s="10" t="s">
        <v>1143</v>
      </c>
      <c r="B166" s="15">
        <v>91599803</v>
      </c>
      <c r="C166" s="11">
        <f>VLOOKUP('[1]Tortugas liberadas DPNG'!B166,'[1]Marcacion Recaptura Limpias'!L$2:M$1495, 2,FALSE)</f>
        <v>91599803</v>
      </c>
      <c r="D166" s="16">
        <v>2383</v>
      </c>
      <c r="E166" s="16" t="s">
        <v>1146</v>
      </c>
      <c r="F166" s="16">
        <f t="shared" si="0"/>
        <v>6</v>
      </c>
      <c r="G166" s="20">
        <v>41380</v>
      </c>
      <c r="H166" s="19">
        <v>2017</v>
      </c>
      <c r="I166" s="19">
        <v>4</v>
      </c>
      <c r="J166" s="19">
        <v>17</v>
      </c>
      <c r="K166" s="16">
        <v>11</v>
      </c>
      <c r="L166" s="16">
        <v>26.9</v>
      </c>
      <c r="M166" s="16">
        <v>27.5</v>
      </c>
      <c r="N166" s="16">
        <v>28.5</v>
      </c>
      <c r="O166" s="16">
        <v>1614</v>
      </c>
      <c r="P166" s="17">
        <v>-0.82076000000000005</v>
      </c>
      <c r="Q166" s="17">
        <v>-90.060063</v>
      </c>
    </row>
    <row r="167" spans="1:17" ht="15" x14ac:dyDescent="0.25">
      <c r="A167" s="10" t="s">
        <v>1143</v>
      </c>
      <c r="B167" s="15">
        <v>48319569</v>
      </c>
      <c r="C167" s="11">
        <f>VLOOKUP('[1]Tortugas liberadas DPNG'!B167,'[1]Marcacion Recaptura Limpias'!L$2:M$1495, 2,FALSE)</f>
        <v>48319569</v>
      </c>
      <c r="D167" s="16">
        <v>2384</v>
      </c>
      <c r="E167" s="16" t="s">
        <v>1146</v>
      </c>
      <c r="F167" s="16">
        <f t="shared" si="0"/>
        <v>6</v>
      </c>
      <c r="G167" s="20">
        <v>41380</v>
      </c>
      <c r="H167" s="19">
        <v>2017</v>
      </c>
      <c r="I167" s="19">
        <v>4</v>
      </c>
      <c r="J167" s="19">
        <v>17</v>
      </c>
      <c r="K167" s="16">
        <v>12</v>
      </c>
      <c r="L167" s="16">
        <v>26.7</v>
      </c>
      <c r="M167" s="16">
        <v>26.6</v>
      </c>
      <c r="N167" s="16">
        <v>18.399999999999999</v>
      </c>
      <c r="O167" s="16">
        <v>1521</v>
      </c>
      <c r="P167" s="17">
        <v>-0.82076000000000005</v>
      </c>
      <c r="Q167" s="17">
        <v>-90.060063</v>
      </c>
    </row>
    <row r="168" spans="1:17" ht="15" x14ac:dyDescent="0.25">
      <c r="A168" s="10" t="s">
        <v>1143</v>
      </c>
      <c r="B168" s="15">
        <v>52062883</v>
      </c>
      <c r="C168" s="11">
        <f>VLOOKUP('[1]Tortugas liberadas DPNG'!B168,'[1]Marcacion Recaptura Limpias'!L$2:M$1495, 2,FALSE)</f>
        <v>52062883</v>
      </c>
      <c r="D168" s="16">
        <v>2385</v>
      </c>
      <c r="E168" s="16" t="s">
        <v>1146</v>
      </c>
      <c r="F168" s="16">
        <f t="shared" si="0"/>
        <v>6</v>
      </c>
      <c r="G168" s="20">
        <v>41380</v>
      </c>
      <c r="H168" s="19">
        <v>2017</v>
      </c>
      <c r="I168" s="19">
        <v>4</v>
      </c>
      <c r="J168" s="19">
        <v>17</v>
      </c>
      <c r="K168" s="16">
        <v>13</v>
      </c>
      <c r="L168" s="16">
        <v>25.7</v>
      </c>
      <c r="M168" s="16">
        <v>26.4</v>
      </c>
      <c r="N168" s="16">
        <v>18.100000000000001</v>
      </c>
      <c r="O168" s="16">
        <v>1343</v>
      </c>
      <c r="P168" s="17">
        <v>-0.82076000000000005</v>
      </c>
      <c r="Q168" s="17">
        <v>-90.060063</v>
      </c>
    </row>
    <row r="169" spans="1:17" ht="15" x14ac:dyDescent="0.25">
      <c r="A169" s="10" t="s">
        <v>1143</v>
      </c>
      <c r="B169" s="15">
        <v>51812321</v>
      </c>
      <c r="C169" s="11" t="str">
        <f>VLOOKUP('[1]Tortugas liberadas DPNG'!B169,'[1]Marcacion Recaptura Limpias'!L$2:M$1495, 2,FALSE)</f>
        <v>52795260-51812321</v>
      </c>
      <c r="D169" s="16">
        <v>2386</v>
      </c>
      <c r="E169" s="16" t="s">
        <v>1146</v>
      </c>
      <c r="F169" s="16">
        <f t="shared" si="0"/>
        <v>6</v>
      </c>
      <c r="G169" s="20">
        <v>41380</v>
      </c>
      <c r="H169" s="19">
        <v>2017</v>
      </c>
      <c r="I169" s="19">
        <v>4</v>
      </c>
      <c r="J169" s="19">
        <v>17</v>
      </c>
      <c r="K169" s="16">
        <v>14</v>
      </c>
      <c r="L169" s="16">
        <v>26.6</v>
      </c>
      <c r="M169" s="16">
        <v>24.8</v>
      </c>
      <c r="N169" s="16">
        <v>18.399999999999999</v>
      </c>
      <c r="O169" s="16">
        <v>984</v>
      </c>
      <c r="P169" s="17">
        <v>-0.82076000000000005</v>
      </c>
      <c r="Q169" s="17">
        <v>-90.060063</v>
      </c>
    </row>
    <row r="170" spans="1:17" ht="15" x14ac:dyDescent="0.25">
      <c r="A170" s="10" t="s">
        <v>1143</v>
      </c>
      <c r="B170" s="15">
        <v>52029057</v>
      </c>
      <c r="C170" s="11">
        <f>VLOOKUP('[1]Tortugas liberadas DPNG'!B170,'[1]Marcacion Recaptura Limpias'!L$2:M$1495, 2,FALSE)</f>
        <v>52029057</v>
      </c>
      <c r="D170" s="16">
        <v>2387</v>
      </c>
      <c r="E170" s="16" t="s">
        <v>1146</v>
      </c>
      <c r="F170" s="16">
        <f t="shared" si="0"/>
        <v>6</v>
      </c>
      <c r="G170" s="20">
        <v>41380</v>
      </c>
      <c r="H170" s="19">
        <v>2017</v>
      </c>
      <c r="I170" s="19">
        <v>4</v>
      </c>
      <c r="J170" s="19">
        <v>17</v>
      </c>
      <c r="K170" s="16">
        <v>15</v>
      </c>
      <c r="L170" s="16">
        <v>26.1</v>
      </c>
      <c r="M170" s="16">
        <v>27.7</v>
      </c>
      <c r="N170" s="16">
        <v>18.399999999999999</v>
      </c>
      <c r="O170" s="16">
        <v>1647</v>
      </c>
      <c r="P170" s="17">
        <v>-0.82076000000000005</v>
      </c>
      <c r="Q170" s="17">
        <v>-90.060063</v>
      </c>
    </row>
    <row r="171" spans="1:17" ht="15" x14ac:dyDescent="0.25">
      <c r="A171" s="10" t="s">
        <v>1143</v>
      </c>
      <c r="B171" s="15">
        <v>51638621</v>
      </c>
      <c r="C171" s="11">
        <f>VLOOKUP('[1]Tortugas liberadas DPNG'!B171,'[1]Marcacion Recaptura Limpias'!L$2:M$1495, 2,FALSE)</f>
        <v>51638621</v>
      </c>
      <c r="D171" s="16">
        <v>2388</v>
      </c>
      <c r="E171" s="16" t="s">
        <v>1146</v>
      </c>
      <c r="F171" s="16">
        <f t="shared" si="0"/>
        <v>6</v>
      </c>
      <c r="G171" s="20">
        <v>41380</v>
      </c>
      <c r="H171" s="19">
        <v>2017</v>
      </c>
      <c r="I171" s="19">
        <v>4</v>
      </c>
      <c r="J171" s="19">
        <v>17</v>
      </c>
      <c r="K171" s="16">
        <v>16</v>
      </c>
      <c r="L171" s="16">
        <v>26.9</v>
      </c>
      <c r="M171" s="16">
        <v>29</v>
      </c>
      <c r="N171" s="16">
        <v>29.5</v>
      </c>
      <c r="O171" s="16">
        <v>1823</v>
      </c>
      <c r="P171" s="17">
        <v>-0.82076000000000005</v>
      </c>
      <c r="Q171" s="17">
        <v>-90.060063</v>
      </c>
    </row>
    <row r="172" spans="1:17" ht="15" x14ac:dyDescent="0.25">
      <c r="A172" s="10" t="s">
        <v>1143</v>
      </c>
      <c r="B172" s="15">
        <v>52304553</v>
      </c>
      <c r="C172" s="11">
        <f>VLOOKUP('[1]Tortugas liberadas DPNG'!B172,'[1]Marcacion Recaptura Limpias'!L$2:M$1495, 2,FALSE)</f>
        <v>52304553</v>
      </c>
      <c r="D172" s="16">
        <v>2389</v>
      </c>
      <c r="E172" s="16" t="s">
        <v>1146</v>
      </c>
      <c r="F172" s="16">
        <f t="shared" si="0"/>
        <v>6</v>
      </c>
      <c r="G172" s="20">
        <v>41380</v>
      </c>
      <c r="H172" s="19">
        <v>2017</v>
      </c>
      <c r="I172" s="19">
        <v>4</v>
      </c>
      <c r="J172" s="19">
        <v>17</v>
      </c>
      <c r="K172" s="16">
        <v>17</v>
      </c>
      <c r="L172" s="16">
        <v>26.5</v>
      </c>
      <c r="M172" s="16">
        <v>27.2</v>
      </c>
      <c r="N172" s="16">
        <v>18.100000000000001</v>
      </c>
      <c r="O172" s="16">
        <v>1603</v>
      </c>
      <c r="P172" s="17">
        <v>-0.82076000000000005</v>
      </c>
      <c r="Q172" s="17">
        <v>-90.060063</v>
      </c>
    </row>
    <row r="173" spans="1:17" ht="15" x14ac:dyDescent="0.25">
      <c r="A173" s="10" t="s">
        <v>1143</v>
      </c>
      <c r="B173" s="15">
        <v>51825058</v>
      </c>
      <c r="C173" s="11" t="str">
        <f>VLOOKUP('[1]Tortugas liberadas DPNG'!B173,'[1]Marcacion Recaptura Limpias'!L$2:M$1495, 2,FALSE)</f>
        <v>51825085-51825058</v>
      </c>
      <c r="D173" s="16">
        <v>2390</v>
      </c>
      <c r="E173" s="16" t="s">
        <v>1146</v>
      </c>
      <c r="F173" s="16">
        <f t="shared" si="0"/>
        <v>6</v>
      </c>
      <c r="G173" s="20">
        <v>41380</v>
      </c>
      <c r="H173" s="19">
        <v>2017</v>
      </c>
      <c r="I173" s="19">
        <v>4</v>
      </c>
      <c r="J173" s="19">
        <v>17</v>
      </c>
      <c r="K173" s="16">
        <v>18</v>
      </c>
      <c r="L173" s="16">
        <v>29.6</v>
      </c>
      <c r="M173" s="16">
        <v>31.3</v>
      </c>
      <c r="N173" s="16">
        <v>21.1</v>
      </c>
      <c r="O173" s="16">
        <v>2354</v>
      </c>
      <c r="P173" s="17">
        <v>-0.82076000000000005</v>
      </c>
      <c r="Q173" s="17">
        <v>-90.060063</v>
      </c>
    </row>
    <row r="174" spans="1:17" ht="15" x14ac:dyDescent="0.25">
      <c r="A174" s="10" t="s">
        <v>1143</v>
      </c>
      <c r="B174" s="15">
        <v>52552293</v>
      </c>
      <c r="C174" s="11">
        <f>VLOOKUP('[1]Tortugas liberadas DPNG'!B174,'[1]Marcacion Recaptura Limpias'!L$2:M$1495, 2,FALSE)</f>
        <v>52552293</v>
      </c>
      <c r="D174" s="16">
        <v>2391</v>
      </c>
      <c r="E174" s="16" t="s">
        <v>1146</v>
      </c>
      <c r="F174" s="16">
        <f t="shared" si="0"/>
        <v>6</v>
      </c>
      <c r="G174" s="20">
        <v>41380</v>
      </c>
      <c r="H174" s="19">
        <v>2017</v>
      </c>
      <c r="I174" s="19">
        <v>4</v>
      </c>
      <c r="J174" s="19">
        <v>17</v>
      </c>
      <c r="K174" s="16">
        <v>19</v>
      </c>
      <c r="L174" s="16">
        <v>25.5</v>
      </c>
      <c r="M174" s="16">
        <v>26.9</v>
      </c>
      <c r="N174" s="16">
        <v>17.899999999999999</v>
      </c>
      <c r="O174" s="16">
        <v>1578</v>
      </c>
      <c r="P174" s="17">
        <v>-0.82076000000000005</v>
      </c>
      <c r="Q174" s="17">
        <v>-90.060063</v>
      </c>
    </row>
    <row r="175" spans="1:17" ht="15" x14ac:dyDescent="0.25">
      <c r="A175" s="10" t="s">
        <v>1143</v>
      </c>
      <c r="B175" s="15">
        <v>52604513</v>
      </c>
      <c r="C175" s="11">
        <f>VLOOKUP('[1]Tortugas liberadas DPNG'!B175,'[1]Marcacion Recaptura Limpias'!L$2:M$1495, 2,FALSE)</f>
        <v>52604513</v>
      </c>
      <c r="D175" s="16">
        <v>2392</v>
      </c>
      <c r="E175" s="16" t="s">
        <v>1146</v>
      </c>
      <c r="F175" s="16">
        <f t="shared" si="0"/>
        <v>6</v>
      </c>
      <c r="G175" s="20">
        <v>41380</v>
      </c>
      <c r="H175" s="19">
        <v>2017</v>
      </c>
      <c r="I175" s="19">
        <v>4</v>
      </c>
      <c r="J175" s="19">
        <v>17</v>
      </c>
      <c r="K175" s="16">
        <v>20</v>
      </c>
      <c r="L175" s="16">
        <v>24.8</v>
      </c>
      <c r="M175" s="16">
        <v>26.1</v>
      </c>
      <c r="N175" s="16">
        <v>16.8</v>
      </c>
      <c r="O175" s="16">
        <v>1196</v>
      </c>
      <c r="P175" s="17">
        <v>-0.82076000000000005</v>
      </c>
      <c r="Q175" s="17">
        <v>-90.060063</v>
      </c>
    </row>
    <row r="176" spans="1:17" ht="15" x14ac:dyDescent="0.25">
      <c r="A176" s="10" t="s">
        <v>1143</v>
      </c>
      <c r="B176" s="15">
        <v>51828061</v>
      </c>
      <c r="C176" s="11">
        <f>VLOOKUP('[1]Tortugas liberadas DPNG'!B176,'[1]Marcacion Recaptura Limpias'!L$2:M$1495, 2,FALSE)</f>
        <v>51828061</v>
      </c>
      <c r="D176" s="16">
        <v>2393</v>
      </c>
      <c r="E176" s="16" t="s">
        <v>1146</v>
      </c>
      <c r="F176" s="16">
        <f t="shared" si="0"/>
        <v>6</v>
      </c>
      <c r="G176" s="20">
        <v>41380</v>
      </c>
      <c r="H176" s="19">
        <v>2017</v>
      </c>
      <c r="I176" s="19">
        <v>4</v>
      </c>
      <c r="J176" s="19">
        <v>17</v>
      </c>
      <c r="K176" s="16">
        <v>21</v>
      </c>
      <c r="L176" s="16">
        <v>24.7</v>
      </c>
      <c r="M176" s="16">
        <v>26.4</v>
      </c>
      <c r="N176" s="16">
        <v>16.100000000000001</v>
      </c>
      <c r="O176" s="16">
        <v>1261</v>
      </c>
      <c r="P176" s="17">
        <v>-0.82076000000000005</v>
      </c>
      <c r="Q176" s="17">
        <v>-90.060063</v>
      </c>
    </row>
    <row r="177" spans="1:17" ht="15" x14ac:dyDescent="0.25">
      <c r="A177" s="10" t="s">
        <v>1143</v>
      </c>
      <c r="B177" s="15">
        <v>52315376</v>
      </c>
      <c r="C177" s="11">
        <f>VLOOKUP('[1]Tortugas liberadas DPNG'!B177,'[1]Marcacion Recaptura Limpias'!L$2:M$1495, 2,FALSE)</f>
        <v>52315376</v>
      </c>
      <c r="D177" s="16">
        <v>2394</v>
      </c>
      <c r="E177" s="16" t="s">
        <v>1146</v>
      </c>
      <c r="F177" s="16">
        <f t="shared" si="0"/>
        <v>6</v>
      </c>
      <c r="G177" s="20">
        <v>41380</v>
      </c>
      <c r="H177" s="19">
        <v>2017</v>
      </c>
      <c r="I177" s="19">
        <v>4</v>
      </c>
      <c r="J177" s="19">
        <v>17</v>
      </c>
      <c r="K177" s="16">
        <v>22</v>
      </c>
      <c r="L177" s="16">
        <v>23.5</v>
      </c>
      <c r="M177" s="16">
        <v>23.8</v>
      </c>
      <c r="N177" s="16">
        <v>16.399999999999999</v>
      </c>
      <c r="O177" s="16">
        <v>972</v>
      </c>
      <c r="P177" s="17">
        <v>-0.82076000000000005</v>
      </c>
      <c r="Q177" s="17">
        <v>-90.060063</v>
      </c>
    </row>
    <row r="178" spans="1:17" ht="15" x14ac:dyDescent="0.25">
      <c r="A178" s="10" t="s">
        <v>1143</v>
      </c>
      <c r="B178" s="15">
        <v>52383261</v>
      </c>
      <c r="C178" s="11">
        <f>VLOOKUP('[1]Tortugas liberadas DPNG'!B178,'[1]Marcacion Recaptura Limpias'!L$2:M$1495, 2,FALSE)</f>
        <v>52383261</v>
      </c>
      <c r="D178" s="16">
        <v>2395</v>
      </c>
      <c r="E178" s="16" t="s">
        <v>1146</v>
      </c>
      <c r="F178" s="16">
        <f t="shared" si="0"/>
        <v>6</v>
      </c>
      <c r="G178" s="20">
        <v>41380</v>
      </c>
      <c r="H178" s="19">
        <v>2017</v>
      </c>
      <c r="I178" s="19">
        <v>4</v>
      </c>
      <c r="J178" s="19">
        <v>17</v>
      </c>
      <c r="K178" s="16">
        <v>23</v>
      </c>
      <c r="L178" s="16">
        <v>25.6</v>
      </c>
      <c r="M178" s="16">
        <v>27</v>
      </c>
      <c r="N178" s="16">
        <v>17.7</v>
      </c>
      <c r="O178" s="16">
        <v>1326</v>
      </c>
      <c r="P178" s="17">
        <v>-0.82076000000000005</v>
      </c>
      <c r="Q178" s="17">
        <v>-90.060063</v>
      </c>
    </row>
    <row r="179" spans="1:17" ht="15" x14ac:dyDescent="0.25">
      <c r="A179" s="10" t="s">
        <v>1143</v>
      </c>
      <c r="B179" s="15">
        <v>52380559</v>
      </c>
      <c r="C179" s="11">
        <f>VLOOKUP('[1]Tortugas liberadas DPNG'!B179,'[1]Marcacion Recaptura Limpias'!L$2:M$1495, 2,FALSE)</f>
        <v>52380559</v>
      </c>
      <c r="D179" s="16">
        <v>2396</v>
      </c>
      <c r="E179" s="16" t="s">
        <v>1146</v>
      </c>
      <c r="F179" s="16">
        <f t="shared" si="0"/>
        <v>6</v>
      </c>
      <c r="G179" s="20">
        <v>41380</v>
      </c>
      <c r="H179" s="19">
        <v>2017</v>
      </c>
      <c r="I179" s="19">
        <v>4</v>
      </c>
      <c r="J179" s="19">
        <v>17</v>
      </c>
      <c r="K179" s="16">
        <v>25</v>
      </c>
      <c r="L179" s="16">
        <v>26.6</v>
      </c>
      <c r="M179" s="16">
        <v>27.6</v>
      </c>
      <c r="N179" s="16">
        <v>19.100000000000001</v>
      </c>
      <c r="O179" s="16">
        <v>1489</v>
      </c>
      <c r="P179" s="17">
        <v>-0.82076000000000005</v>
      </c>
      <c r="Q179" s="17">
        <v>-90.060063</v>
      </c>
    </row>
    <row r="180" spans="1:17" ht="15" x14ac:dyDescent="0.25">
      <c r="A180" s="10" t="s">
        <v>1143</v>
      </c>
      <c r="B180" s="15">
        <v>52516844</v>
      </c>
      <c r="C180" s="11">
        <f>VLOOKUP('[1]Tortugas liberadas DPNG'!B180,'[1]Marcacion Recaptura Limpias'!L$2:M$1495, 2,FALSE)</f>
        <v>52516844</v>
      </c>
      <c r="D180" s="16">
        <v>2397</v>
      </c>
      <c r="E180" s="16" t="s">
        <v>1146</v>
      </c>
      <c r="F180" s="16">
        <f t="shared" si="0"/>
        <v>6</v>
      </c>
      <c r="G180" s="20">
        <v>41380</v>
      </c>
      <c r="H180" s="19">
        <v>2017</v>
      </c>
      <c r="I180" s="19">
        <v>4</v>
      </c>
      <c r="J180" s="19">
        <v>17</v>
      </c>
      <c r="K180" s="16">
        <v>28</v>
      </c>
      <c r="L180" s="16">
        <v>25.1</v>
      </c>
      <c r="M180" s="16">
        <v>26.6</v>
      </c>
      <c r="N180" s="16">
        <v>18</v>
      </c>
      <c r="O180" s="16">
        <v>1427</v>
      </c>
      <c r="P180" s="17">
        <v>-0.82076000000000005</v>
      </c>
      <c r="Q180" s="17">
        <v>-90.060063</v>
      </c>
    </row>
    <row r="181" spans="1:17" ht="15" x14ac:dyDescent="0.25">
      <c r="A181" s="10" t="s">
        <v>1143</v>
      </c>
      <c r="B181" s="15">
        <v>52326122</v>
      </c>
      <c r="C181" s="11">
        <f>VLOOKUP('[1]Tortugas liberadas DPNG'!B181,'[1]Marcacion Recaptura Limpias'!L$2:M$1495, 2,FALSE)</f>
        <v>52326122</v>
      </c>
      <c r="D181" s="16">
        <v>2398</v>
      </c>
      <c r="E181" s="16" t="s">
        <v>1146</v>
      </c>
      <c r="F181" s="16">
        <f t="shared" si="0"/>
        <v>6</v>
      </c>
      <c r="G181" s="20">
        <v>41380</v>
      </c>
      <c r="H181" s="19">
        <v>2017</v>
      </c>
      <c r="I181" s="19">
        <v>4</v>
      </c>
      <c r="J181" s="19">
        <v>17</v>
      </c>
      <c r="K181" s="16">
        <v>29</v>
      </c>
      <c r="L181" s="16">
        <v>26.2</v>
      </c>
      <c r="M181" s="16">
        <v>26.9</v>
      </c>
      <c r="N181" s="16">
        <v>17.899999999999999</v>
      </c>
      <c r="O181" s="16">
        <v>1653</v>
      </c>
      <c r="P181" s="17">
        <v>-0.82076000000000005</v>
      </c>
      <c r="Q181" s="17">
        <v>-90.060063</v>
      </c>
    </row>
    <row r="182" spans="1:17" ht="15" x14ac:dyDescent="0.25">
      <c r="A182" s="10" t="s">
        <v>1143</v>
      </c>
      <c r="B182" s="15">
        <v>48073351</v>
      </c>
      <c r="C182" s="11">
        <f>VLOOKUP('[1]Tortugas liberadas DPNG'!B182,'[1]Marcacion Recaptura Limpias'!L$2:M$1495, 2,FALSE)</f>
        <v>48073351</v>
      </c>
      <c r="D182" s="16">
        <v>2399</v>
      </c>
      <c r="E182" s="16" t="s">
        <v>1146</v>
      </c>
      <c r="F182" s="16">
        <f t="shared" si="0"/>
        <v>6</v>
      </c>
      <c r="G182" s="20">
        <v>41380</v>
      </c>
      <c r="H182" s="19">
        <v>2017</v>
      </c>
      <c r="I182" s="19">
        <v>4</v>
      </c>
      <c r="J182" s="19">
        <v>17</v>
      </c>
      <c r="K182" s="16">
        <v>30</v>
      </c>
      <c r="L182" s="16">
        <v>26.5</v>
      </c>
      <c r="M182" s="16">
        <v>27.8</v>
      </c>
      <c r="N182" s="16">
        <v>19.2</v>
      </c>
      <c r="O182" s="16">
        <v>1750</v>
      </c>
      <c r="P182" s="17">
        <v>-0.82076000000000005</v>
      </c>
      <c r="Q182" s="17">
        <v>-90.060063</v>
      </c>
    </row>
    <row r="183" spans="1:17" ht="15" x14ac:dyDescent="0.25">
      <c r="A183" s="10" t="s">
        <v>1143</v>
      </c>
      <c r="B183" s="15">
        <v>52256111</v>
      </c>
      <c r="C183" s="11">
        <f>VLOOKUP('[1]Tortugas liberadas DPNG'!B183,'[1]Marcacion Recaptura Limpias'!L$2:M$1495, 2,FALSE)</f>
        <v>52256111</v>
      </c>
      <c r="D183" s="16">
        <v>2400</v>
      </c>
      <c r="E183" s="16" t="s">
        <v>1146</v>
      </c>
      <c r="F183" s="16">
        <f t="shared" si="0"/>
        <v>6</v>
      </c>
      <c r="G183" s="20">
        <v>41380</v>
      </c>
      <c r="H183" s="19">
        <v>2017</v>
      </c>
      <c r="I183" s="19">
        <v>4</v>
      </c>
      <c r="J183" s="19">
        <v>17</v>
      </c>
      <c r="K183" s="16">
        <v>31</v>
      </c>
      <c r="L183" s="16">
        <v>24.3</v>
      </c>
      <c r="M183" s="16">
        <v>24.9</v>
      </c>
      <c r="N183" s="16">
        <v>17.899999999999999</v>
      </c>
      <c r="O183" s="16">
        <v>1270</v>
      </c>
      <c r="P183" s="17">
        <v>-0.82076000000000005</v>
      </c>
      <c r="Q183" s="17">
        <v>-90.060063</v>
      </c>
    </row>
    <row r="184" spans="1:17" ht="15" x14ac:dyDescent="0.25">
      <c r="A184" s="10" t="s">
        <v>1143</v>
      </c>
      <c r="B184" s="15">
        <v>52794877</v>
      </c>
      <c r="C184" s="11">
        <f>VLOOKUP('[1]Tortugas liberadas DPNG'!B184,'[1]Marcacion Recaptura Limpias'!L$2:M$1495, 2,FALSE)</f>
        <v>52794877</v>
      </c>
      <c r="D184" s="16">
        <v>2401</v>
      </c>
      <c r="E184" s="16" t="s">
        <v>1146</v>
      </c>
      <c r="F184" s="16">
        <f t="shared" si="0"/>
        <v>6</v>
      </c>
      <c r="G184" s="20">
        <v>41380</v>
      </c>
      <c r="H184" s="19">
        <v>2017</v>
      </c>
      <c r="I184" s="19">
        <v>4</v>
      </c>
      <c r="J184" s="19">
        <v>17</v>
      </c>
      <c r="K184" s="16">
        <v>32</v>
      </c>
      <c r="L184" s="16">
        <v>25.6</v>
      </c>
      <c r="M184" s="16">
        <v>26</v>
      </c>
      <c r="N184" s="16">
        <v>17.5</v>
      </c>
      <c r="O184" s="16">
        <v>1480</v>
      </c>
      <c r="P184" s="17">
        <v>-0.82076000000000005</v>
      </c>
      <c r="Q184" s="17">
        <v>-90.060063</v>
      </c>
    </row>
    <row r="185" spans="1:17" ht="15" x14ac:dyDescent="0.25">
      <c r="A185" s="10" t="s">
        <v>1143</v>
      </c>
      <c r="B185" s="15">
        <v>51769312</v>
      </c>
      <c r="C185" s="11">
        <f>VLOOKUP('[1]Tortugas liberadas DPNG'!B185,'[1]Marcacion Recaptura Limpias'!L$2:M$1495, 2,FALSE)</f>
        <v>51769312</v>
      </c>
      <c r="D185" s="16">
        <v>2402</v>
      </c>
      <c r="E185" s="16" t="s">
        <v>1146</v>
      </c>
      <c r="F185" s="16">
        <f t="shared" si="0"/>
        <v>6</v>
      </c>
      <c r="G185" s="20">
        <v>41380</v>
      </c>
      <c r="H185" s="19">
        <v>2017</v>
      </c>
      <c r="I185" s="19">
        <v>4</v>
      </c>
      <c r="J185" s="19">
        <v>17</v>
      </c>
      <c r="K185" s="16">
        <v>35</v>
      </c>
      <c r="L185" s="16">
        <v>24.1</v>
      </c>
      <c r="M185" s="16">
        <v>24.7</v>
      </c>
      <c r="N185" s="16">
        <v>17.3</v>
      </c>
      <c r="O185" s="16">
        <v>1242</v>
      </c>
      <c r="P185" s="17">
        <v>-0.82076000000000005</v>
      </c>
      <c r="Q185" s="17">
        <v>-90.060063</v>
      </c>
    </row>
    <row r="186" spans="1:17" ht="15" x14ac:dyDescent="0.25">
      <c r="A186" s="10" t="s">
        <v>1143</v>
      </c>
      <c r="B186" s="15">
        <v>52376778</v>
      </c>
      <c r="C186" s="11">
        <f>VLOOKUP('[1]Tortugas liberadas DPNG'!B186,'[1]Marcacion Recaptura Limpias'!L$2:M$1495, 2,FALSE)</f>
        <v>52376778</v>
      </c>
      <c r="D186" s="16">
        <v>2403</v>
      </c>
      <c r="E186" s="16" t="s">
        <v>1146</v>
      </c>
      <c r="F186" s="16">
        <f t="shared" si="0"/>
        <v>6</v>
      </c>
      <c r="G186" s="20">
        <v>41380</v>
      </c>
      <c r="H186" s="19">
        <v>2017</v>
      </c>
      <c r="I186" s="19">
        <v>4</v>
      </c>
      <c r="J186" s="19">
        <v>17</v>
      </c>
      <c r="K186" s="16">
        <v>36</v>
      </c>
      <c r="L186" s="16">
        <v>30.6</v>
      </c>
      <c r="M186" s="16">
        <v>31.7</v>
      </c>
      <c r="N186" s="16">
        <v>21.6</v>
      </c>
      <c r="O186" s="16">
        <v>2593</v>
      </c>
      <c r="P186" s="17">
        <v>-0.82076000000000005</v>
      </c>
      <c r="Q186" s="17">
        <v>-90.060063</v>
      </c>
    </row>
    <row r="187" spans="1:17" ht="15" x14ac:dyDescent="0.25">
      <c r="A187" s="10" t="s">
        <v>1143</v>
      </c>
      <c r="B187" s="18">
        <v>52264608</v>
      </c>
      <c r="C187" s="11">
        <f>VLOOKUP('[1]Tortugas liberadas DPNG'!B187,'[1]Marcacion Recaptura Limpias'!L$2:M$1495, 2,FALSE)</f>
        <v>52264608</v>
      </c>
      <c r="D187" s="19">
        <v>2404</v>
      </c>
      <c r="E187" s="16" t="s">
        <v>1146</v>
      </c>
      <c r="F187" s="16">
        <f t="shared" si="0"/>
        <v>6</v>
      </c>
      <c r="G187" s="20">
        <v>41380</v>
      </c>
      <c r="H187" s="19">
        <v>2017</v>
      </c>
      <c r="I187" s="19">
        <v>4</v>
      </c>
      <c r="J187" s="19">
        <v>17</v>
      </c>
      <c r="K187" s="16">
        <v>37</v>
      </c>
      <c r="L187" s="16">
        <v>25.9</v>
      </c>
      <c r="M187" s="16">
        <v>26.9</v>
      </c>
      <c r="N187" s="16">
        <v>17.8</v>
      </c>
      <c r="O187" s="19">
        <v>1537</v>
      </c>
      <c r="P187" s="17">
        <v>-0.82076000000000005</v>
      </c>
      <c r="Q187" s="17">
        <v>-90.060063</v>
      </c>
    </row>
    <row r="188" spans="1:17" ht="15" x14ac:dyDescent="0.25">
      <c r="A188" s="10" t="s">
        <v>1143</v>
      </c>
      <c r="B188" s="15">
        <v>52543074</v>
      </c>
      <c r="C188" s="11">
        <f>VLOOKUP('[1]Tortugas liberadas DPNG'!B188,'[1]Marcacion Recaptura Limpias'!L$2:M$1495, 2,FALSE)</f>
        <v>52543074</v>
      </c>
      <c r="D188" s="16">
        <v>2405</v>
      </c>
      <c r="E188" s="16" t="s">
        <v>1146</v>
      </c>
      <c r="F188" s="16">
        <f t="shared" si="0"/>
        <v>6</v>
      </c>
      <c r="G188" s="20">
        <v>41380</v>
      </c>
      <c r="H188" s="19">
        <v>2017</v>
      </c>
      <c r="I188" s="19">
        <v>4</v>
      </c>
      <c r="J188" s="19">
        <v>17</v>
      </c>
      <c r="K188" s="16">
        <v>38</v>
      </c>
      <c r="L188" s="16">
        <v>24</v>
      </c>
      <c r="M188" s="16">
        <v>24.6</v>
      </c>
      <c r="N188" s="16">
        <v>17.100000000000001</v>
      </c>
      <c r="O188" s="16">
        <v>1153</v>
      </c>
      <c r="P188" s="17">
        <v>-0.82076000000000005</v>
      </c>
      <c r="Q188" s="17">
        <v>-90.060063</v>
      </c>
    </row>
    <row r="189" spans="1:17" ht="15" x14ac:dyDescent="0.25">
      <c r="A189" s="10" t="s">
        <v>1143</v>
      </c>
      <c r="B189" s="15">
        <v>52360855</v>
      </c>
      <c r="C189" s="11">
        <f>VLOOKUP('[1]Tortugas liberadas DPNG'!B189,'[1]Marcacion Recaptura Limpias'!L$2:M$1495, 2,FALSE)</f>
        <v>52360855</v>
      </c>
      <c r="D189" s="16">
        <v>2406</v>
      </c>
      <c r="E189" s="16" t="s">
        <v>1146</v>
      </c>
      <c r="F189" s="16">
        <f t="shared" si="0"/>
        <v>6</v>
      </c>
      <c r="G189" s="20">
        <v>41380</v>
      </c>
      <c r="H189" s="19">
        <v>2017</v>
      </c>
      <c r="I189" s="19">
        <v>4</v>
      </c>
      <c r="J189" s="19">
        <v>17</v>
      </c>
      <c r="K189" s="16">
        <v>39</v>
      </c>
      <c r="L189" s="16">
        <v>24.9</v>
      </c>
      <c r="M189" s="16">
        <v>25.3</v>
      </c>
      <c r="N189" s="16">
        <v>17.3</v>
      </c>
      <c r="O189" s="16">
        <v>1139</v>
      </c>
      <c r="P189" s="17">
        <v>-0.82076000000000005</v>
      </c>
      <c r="Q189" s="17">
        <v>-90.060063</v>
      </c>
    </row>
    <row r="190" spans="1:17" ht="15" x14ac:dyDescent="0.25">
      <c r="A190" s="10" t="s">
        <v>1143</v>
      </c>
      <c r="B190" s="15">
        <v>52114307</v>
      </c>
      <c r="C190" s="11">
        <f>VLOOKUP('[1]Tortugas liberadas DPNG'!B190,'[1]Marcacion Recaptura Limpias'!L$2:M$1495, 2,FALSE)</f>
        <v>52114307</v>
      </c>
      <c r="D190" s="16">
        <v>2407</v>
      </c>
      <c r="E190" s="16" t="s">
        <v>1146</v>
      </c>
      <c r="F190" s="16">
        <f t="shared" si="0"/>
        <v>6</v>
      </c>
      <c r="G190" s="20">
        <v>41380</v>
      </c>
      <c r="H190" s="19">
        <v>2017</v>
      </c>
      <c r="I190" s="19">
        <v>4</v>
      </c>
      <c r="J190" s="19">
        <v>17</v>
      </c>
      <c r="K190" s="16">
        <v>40</v>
      </c>
      <c r="L190" s="16">
        <v>25.4</v>
      </c>
      <c r="M190" s="16">
        <v>26.1</v>
      </c>
      <c r="N190" s="16">
        <v>18.2</v>
      </c>
      <c r="O190" s="16">
        <v>1407</v>
      </c>
      <c r="P190" s="17">
        <v>-0.82076000000000005</v>
      </c>
      <c r="Q190" s="17">
        <v>-90.060063</v>
      </c>
    </row>
    <row r="191" spans="1:17" ht="15" x14ac:dyDescent="0.25">
      <c r="A191" s="10" t="s">
        <v>1143</v>
      </c>
      <c r="B191" s="15">
        <v>52353637</v>
      </c>
      <c r="C191" s="11">
        <f>VLOOKUP('[1]Tortugas liberadas DPNG'!B191,'[1]Marcacion Recaptura Limpias'!L$2:M$1495, 2,FALSE)</f>
        <v>52353637</v>
      </c>
      <c r="D191" s="16">
        <v>2408</v>
      </c>
      <c r="E191" s="16" t="s">
        <v>1146</v>
      </c>
      <c r="F191" s="16">
        <f t="shared" si="0"/>
        <v>6</v>
      </c>
      <c r="G191" s="20">
        <v>41380</v>
      </c>
      <c r="H191" s="19">
        <v>2017</v>
      </c>
      <c r="I191" s="19">
        <v>4</v>
      </c>
      <c r="J191" s="19">
        <v>17</v>
      </c>
      <c r="K191" s="16">
        <v>41</v>
      </c>
      <c r="L191" s="16">
        <v>26</v>
      </c>
      <c r="M191" s="16">
        <v>27.1</v>
      </c>
      <c r="N191" s="16">
        <v>18.399999999999999</v>
      </c>
      <c r="O191" s="16">
        <v>1443</v>
      </c>
      <c r="P191" s="17">
        <v>-0.82076000000000005</v>
      </c>
      <c r="Q191" s="17">
        <v>-90.060063</v>
      </c>
    </row>
    <row r="192" spans="1:17" ht="15" x14ac:dyDescent="0.25">
      <c r="A192" s="10" t="s">
        <v>1143</v>
      </c>
      <c r="B192" s="15">
        <v>52070348</v>
      </c>
      <c r="C192" s="11">
        <f>VLOOKUP('[1]Tortugas liberadas DPNG'!B192,'[1]Marcacion Recaptura Limpias'!L$2:M$1495, 2,FALSE)</f>
        <v>52070348</v>
      </c>
      <c r="D192" s="16">
        <v>2409</v>
      </c>
      <c r="E192" s="16" t="s">
        <v>1146</v>
      </c>
      <c r="F192" s="16">
        <f t="shared" si="0"/>
        <v>6</v>
      </c>
      <c r="G192" s="20">
        <v>41380</v>
      </c>
      <c r="H192" s="19">
        <v>2017</v>
      </c>
      <c r="I192" s="19">
        <v>4</v>
      </c>
      <c r="J192" s="19">
        <v>17</v>
      </c>
      <c r="K192" s="16">
        <v>42</v>
      </c>
      <c r="L192" s="16">
        <v>23.6</v>
      </c>
      <c r="M192" s="16">
        <v>24.6</v>
      </c>
      <c r="N192" s="16">
        <v>16.5</v>
      </c>
      <c r="O192" s="16">
        <v>1504</v>
      </c>
      <c r="P192" s="17">
        <v>-0.82076000000000005</v>
      </c>
      <c r="Q192" s="17">
        <v>-90.060063</v>
      </c>
    </row>
    <row r="193" spans="1:17" ht="15" x14ac:dyDescent="0.25">
      <c r="A193" s="10" t="s">
        <v>1143</v>
      </c>
      <c r="B193" s="15">
        <v>51543593</v>
      </c>
      <c r="C193" s="11">
        <f>VLOOKUP('[1]Tortugas liberadas DPNG'!B193,'[1]Marcacion Recaptura Limpias'!L$2:M$1495, 2,FALSE)</f>
        <v>51543593</v>
      </c>
      <c r="D193" s="16">
        <v>2410</v>
      </c>
      <c r="E193" s="16" t="s">
        <v>1146</v>
      </c>
      <c r="F193" s="16">
        <f t="shared" si="0"/>
        <v>6</v>
      </c>
      <c r="G193" s="20">
        <v>41380</v>
      </c>
      <c r="H193" s="19">
        <v>2017</v>
      </c>
      <c r="I193" s="19">
        <v>4</v>
      </c>
      <c r="J193" s="19">
        <v>17</v>
      </c>
      <c r="K193" s="16">
        <v>43</v>
      </c>
      <c r="L193" s="16">
        <v>28</v>
      </c>
      <c r="M193" s="16">
        <v>29.1</v>
      </c>
      <c r="N193" s="16">
        <v>19.600000000000001</v>
      </c>
      <c r="O193" s="16">
        <v>1839</v>
      </c>
      <c r="P193" s="17">
        <v>-0.82076000000000005</v>
      </c>
      <c r="Q193" s="17">
        <v>-90.060063</v>
      </c>
    </row>
    <row r="194" spans="1:17" ht="15" x14ac:dyDescent="0.25">
      <c r="A194" s="10" t="s">
        <v>1143</v>
      </c>
      <c r="B194" s="15">
        <v>51835513</v>
      </c>
      <c r="C194" s="11">
        <f>VLOOKUP('[1]Tortugas liberadas DPNG'!B194,'[1]Marcacion Recaptura Limpias'!L$2:M$1495, 2,FALSE)</f>
        <v>51835513</v>
      </c>
      <c r="D194" s="16">
        <v>2411</v>
      </c>
      <c r="E194" s="16" t="s">
        <v>1146</v>
      </c>
      <c r="F194" s="16">
        <f t="shared" si="0"/>
        <v>6</v>
      </c>
      <c r="G194" s="20">
        <v>41380</v>
      </c>
      <c r="H194" s="19">
        <v>2017</v>
      </c>
      <c r="I194" s="19">
        <v>4</v>
      </c>
      <c r="J194" s="19">
        <v>17</v>
      </c>
      <c r="K194" s="16">
        <v>44</v>
      </c>
      <c r="L194" s="16">
        <v>26.6</v>
      </c>
      <c r="M194" s="16">
        <v>28</v>
      </c>
      <c r="N194" s="16">
        <v>19</v>
      </c>
      <c r="O194" s="16">
        <v>1744</v>
      </c>
      <c r="P194" s="17">
        <v>-0.82076000000000005</v>
      </c>
      <c r="Q194" s="17">
        <v>-90.060063</v>
      </c>
    </row>
    <row r="195" spans="1:17" ht="15" x14ac:dyDescent="0.25">
      <c r="A195" s="10" t="s">
        <v>1143</v>
      </c>
      <c r="B195" s="15">
        <v>90872124</v>
      </c>
      <c r="C195" s="11">
        <f>VLOOKUP('[1]Tortugas liberadas DPNG'!B195,'[1]Marcacion Recaptura Limpias'!L$2:M$1495, 2,FALSE)</f>
        <v>90872124</v>
      </c>
      <c r="D195" s="16">
        <v>2412</v>
      </c>
      <c r="E195" s="16" t="s">
        <v>1146</v>
      </c>
      <c r="F195" s="16">
        <f t="shared" si="0"/>
        <v>6</v>
      </c>
      <c r="G195" s="20">
        <v>41380</v>
      </c>
      <c r="H195" s="19">
        <v>2017</v>
      </c>
      <c r="I195" s="19">
        <v>4</v>
      </c>
      <c r="J195" s="19">
        <v>17</v>
      </c>
      <c r="K195" s="16">
        <v>45</v>
      </c>
      <c r="L195" s="16">
        <v>27.1</v>
      </c>
      <c r="M195" s="16">
        <v>28.9</v>
      </c>
      <c r="N195" s="16">
        <v>18.600000000000001</v>
      </c>
      <c r="O195" s="16">
        <v>1781</v>
      </c>
      <c r="P195" s="17">
        <v>-0.82076000000000005</v>
      </c>
      <c r="Q195" s="17">
        <v>-90.060063</v>
      </c>
    </row>
    <row r="196" spans="1:17" ht="15" x14ac:dyDescent="0.25">
      <c r="A196" s="10" t="s">
        <v>1143</v>
      </c>
      <c r="B196" s="15">
        <v>91035521</v>
      </c>
      <c r="C196" s="11">
        <f>VLOOKUP('[1]Tortugas liberadas DPNG'!B196,'[1]Marcacion Recaptura Limpias'!L$2:M$1495, 2,FALSE)</f>
        <v>91035521</v>
      </c>
      <c r="D196" s="16">
        <v>2413</v>
      </c>
      <c r="E196" s="16" t="s">
        <v>1146</v>
      </c>
      <c r="F196" s="16">
        <f t="shared" si="0"/>
        <v>6</v>
      </c>
      <c r="G196" s="20">
        <v>41380</v>
      </c>
      <c r="H196" s="19">
        <v>2017</v>
      </c>
      <c r="I196" s="19">
        <v>4</v>
      </c>
      <c r="J196" s="19">
        <v>17</v>
      </c>
      <c r="K196" s="16">
        <v>46</v>
      </c>
      <c r="L196" s="16">
        <v>27</v>
      </c>
      <c r="M196" s="16">
        <v>28.6</v>
      </c>
      <c r="N196" s="16">
        <v>19.100000000000001</v>
      </c>
      <c r="O196" s="16">
        <v>1780</v>
      </c>
      <c r="P196" s="17">
        <v>-0.82076000000000005</v>
      </c>
      <c r="Q196" s="17">
        <v>-90.060063</v>
      </c>
    </row>
    <row r="197" spans="1:17" ht="15" x14ac:dyDescent="0.25">
      <c r="A197" s="10" t="s">
        <v>1143</v>
      </c>
      <c r="B197" s="15">
        <v>52370590</v>
      </c>
      <c r="C197" s="11">
        <f>VLOOKUP('[1]Tortugas liberadas DPNG'!B197,'[1]Marcacion Recaptura Limpias'!L$2:M$1495, 2,FALSE)</f>
        <v>52370590</v>
      </c>
      <c r="D197" s="16">
        <v>2414</v>
      </c>
      <c r="E197" s="16" t="s">
        <v>1146</v>
      </c>
      <c r="F197" s="16">
        <f t="shared" si="0"/>
        <v>6</v>
      </c>
      <c r="G197" s="20">
        <v>41380</v>
      </c>
      <c r="H197" s="19">
        <v>2017</v>
      </c>
      <c r="I197" s="19">
        <v>4</v>
      </c>
      <c r="J197" s="19">
        <v>17</v>
      </c>
      <c r="K197" s="16">
        <v>47</v>
      </c>
      <c r="L197" s="16">
        <v>25.6</v>
      </c>
      <c r="M197" s="16">
        <v>26.5</v>
      </c>
      <c r="N197" s="16">
        <v>17.600000000000001</v>
      </c>
      <c r="O197" s="16">
        <v>1377</v>
      </c>
      <c r="P197" s="17">
        <v>-0.82076000000000005</v>
      </c>
      <c r="Q197" s="17">
        <v>-90.060063</v>
      </c>
    </row>
    <row r="198" spans="1:17" ht="15" x14ac:dyDescent="0.25">
      <c r="A198" s="10" t="s">
        <v>1143</v>
      </c>
      <c r="B198" s="15">
        <v>91052303</v>
      </c>
      <c r="C198" s="11">
        <f>VLOOKUP('[1]Tortugas liberadas DPNG'!B198,'[1]Marcacion Recaptura Limpias'!L$2:M$1495, 2,FALSE)</f>
        <v>91052303</v>
      </c>
      <c r="D198" s="16">
        <v>2415</v>
      </c>
      <c r="E198" s="16" t="s">
        <v>1146</v>
      </c>
      <c r="F198" s="16">
        <f t="shared" si="0"/>
        <v>6</v>
      </c>
      <c r="G198" s="20">
        <v>41380</v>
      </c>
      <c r="H198" s="19">
        <v>2017</v>
      </c>
      <c r="I198" s="19">
        <v>4</v>
      </c>
      <c r="J198" s="19">
        <v>17</v>
      </c>
      <c r="K198" s="16">
        <v>48</v>
      </c>
      <c r="L198" s="16">
        <v>25.7</v>
      </c>
      <c r="M198" s="16">
        <v>27</v>
      </c>
      <c r="N198" s="16">
        <v>17.600000000000001</v>
      </c>
      <c r="O198" s="16">
        <v>1383</v>
      </c>
      <c r="P198" s="17">
        <v>-0.82076000000000005</v>
      </c>
      <c r="Q198" s="17">
        <v>-90.060063</v>
      </c>
    </row>
    <row r="199" spans="1:17" ht="15" x14ac:dyDescent="0.25">
      <c r="A199" s="10" t="s">
        <v>1143</v>
      </c>
      <c r="B199" s="15">
        <v>91072838</v>
      </c>
      <c r="C199" s="11">
        <f>VLOOKUP('[1]Tortugas liberadas DPNG'!B199,'[1]Marcacion Recaptura Limpias'!L$2:M$1495, 2,FALSE)</f>
        <v>91072838</v>
      </c>
      <c r="D199" s="16">
        <v>2416</v>
      </c>
      <c r="E199" s="16" t="s">
        <v>1146</v>
      </c>
      <c r="F199" s="16">
        <f t="shared" si="0"/>
        <v>6</v>
      </c>
      <c r="G199" s="20">
        <v>41380</v>
      </c>
      <c r="H199" s="19">
        <v>2017</v>
      </c>
      <c r="I199" s="19">
        <v>4</v>
      </c>
      <c r="J199" s="19">
        <v>17</v>
      </c>
      <c r="K199" s="16">
        <v>50</v>
      </c>
      <c r="L199" s="16">
        <v>24</v>
      </c>
      <c r="M199" s="16">
        <v>24.9</v>
      </c>
      <c r="N199" s="16">
        <v>16.899999999999999</v>
      </c>
      <c r="O199" s="16">
        <v>1257</v>
      </c>
      <c r="P199" s="17">
        <v>-0.82076000000000005</v>
      </c>
      <c r="Q199" s="17">
        <v>-90.060063</v>
      </c>
    </row>
    <row r="200" spans="1:17" ht="15" x14ac:dyDescent="0.25">
      <c r="A200" s="10" t="s">
        <v>1143</v>
      </c>
      <c r="B200" s="15">
        <v>52543781</v>
      </c>
      <c r="C200" s="11">
        <f>VLOOKUP('[1]Tortugas liberadas DPNG'!B200,'[1]Marcacion Recaptura Limpias'!L$2:M$1495, 2,FALSE)</f>
        <v>52543781</v>
      </c>
      <c r="D200" s="16">
        <v>2417</v>
      </c>
      <c r="E200" s="16" t="s">
        <v>1146</v>
      </c>
      <c r="F200" s="16">
        <f t="shared" si="0"/>
        <v>6</v>
      </c>
      <c r="G200" s="20">
        <v>41380</v>
      </c>
      <c r="H200" s="19">
        <v>2017</v>
      </c>
      <c r="I200" s="19">
        <v>4</v>
      </c>
      <c r="J200" s="19">
        <v>17</v>
      </c>
      <c r="K200" s="16">
        <v>51</v>
      </c>
      <c r="L200" s="16">
        <v>27.1</v>
      </c>
      <c r="M200" s="16">
        <v>28.2</v>
      </c>
      <c r="N200" s="16">
        <v>18.8</v>
      </c>
      <c r="O200" s="16">
        <v>1889</v>
      </c>
      <c r="P200" s="17">
        <v>-0.82076000000000005</v>
      </c>
      <c r="Q200" s="17">
        <v>-90.060063</v>
      </c>
    </row>
    <row r="201" spans="1:17" ht="15" x14ac:dyDescent="0.25">
      <c r="A201" s="10" t="s">
        <v>1143</v>
      </c>
      <c r="B201" s="15">
        <v>52109088</v>
      </c>
      <c r="C201" s="11">
        <f>VLOOKUP('[1]Tortugas liberadas DPNG'!B201,'[1]Marcacion Recaptura Limpias'!L$2:M$1495, 2,FALSE)</f>
        <v>52109088</v>
      </c>
      <c r="D201" s="16">
        <v>2418</v>
      </c>
      <c r="E201" s="16" t="s">
        <v>1146</v>
      </c>
      <c r="F201" s="16">
        <f t="shared" si="0"/>
        <v>6</v>
      </c>
      <c r="G201" s="20">
        <v>41380</v>
      </c>
      <c r="H201" s="19">
        <v>2017</v>
      </c>
      <c r="I201" s="19">
        <v>4</v>
      </c>
      <c r="J201" s="19">
        <v>17</v>
      </c>
      <c r="K201" s="16">
        <v>52</v>
      </c>
      <c r="L201" s="16">
        <v>25.9</v>
      </c>
      <c r="M201" s="16">
        <v>26.5</v>
      </c>
      <c r="N201" s="16">
        <v>18</v>
      </c>
      <c r="O201" s="16">
        <v>1367</v>
      </c>
      <c r="P201" s="17">
        <v>-0.82076000000000005</v>
      </c>
      <c r="Q201" s="17">
        <v>-90.060063</v>
      </c>
    </row>
    <row r="202" spans="1:17" ht="15" x14ac:dyDescent="0.25">
      <c r="A202" s="10" t="s">
        <v>1143</v>
      </c>
      <c r="B202" s="15">
        <v>51610841</v>
      </c>
      <c r="C202" s="11">
        <f>VLOOKUP('[1]Tortugas liberadas DPNG'!B202,'[1]Marcacion Recaptura Limpias'!L$2:M$1495, 2,FALSE)</f>
        <v>51610841</v>
      </c>
      <c r="D202" s="16">
        <v>2419</v>
      </c>
      <c r="E202" s="16" t="s">
        <v>1146</v>
      </c>
      <c r="F202" s="16">
        <f t="shared" si="0"/>
        <v>6</v>
      </c>
      <c r="G202" s="20">
        <v>41380</v>
      </c>
      <c r="H202" s="19">
        <v>2017</v>
      </c>
      <c r="I202" s="19">
        <v>4</v>
      </c>
      <c r="J202" s="19">
        <v>17</v>
      </c>
      <c r="K202" s="16">
        <v>53</v>
      </c>
      <c r="L202" s="16">
        <v>26.4</v>
      </c>
      <c r="M202" s="16">
        <v>27.1</v>
      </c>
      <c r="N202" s="16">
        <v>18.2</v>
      </c>
      <c r="O202" s="16">
        <v>1554</v>
      </c>
      <c r="P202" s="17">
        <v>-0.82076000000000005</v>
      </c>
      <c r="Q202" s="17">
        <v>-90.060063</v>
      </c>
    </row>
    <row r="203" spans="1:17" ht="15" x14ac:dyDescent="0.25">
      <c r="A203" s="10" t="s">
        <v>1143</v>
      </c>
      <c r="B203" s="15">
        <v>52774060</v>
      </c>
      <c r="C203" s="15">
        <v>52774060</v>
      </c>
      <c r="D203" s="16">
        <v>2420</v>
      </c>
      <c r="E203" s="16" t="s">
        <v>1146</v>
      </c>
      <c r="F203" s="16">
        <f t="shared" si="0"/>
        <v>6</v>
      </c>
      <c r="G203" s="20">
        <v>41380</v>
      </c>
      <c r="H203" s="19">
        <v>2017</v>
      </c>
      <c r="I203" s="19">
        <v>4</v>
      </c>
      <c r="J203" s="19">
        <v>17</v>
      </c>
      <c r="K203" s="16">
        <v>54</v>
      </c>
      <c r="L203" s="16">
        <v>24.3</v>
      </c>
      <c r="M203" s="16">
        <v>27.5</v>
      </c>
      <c r="N203" s="16">
        <v>18.8</v>
      </c>
      <c r="O203" s="16">
        <v>1624</v>
      </c>
      <c r="P203" s="17">
        <v>-0.82076000000000005</v>
      </c>
      <c r="Q203" s="17">
        <v>-90.060063</v>
      </c>
    </row>
    <row r="204" spans="1:17" ht="15" x14ac:dyDescent="0.25">
      <c r="A204" s="10" t="s">
        <v>1143</v>
      </c>
      <c r="B204" s="15">
        <v>52031125</v>
      </c>
      <c r="C204" s="11">
        <f>VLOOKUP('[1]Tortugas liberadas DPNG'!B204,'[1]Marcacion Recaptura Limpias'!L$2:M$1495, 2,FALSE)</f>
        <v>52031125</v>
      </c>
      <c r="D204" s="16">
        <v>2421</v>
      </c>
      <c r="E204" s="16" t="s">
        <v>1146</v>
      </c>
      <c r="F204" s="16">
        <f t="shared" si="0"/>
        <v>6</v>
      </c>
      <c r="G204" s="20">
        <v>41380</v>
      </c>
      <c r="H204" s="19">
        <v>2017</v>
      </c>
      <c r="I204" s="19">
        <v>4</v>
      </c>
      <c r="J204" s="19">
        <v>17</v>
      </c>
      <c r="K204" s="16">
        <v>56</v>
      </c>
      <c r="L204" s="16">
        <v>25.5</v>
      </c>
      <c r="M204" s="16">
        <v>26.7</v>
      </c>
      <c r="N204" s="16">
        <v>17.899999999999999</v>
      </c>
      <c r="O204" s="16">
        <v>1393</v>
      </c>
      <c r="P204" s="17">
        <v>-0.82076000000000005</v>
      </c>
      <c r="Q204" s="17">
        <v>-90.060063</v>
      </c>
    </row>
    <row r="205" spans="1:17" ht="15" x14ac:dyDescent="0.25">
      <c r="A205" s="10" t="s">
        <v>1143</v>
      </c>
      <c r="B205" s="15">
        <v>52373838</v>
      </c>
      <c r="C205" s="11">
        <f>VLOOKUP('[1]Tortugas liberadas DPNG'!B205,'[1]Marcacion Recaptura Limpias'!L$2:M$1495, 2,FALSE)</f>
        <v>52373838</v>
      </c>
      <c r="D205" s="16">
        <v>2422</v>
      </c>
      <c r="E205" s="16" t="s">
        <v>1146</v>
      </c>
      <c r="F205" s="16">
        <f t="shared" si="0"/>
        <v>6</v>
      </c>
      <c r="G205" s="20">
        <v>41380</v>
      </c>
      <c r="H205" s="19">
        <v>2017</v>
      </c>
      <c r="I205" s="19">
        <v>4</v>
      </c>
      <c r="J205" s="19">
        <v>17</v>
      </c>
      <c r="K205" s="16">
        <v>57</v>
      </c>
      <c r="L205" s="16">
        <v>25.9</v>
      </c>
      <c r="M205" s="16">
        <v>26.9</v>
      </c>
      <c r="N205" s="16">
        <v>18.2</v>
      </c>
      <c r="O205" s="16">
        <v>1529</v>
      </c>
      <c r="P205" s="17">
        <v>-0.82076000000000005</v>
      </c>
      <c r="Q205" s="17">
        <v>-90.060063</v>
      </c>
    </row>
    <row r="206" spans="1:17" ht="15" x14ac:dyDescent="0.25">
      <c r="A206" s="10" t="s">
        <v>1143</v>
      </c>
      <c r="B206" s="15">
        <v>91285006</v>
      </c>
      <c r="C206" s="11">
        <f>VLOOKUP('[1]Tortugas liberadas DPNG'!B206,'[1]Marcacion Recaptura Limpias'!L$2:M$1495, 2,FALSE)</f>
        <v>91285006</v>
      </c>
      <c r="D206" s="16">
        <v>2423</v>
      </c>
      <c r="E206" s="16" t="s">
        <v>1146</v>
      </c>
      <c r="F206" s="16">
        <f t="shared" si="0"/>
        <v>6</v>
      </c>
      <c r="G206" s="20">
        <v>41380</v>
      </c>
      <c r="H206" s="19">
        <v>2017</v>
      </c>
      <c r="I206" s="19">
        <v>4</v>
      </c>
      <c r="J206" s="19">
        <v>17</v>
      </c>
      <c r="K206" s="16">
        <v>58</v>
      </c>
      <c r="L206" s="16">
        <v>28.5</v>
      </c>
      <c r="M206" s="16">
        <v>31</v>
      </c>
      <c r="N206" s="16">
        <v>21.3</v>
      </c>
      <c r="O206" s="16">
        <v>2067</v>
      </c>
      <c r="P206" s="17">
        <v>-0.82076000000000005</v>
      </c>
      <c r="Q206" s="17">
        <v>-90.060063</v>
      </c>
    </row>
    <row r="207" spans="1:17" ht="15" x14ac:dyDescent="0.25">
      <c r="A207" s="10" t="s">
        <v>1143</v>
      </c>
      <c r="B207" s="15">
        <v>91353834</v>
      </c>
      <c r="C207" s="11">
        <f>VLOOKUP('[1]Tortugas liberadas DPNG'!B207,'[1]Marcacion Recaptura Limpias'!L$2:M$1495, 2,FALSE)</f>
        <v>91353834</v>
      </c>
      <c r="D207" s="16">
        <v>2424</v>
      </c>
      <c r="E207" s="16" t="s">
        <v>1146</v>
      </c>
      <c r="F207" s="16">
        <f t="shared" si="0"/>
        <v>6</v>
      </c>
      <c r="G207" s="20">
        <v>41380</v>
      </c>
      <c r="H207" s="19">
        <v>2017</v>
      </c>
      <c r="I207" s="19">
        <v>4</v>
      </c>
      <c r="J207" s="19">
        <v>17</v>
      </c>
      <c r="K207" s="16">
        <v>61</v>
      </c>
      <c r="L207" s="16">
        <v>26</v>
      </c>
      <c r="M207" s="16">
        <v>27.6</v>
      </c>
      <c r="N207" s="16">
        <v>17.7</v>
      </c>
      <c r="O207" s="16">
        <v>1587</v>
      </c>
      <c r="P207" s="17">
        <v>-0.82076000000000005</v>
      </c>
      <c r="Q207" s="17">
        <v>-90.060063</v>
      </c>
    </row>
    <row r="208" spans="1:17" ht="15" x14ac:dyDescent="0.25">
      <c r="A208" s="10" t="s">
        <v>1143</v>
      </c>
      <c r="B208" s="15">
        <v>91539313</v>
      </c>
      <c r="C208" s="11">
        <f>VLOOKUP('[1]Tortugas liberadas DPNG'!B208,'[1]Marcacion Recaptura Limpias'!L$2:M$1495, 2,FALSE)</f>
        <v>91539313</v>
      </c>
      <c r="D208" s="16">
        <v>2425</v>
      </c>
      <c r="E208" s="16" t="s">
        <v>1146</v>
      </c>
      <c r="F208" s="16">
        <f t="shared" si="0"/>
        <v>6</v>
      </c>
      <c r="G208" s="20">
        <v>41380</v>
      </c>
      <c r="H208" s="19">
        <v>2017</v>
      </c>
      <c r="I208" s="19">
        <v>4</v>
      </c>
      <c r="J208" s="19">
        <v>17</v>
      </c>
      <c r="K208" s="16">
        <v>63</v>
      </c>
      <c r="L208" s="16">
        <v>24.9</v>
      </c>
      <c r="M208" s="16">
        <v>26.4</v>
      </c>
      <c r="N208" s="16">
        <v>17.8</v>
      </c>
      <c r="O208" s="16">
        <v>1277</v>
      </c>
      <c r="P208" s="17">
        <v>-0.82076000000000005</v>
      </c>
      <c r="Q208" s="17">
        <v>-90.060063</v>
      </c>
    </row>
    <row r="209" spans="1:17" ht="15" x14ac:dyDescent="0.25">
      <c r="A209" s="10" t="s">
        <v>1143</v>
      </c>
      <c r="B209" s="15">
        <v>91058594</v>
      </c>
      <c r="C209" s="11">
        <f>VLOOKUP('[1]Tortugas liberadas DPNG'!B209,'[1]Marcacion Recaptura Limpias'!L$2:M$1495, 2,FALSE)</f>
        <v>91058594</v>
      </c>
      <c r="D209" s="16">
        <v>2426</v>
      </c>
      <c r="E209" s="16" t="s">
        <v>1146</v>
      </c>
      <c r="F209" s="16">
        <f t="shared" si="0"/>
        <v>6</v>
      </c>
      <c r="G209" s="20">
        <v>41380</v>
      </c>
      <c r="H209" s="19">
        <v>2017</v>
      </c>
      <c r="I209" s="19">
        <v>4</v>
      </c>
      <c r="J209" s="19">
        <v>17</v>
      </c>
      <c r="K209" s="16">
        <v>64</v>
      </c>
      <c r="L209" s="16">
        <v>26.8</v>
      </c>
      <c r="M209" s="16">
        <v>27.07</v>
      </c>
      <c r="N209" s="16">
        <v>19.3</v>
      </c>
      <c r="O209" s="16">
        <v>1849</v>
      </c>
      <c r="P209" s="17">
        <v>-0.82076000000000005</v>
      </c>
      <c r="Q209" s="17">
        <v>-90.060063</v>
      </c>
    </row>
    <row r="210" spans="1:17" ht="15" x14ac:dyDescent="0.25">
      <c r="A210" s="10" t="s">
        <v>1143</v>
      </c>
      <c r="B210" s="15">
        <v>52308577</v>
      </c>
      <c r="C210" s="11">
        <f>VLOOKUP('[1]Tortugas liberadas DPNG'!B210,'[1]Marcacion Recaptura Limpias'!L$2:M$1495, 2,FALSE)</f>
        <v>52308577</v>
      </c>
      <c r="D210" s="16">
        <v>2427</v>
      </c>
      <c r="E210" s="16" t="s">
        <v>1146</v>
      </c>
      <c r="F210" s="16">
        <f t="shared" si="0"/>
        <v>6</v>
      </c>
      <c r="G210" s="20">
        <v>41380</v>
      </c>
      <c r="H210" s="19">
        <v>2017</v>
      </c>
      <c r="I210" s="19">
        <v>4</v>
      </c>
      <c r="J210" s="19">
        <v>17</v>
      </c>
      <c r="K210" s="16">
        <v>65</v>
      </c>
      <c r="L210" s="16">
        <v>26.7</v>
      </c>
      <c r="M210" s="16">
        <v>27.8</v>
      </c>
      <c r="N210" s="16">
        <v>19.399999999999999</v>
      </c>
      <c r="O210" s="16">
        <v>1643</v>
      </c>
      <c r="P210" s="17">
        <v>-0.82076000000000005</v>
      </c>
      <c r="Q210" s="17">
        <v>-90.060063</v>
      </c>
    </row>
    <row r="211" spans="1:17" ht="15" x14ac:dyDescent="0.25">
      <c r="A211" s="10" t="s">
        <v>1143</v>
      </c>
      <c r="B211" s="15">
        <v>52302040</v>
      </c>
      <c r="C211" s="11">
        <f>VLOOKUP('[1]Tortugas liberadas DPNG'!B211,'[1]Marcacion Recaptura Limpias'!L$2:M$1495, 2,FALSE)</f>
        <v>52302040</v>
      </c>
      <c r="D211" s="16">
        <v>2428</v>
      </c>
      <c r="E211" s="16" t="s">
        <v>1146</v>
      </c>
      <c r="F211" s="16">
        <f t="shared" si="0"/>
        <v>6</v>
      </c>
      <c r="G211" s="20">
        <v>41380</v>
      </c>
      <c r="H211" s="19">
        <v>2017</v>
      </c>
      <c r="I211" s="19">
        <v>4</v>
      </c>
      <c r="J211" s="19">
        <v>17</v>
      </c>
      <c r="K211" s="16">
        <v>66</v>
      </c>
      <c r="L211" s="16">
        <v>24.4</v>
      </c>
      <c r="M211" s="16">
        <v>24.1</v>
      </c>
      <c r="N211" s="16">
        <v>16.100000000000001</v>
      </c>
      <c r="O211" s="16">
        <v>1051</v>
      </c>
      <c r="P211" s="17">
        <v>-0.82076000000000005</v>
      </c>
      <c r="Q211" s="17">
        <v>-90.060063</v>
      </c>
    </row>
    <row r="212" spans="1:17" ht="15" x14ac:dyDescent="0.25">
      <c r="A212" s="10" t="s">
        <v>1143</v>
      </c>
      <c r="B212" s="15">
        <v>51874813</v>
      </c>
      <c r="C212" s="11">
        <f>VLOOKUP('[1]Tortugas liberadas DPNG'!B212,'[1]Marcacion Recaptura Limpias'!L$2:M$1495, 2,FALSE)</f>
        <v>51874813</v>
      </c>
      <c r="D212" s="16">
        <v>2429</v>
      </c>
      <c r="E212" s="16" t="s">
        <v>1146</v>
      </c>
      <c r="F212" s="16">
        <f t="shared" si="0"/>
        <v>6</v>
      </c>
      <c r="G212" s="20">
        <v>41380</v>
      </c>
      <c r="H212" s="19">
        <v>2017</v>
      </c>
      <c r="I212" s="19">
        <v>4</v>
      </c>
      <c r="J212" s="19">
        <v>17</v>
      </c>
      <c r="K212" s="16">
        <v>67</v>
      </c>
      <c r="L212" s="16">
        <v>24.2</v>
      </c>
      <c r="M212" s="16">
        <v>25.3</v>
      </c>
      <c r="N212" s="16">
        <v>17.600000000000001</v>
      </c>
      <c r="O212" s="16">
        <v>1391</v>
      </c>
      <c r="P212" s="17">
        <v>-0.82076000000000005</v>
      </c>
      <c r="Q212" s="17">
        <v>-90.060063</v>
      </c>
    </row>
    <row r="213" spans="1:17" ht="15" x14ac:dyDescent="0.25">
      <c r="A213" s="10" t="s">
        <v>1143</v>
      </c>
      <c r="B213" s="15">
        <v>52633256</v>
      </c>
      <c r="C213" s="15">
        <v>52633256</v>
      </c>
      <c r="D213" s="16">
        <v>2430</v>
      </c>
      <c r="E213" s="16" t="s">
        <v>1146</v>
      </c>
      <c r="F213" s="16">
        <f t="shared" si="0"/>
        <v>6</v>
      </c>
      <c r="G213" s="20">
        <v>41380</v>
      </c>
      <c r="H213" s="19">
        <v>2017</v>
      </c>
      <c r="I213" s="19">
        <v>4</v>
      </c>
      <c r="J213" s="19">
        <v>17</v>
      </c>
      <c r="K213" s="16">
        <v>68</v>
      </c>
      <c r="L213" s="16">
        <v>25.4</v>
      </c>
      <c r="M213" s="16">
        <v>26</v>
      </c>
      <c r="N213" s="16">
        <v>17.100000000000001</v>
      </c>
      <c r="O213" s="16">
        <v>1251</v>
      </c>
      <c r="P213" s="17">
        <v>-0.82076000000000005</v>
      </c>
      <c r="Q213" s="17">
        <v>-90.060063</v>
      </c>
    </row>
    <row r="214" spans="1:17" ht="15" x14ac:dyDescent="0.25">
      <c r="A214" s="10" t="s">
        <v>1143</v>
      </c>
      <c r="B214" s="15">
        <v>52048090</v>
      </c>
      <c r="C214" s="11">
        <f>VLOOKUP('[1]Tortugas liberadas DPNG'!B214,'[1]Marcacion Recaptura Limpias'!L$2:M$1495, 2,FALSE)</f>
        <v>52048090</v>
      </c>
      <c r="D214" s="16">
        <v>2431</v>
      </c>
      <c r="E214" s="16" t="s">
        <v>1146</v>
      </c>
      <c r="F214" s="16">
        <f t="shared" si="0"/>
        <v>6</v>
      </c>
      <c r="G214" s="20">
        <v>41380</v>
      </c>
      <c r="H214" s="19">
        <v>2017</v>
      </c>
      <c r="I214" s="19">
        <v>4</v>
      </c>
      <c r="J214" s="19">
        <v>17</v>
      </c>
      <c r="K214" s="16">
        <v>69</v>
      </c>
      <c r="L214" s="16">
        <v>25.7</v>
      </c>
      <c r="M214" s="16">
        <v>27</v>
      </c>
      <c r="N214" s="16">
        <v>18.600000000000001</v>
      </c>
      <c r="O214" s="16">
        <v>1487</v>
      </c>
      <c r="P214" s="17">
        <v>-0.82076000000000005</v>
      </c>
      <c r="Q214" s="17">
        <v>-90.060063</v>
      </c>
    </row>
    <row r="215" spans="1:17" ht="15" x14ac:dyDescent="0.25">
      <c r="A215" s="10" t="s">
        <v>1143</v>
      </c>
      <c r="B215" s="15">
        <v>51826637</v>
      </c>
      <c r="C215" s="15">
        <v>51826637</v>
      </c>
      <c r="D215" s="16">
        <v>2432</v>
      </c>
      <c r="E215" s="16" t="s">
        <v>1146</v>
      </c>
      <c r="F215" s="16">
        <f t="shared" si="0"/>
        <v>6</v>
      </c>
      <c r="G215" s="20">
        <v>41380</v>
      </c>
      <c r="H215" s="19">
        <v>2017</v>
      </c>
      <c r="I215" s="19">
        <v>4</v>
      </c>
      <c r="J215" s="19">
        <v>17</v>
      </c>
      <c r="K215" s="16">
        <v>73</v>
      </c>
      <c r="L215" s="16">
        <v>25</v>
      </c>
      <c r="M215" s="16">
        <v>25.6</v>
      </c>
      <c r="N215" s="16">
        <v>17.3</v>
      </c>
      <c r="O215" s="16">
        <v>1196</v>
      </c>
      <c r="P215" s="17">
        <v>-0.82076000000000005</v>
      </c>
      <c r="Q215" s="17">
        <v>-90.060063</v>
      </c>
    </row>
    <row r="216" spans="1:17" ht="15" x14ac:dyDescent="0.25">
      <c r="A216" s="10" t="s">
        <v>1143</v>
      </c>
      <c r="B216" s="15">
        <v>52043090</v>
      </c>
      <c r="C216" s="11">
        <f>VLOOKUP('[1]Tortugas liberadas DPNG'!B216,'[1]Marcacion Recaptura Limpias'!L$2:M$1495, 2,FALSE)</f>
        <v>52043090</v>
      </c>
      <c r="D216" s="16">
        <v>2433</v>
      </c>
      <c r="E216" s="16" t="s">
        <v>1146</v>
      </c>
      <c r="F216" s="16">
        <f t="shared" si="0"/>
        <v>6</v>
      </c>
      <c r="G216" s="20">
        <v>41380</v>
      </c>
      <c r="H216" s="19">
        <v>2017</v>
      </c>
      <c r="I216" s="19">
        <v>4</v>
      </c>
      <c r="J216" s="19">
        <v>17</v>
      </c>
      <c r="K216" s="16">
        <v>74</v>
      </c>
      <c r="L216" s="16">
        <v>24.2</v>
      </c>
      <c r="M216" s="16">
        <v>24.4</v>
      </c>
      <c r="N216" s="16">
        <v>17.100000000000001</v>
      </c>
      <c r="O216" s="16">
        <v>1085</v>
      </c>
      <c r="P216" s="17">
        <v>-0.82076000000000005</v>
      </c>
      <c r="Q216" s="17">
        <v>-90.060063</v>
      </c>
    </row>
    <row r="217" spans="1:17" ht="15" x14ac:dyDescent="0.25">
      <c r="A217" s="10" t="s">
        <v>1143</v>
      </c>
      <c r="B217" s="18">
        <v>91069098</v>
      </c>
      <c r="C217" s="11">
        <f>VLOOKUP('[1]Tortugas liberadas DPNG'!B217,'[1]Marcacion Recaptura Limpias'!L$2:M$1495, 2,FALSE)</f>
        <v>91069098</v>
      </c>
      <c r="D217" s="19">
        <v>2434</v>
      </c>
      <c r="E217" s="16" t="s">
        <v>1146</v>
      </c>
      <c r="F217" s="16">
        <f t="shared" si="0"/>
        <v>6</v>
      </c>
      <c r="G217" s="20">
        <v>41380</v>
      </c>
      <c r="H217" s="19">
        <v>2017</v>
      </c>
      <c r="I217" s="19">
        <v>4</v>
      </c>
      <c r="J217" s="19">
        <v>17</v>
      </c>
      <c r="K217" s="16">
        <v>75</v>
      </c>
      <c r="L217" s="16">
        <v>28.7</v>
      </c>
      <c r="M217" s="16">
        <v>29.9</v>
      </c>
      <c r="N217" s="16">
        <v>20.6</v>
      </c>
      <c r="O217" s="19">
        <v>2095</v>
      </c>
      <c r="P217" s="17">
        <v>-0.82076000000000005</v>
      </c>
      <c r="Q217" s="17">
        <v>-90.060063</v>
      </c>
    </row>
    <row r="218" spans="1:17" ht="15" x14ac:dyDescent="0.25">
      <c r="A218" s="10" t="s">
        <v>1143</v>
      </c>
      <c r="B218" s="15">
        <v>48375769</v>
      </c>
      <c r="C218" s="11">
        <f>VLOOKUP('[1]Tortugas liberadas DPNG'!B218,'[1]Marcacion Recaptura Limpias'!L$2:M$1495, 2,FALSE)</f>
        <v>48375769</v>
      </c>
      <c r="D218" s="16">
        <v>2435</v>
      </c>
      <c r="E218" s="16" t="s">
        <v>1146</v>
      </c>
      <c r="F218" s="16">
        <f t="shared" si="0"/>
        <v>6</v>
      </c>
      <c r="G218" s="20">
        <v>41380</v>
      </c>
      <c r="H218" s="19">
        <v>2017</v>
      </c>
      <c r="I218" s="19">
        <v>4</v>
      </c>
      <c r="J218" s="19">
        <v>17</v>
      </c>
      <c r="K218" s="16">
        <v>76</v>
      </c>
      <c r="L218" s="16">
        <v>27.6</v>
      </c>
      <c r="M218" s="16">
        <v>28.4</v>
      </c>
      <c r="N218" s="16">
        <v>19.2</v>
      </c>
      <c r="O218" s="16">
        <v>1842</v>
      </c>
      <c r="P218" s="17">
        <v>-0.82076000000000005</v>
      </c>
      <c r="Q218" s="17">
        <v>-90.060063</v>
      </c>
    </row>
    <row r="219" spans="1:17" ht="15" x14ac:dyDescent="0.25">
      <c r="A219" s="10" t="s">
        <v>1143</v>
      </c>
      <c r="B219" s="15">
        <v>52514304</v>
      </c>
      <c r="C219" s="11">
        <f>VLOOKUP('[1]Tortugas liberadas DPNG'!B219,'[1]Marcacion Recaptura Limpias'!L$2:M$1495, 2,FALSE)</f>
        <v>52514304</v>
      </c>
      <c r="D219" s="16">
        <v>2436</v>
      </c>
      <c r="E219" s="16" t="s">
        <v>1146</v>
      </c>
      <c r="F219" s="16">
        <f t="shared" si="0"/>
        <v>6</v>
      </c>
      <c r="G219" s="20">
        <v>41380</v>
      </c>
      <c r="H219" s="19">
        <v>2017</v>
      </c>
      <c r="I219" s="19">
        <v>4</v>
      </c>
      <c r="J219" s="19">
        <v>17</v>
      </c>
      <c r="K219" s="16">
        <v>77</v>
      </c>
      <c r="L219" s="16">
        <v>26.4</v>
      </c>
      <c r="M219" s="16">
        <v>27.3</v>
      </c>
      <c r="N219" s="16">
        <v>18.3</v>
      </c>
      <c r="O219" s="16">
        <v>1384</v>
      </c>
      <c r="P219" s="17">
        <v>-0.82076000000000005</v>
      </c>
      <c r="Q219" s="17">
        <v>-90.060063</v>
      </c>
    </row>
    <row r="220" spans="1:17" ht="15" x14ac:dyDescent="0.25">
      <c r="A220" s="10" t="s">
        <v>1143</v>
      </c>
      <c r="B220" s="15">
        <v>51615806</v>
      </c>
      <c r="C220" s="11">
        <f>VLOOKUP('[1]Tortugas liberadas DPNG'!B220,'[1]Marcacion Recaptura Limpias'!L$2:M$1495, 2,FALSE)</f>
        <v>51615806</v>
      </c>
      <c r="D220" s="16">
        <v>2437</v>
      </c>
      <c r="E220" s="16" t="s">
        <v>1146</v>
      </c>
      <c r="F220" s="16">
        <f t="shared" si="0"/>
        <v>6</v>
      </c>
      <c r="G220" s="20">
        <v>41380</v>
      </c>
      <c r="H220" s="19">
        <v>2017</v>
      </c>
      <c r="I220" s="19">
        <v>4</v>
      </c>
      <c r="J220" s="19">
        <v>17</v>
      </c>
      <c r="K220" s="16">
        <v>78</v>
      </c>
      <c r="L220" s="16">
        <v>23.9</v>
      </c>
      <c r="M220" s="16">
        <v>24.5</v>
      </c>
      <c r="N220" s="16">
        <v>16.899999999999999</v>
      </c>
      <c r="O220" s="16">
        <v>1230</v>
      </c>
      <c r="P220" s="17">
        <v>-0.82076000000000005</v>
      </c>
      <c r="Q220" s="17">
        <v>-90.060063</v>
      </c>
    </row>
    <row r="221" spans="1:17" ht="15" x14ac:dyDescent="0.25">
      <c r="A221" s="10" t="s">
        <v>1143</v>
      </c>
      <c r="B221" s="15">
        <v>51582286</v>
      </c>
      <c r="C221" s="11">
        <f>VLOOKUP('[1]Tortugas liberadas DPNG'!B221,'[1]Marcacion Recaptura Limpias'!L$2:M$1495, 2,FALSE)</f>
        <v>51582286</v>
      </c>
      <c r="D221" s="16">
        <v>2438</v>
      </c>
      <c r="E221" s="16" t="s">
        <v>1146</v>
      </c>
      <c r="F221" s="16">
        <f t="shared" ref="F221:F242" si="1">H221-2011</f>
        <v>6</v>
      </c>
      <c r="G221" s="20">
        <v>41380</v>
      </c>
      <c r="H221" s="19">
        <v>2017</v>
      </c>
      <c r="I221" s="19">
        <v>4</v>
      </c>
      <c r="J221" s="19">
        <v>17</v>
      </c>
      <c r="K221" s="16">
        <v>80</v>
      </c>
      <c r="L221" s="16">
        <v>24.9</v>
      </c>
      <c r="M221" s="16">
        <v>25.3</v>
      </c>
      <c r="N221" s="16">
        <v>17.7</v>
      </c>
      <c r="O221" s="16">
        <v>1305</v>
      </c>
      <c r="P221" s="17">
        <v>-0.82076000000000005</v>
      </c>
      <c r="Q221" s="17">
        <v>-90.060063</v>
      </c>
    </row>
    <row r="222" spans="1:17" ht="15" x14ac:dyDescent="0.25">
      <c r="A222" s="10" t="s">
        <v>1143</v>
      </c>
      <c r="B222" s="15">
        <v>52299026</v>
      </c>
      <c r="C222" s="11">
        <f>VLOOKUP('[1]Tortugas liberadas DPNG'!B222,'[1]Marcacion Recaptura Limpias'!L$2:M$1495, 2,FALSE)</f>
        <v>52299026</v>
      </c>
      <c r="D222" s="16">
        <v>2439</v>
      </c>
      <c r="E222" s="16" t="s">
        <v>1146</v>
      </c>
      <c r="F222" s="16">
        <f t="shared" si="1"/>
        <v>6</v>
      </c>
      <c r="G222" s="20">
        <v>41380</v>
      </c>
      <c r="H222" s="19">
        <v>2017</v>
      </c>
      <c r="I222" s="19">
        <v>4</v>
      </c>
      <c r="J222" s="19">
        <v>17</v>
      </c>
      <c r="K222" s="16">
        <v>82</v>
      </c>
      <c r="L222" s="16">
        <v>27</v>
      </c>
      <c r="M222" s="16">
        <v>27.4</v>
      </c>
      <c r="N222" s="16">
        <v>19</v>
      </c>
      <c r="O222" s="16">
        <v>1718</v>
      </c>
      <c r="P222" s="17">
        <v>-0.82076000000000005</v>
      </c>
      <c r="Q222" s="17">
        <v>-90.060063</v>
      </c>
    </row>
    <row r="223" spans="1:17" ht="15" x14ac:dyDescent="0.25">
      <c r="A223" s="10" t="s">
        <v>1143</v>
      </c>
      <c r="B223" s="15">
        <v>52833893</v>
      </c>
      <c r="C223" s="11">
        <f>VLOOKUP('[1]Tortugas liberadas DPNG'!B223,'[1]Marcacion Recaptura Limpias'!L$2:M$1495, 2,FALSE)</f>
        <v>52833893</v>
      </c>
      <c r="D223" s="16">
        <v>2440</v>
      </c>
      <c r="E223" s="16" t="s">
        <v>1146</v>
      </c>
      <c r="F223" s="16">
        <f t="shared" si="1"/>
        <v>6</v>
      </c>
      <c r="G223" s="20">
        <v>41380</v>
      </c>
      <c r="H223" s="19">
        <v>2017</v>
      </c>
      <c r="I223" s="19">
        <v>4</v>
      </c>
      <c r="J223" s="19">
        <v>17</v>
      </c>
      <c r="K223" s="16">
        <v>83</v>
      </c>
      <c r="L223" s="16">
        <v>26.3</v>
      </c>
      <c r="M223" s="16">
        <v>27</v>
      </c>
      <c r="N223" s="16">
        <v>19</v>
      </c>
      <c r="O223" s="16">
        <v>1453</v>
      </c>
      <c r="P223" s="17">
        <v>-0.82076000000000005</v>
      </c>
      <c r="Q223" s="17">
        <v>-90.060063</v>
      </c>
    </row>
    <row r="224" spans="1:17" ht="15" x14ac:dyDescent="0.25">
      <c r="A224" s="10" t="s">
        <v>1143</v>
      </c>
      <c r="B224" s="15">
        <v>52856127</v>
      </c>
      <c r="C224" s="11">
        <f>VLOOKUP('[1]Tortugas liberadas DPNG'!B224,'[1]Marcacion Recaptura Limpias'!L$2:M$1495, 2,FALSE)</f>
        <v>52856127</v>
      </c>
      <c r="D224" s="16">
        <v>2441</v>
      </c>
      <c r="E224" s="16" t="s">
        <v>1146</v>
      </c>
      <c r="F224" s="16">
        <f t="shared" si="1"/>
        <v>6</v>
      </c>
      <c r="G224" s="20">
        <v>41380</v>
      </c>
      <c r="H224" s="19">
        <v>2017</v>
      </c>
      <c r="I224" s="19">
        <v>4</v>
      </c>
      <c r="J224" s="19">
        <v>17</v>
      </c>
      <c r="K224" s="16">
        <v>84</v>
      </c>
      <c r="L224" s="16">
        <v>26.7</v>
      </c>
      <c r="M224" s="16">
        <v>28.1</v>
      </c>
      <c r="N224" s="16">
        <v>18</v>
      </c>
      <c r="O224" s="16">
        <v>1608</v>
      </c>
      <c r="P224" s="17">
        <v>-0.82076000000000005</v>
      </c>
      <c r="Q224" s="17">
        <v>-90.060063</v>
      </c>
    </row>
    <row r="225" spans="1:17" ht="15" x14ac:dyDescent="0.25">
      <c r="A225" s="10" t="s">
        <v>1143</v>
      </c>
      <c r="B225" s="15">
        <v>52795583</v>
      </c>
      <c r="C225" s="11">
        <f>VLOOKUP('[1]Tortugas liberadas DPNG'!B225,'[1]Marcacion Recaptura Limpias'!L$2:M$1495, 2,FALSE)</f>
        <v>52795583</v>
      </c>
      <c r="D225" s="16">
        <v>2442</v>
      </c>
      <c r="E225" s="16" t="s">
        <v>1146</v>
      </c>
      <c r="F225" s="16">
        <f t="shared" si="1"/>
        <v>6</v>
      </c>
      <c r="G225" s="20">
        <v>41380</v>
      </c>
      <c r="H225" s="19">
        <v>2017</v>
      </c>
      <c r="I225" s="19">
        <v>4</v>
      </c>
      <c r="J225" s="19">
        <v>17</v>
      </c>
      <c r="K225" s="16">
        <v>86</v>
      </c>
      <c r="L225" s="16">
        <v>26</v>
      </c>
      <c r="M225" s="16">
        <v>26.7</v>
      </c>
      <c r="N225" s="16">
        <v>18.100000000000001</v>
      </c>
      <c r="O225" s="16">
        <v>1668</v>
      </c>
      <c r="P225" s="17">
        <v>-0.82076000000000005</v>
      </c>
      <c r="Q225" s="17">
        <v>-90.060063</v>
      </c>
    </row>
    <row r="226" spans="1:17" ht="15" x14ac:dyDescent="0.25">
      <c r="A226" s="10" t="s">
        <v>1143</v>
      </c>
      <c r="B226" s="15">
        <v>48312302</v>
      </c>
      <c r="C226" s="11">
        <f>VLOOKUP('[1]Tortugas liberadas DPNG'!B226,'[1]Marcacion Recaptura Limpias'!L$2:M$1495, 2,FALSE)</f>
        <v>48312302</v>
      </c>
      <c r="D226" s="16">
        <v>2443</v>
      </c>
      <c r="E226" s="16" t="s">
        <v>1146</v>
      </c>
      <c r="F226" s="16">
        <f t="shared" si="1"/>
        <v>6</v>
      </c>
      <c r="G226" s="20">
        <v>41380</v>
      </c>
      <c r="H226" s="19">
        <v>2017</v>
      </c>
      <c r="I226" s="19">
        <v>4</v>
      </c>
      <c r="J226" s="19">
        <v>17</v>
      </c>
      <c r="K226" s="16">
        <v>87</v>
      </c>
      <c r="L226" s="16">
        <v>26.7</v>
      </c>
      <c r="M226" s="16">
        <v>27.7</v>
      </c>
      <c r="N226" s="16">
        <v>19.3</v>
      </c>
      <c r="O226" s="16">
        <v>1634</v>
      </c>
      <c r="P226" s="17">
        <v>-0.82076000000000005</v>
      </c>
      <c r="Q226" s="17">
        <v>-90.060063</v>
      </c>
    </row>
    <row r="227" spans="1:17" ht="15" x14ac:dyDescent="0.25">
      <c r="A227" s="10" t="s">
        <v>1143</v>
      </c>
      <c r="B227" s="15">
        <v>91103820</v>
      </c>
      <c r="C227" s="11">
        <f>VLOOKUP('[1]Tortugas liberadas DPNG'!B227,'[1]Marcacion Recaptura Limpias'!L$2:M$1495, 2,FALSE)</f>
        <v>91103820</v>
      </c>
      <c r="D227" s="16">
        <v>2444</v>
      </c>
      <c r="E227" s="16" t="s">
        <v>1146</v>
      </c>
      <c r="F227" s="16">
        <f t="shared" si="1"/>
        <v>6</v>
      </c>
      <c r="G227" s="20">
        <v>41380</v>
      </c>
      <c r="H227" s="19">
        <v>2017</v>
      </c>
      <c r="I227" s="19">
        <v>4</v>
      </c>
      <c r="J227" s="19">
        <v>17</v>
      </c>
      <c r="K227" s="16">
        <v>88</v>
      </c>
      <c r="L227" s="16">
        <v>25.9</v>
      </c>
      <c r="M227" s="16">
        <v>27.7</v>
      </c>
      <c r="N227" s="16">
        <v>18.399999999999999</v>
      </c>
      <c r="O227" s="16">
        <v>1633</v>
      </c>
      <c r="P227" s="17">
        <v>-0.82076000000000005</v>
      </c>
      <c r="Q227" s="17">
        <v>-90.060063</v>
      </c>
    </row>
    <row r="228" spans="1:17" ht="15" x14ac:dyDescent="0.25">
      <c r="A228" s="10" t="s">
        <v>1143</v>
      </c>
      <c r="B228" s="15">
        <v>51803616</v>
      </c>
      <c r="C228" s="11">
        <f>VLOOKUP('[1]Tortugas liberadas DPNG'!B228,'[1]Marcacion Recaptura Limpias'!L$2:M$1495, 2,FALSE)</f>
        <v>51803616</v>
      </c>
      <c r="D228" s="16">
        <v>2445</v>
      </c>
      <c r="E228" s="16" t="s">
        <v>1146</v>
      </c>
      <c r="F228" s="16">
        <f t="shared" si="1"/>
        <v>6</v>
      </c>
      <c r="G228" s="20">
        <v>41380</v>
      </c>
      <c r="H228" s="19">
        <v>2017</v>
      </c>
      <c r="I228" s="19">
        <v>4</v>
      </c>
      <c r="J228" s="19">
        <v>17</v>
      </c>
      <c r="K228" s="16">
        <v>89</v>
      </c>
      <c r="L228" s="16">
        <v>24.8</v>
      </c>
      <c r="M228" s="16">
        <v>25.2</v>
      </c>
      <c r="N228" s="16">
        <v>17.100000000000001</v>
      </c>
      <c r="O228" s="16">
        <v>1175</v>
      </c>
      <c r="P228" s="17">
        <v>-0.82076000000000005</v>
      </c>
      <c r="Q228" s="17">
        <v>-90.060063</v>
      </c>
    </row>
    <row r="229" spans="1:17" ht="15" x14ac:dyDescent="0.25">
      <c r="A229" s="10" t="s">
        <v>1143</v>
      </c>
      <c r="B229" s="15">
        <v>91045370</v>
      </c>
      <c r="C229" s="11">
        <f>VLOOKUP('[1]Tortugas liberadas DPNG'!B229,'[1]Marcacion Recaptura Limpias'!L$2:M$1495, 2,FALSE)</f>
        <v>91045370</v>
      </c>
      <c r="D229" s="16">
        <v>2446</v>
      </c>
      <c r="E229" s="16" t="s">
        <v>1146</v>
      </c>
      <c r="F229" s="16">
        <f t="shared" si="1"/>
        <v>6</v>
      </c>
      <c r="G229" s="20">
        <v>41380</v>
      </c>
      <c r="H229" s="19">
        <v>2017</v>
      </c>
      <c r="I229" s="19">
        <v>4</v>
      </c>
      <c r="J229" s="19">
        <v>17</v>
      </c>
      <c r="K229" s="16">
        <v>90</v>
      </c>
      <c r="L229" s="16">
        <v>25.9</v>
      </c>
      <c r="M229" s="16">
        <v>27.3</v>
      </c>
      <c r="N229" s="16">
        <v>18.3</v>
      </c>
      <c r="O229" s="16">
        <v>1488</v>
      </c>
      <c r="P229" s="17">
        <v>-0.82076000000000005</v>
      </c>
      <c r="Q229" s="17">
        <v>-90.060063</v>
      </c>
    </row>
    <row r="230" spans="1:17" ht="15" x14ac:dyDescent="0.25">
      <c r="A230" s="10" t="s">
        <v>1143</v>
      </c>
      <c r="B230" s="15">
        <v>91563769</v>
      </c>
      <c r="C230" s="11">
        <f>VLOOKUP('[1]Tortugas liberadas DPNG'!B230,'[1]Marcacion Recaptura Limpias'!L$2:M$1495, 2,FALSE)</f>
        <v>91563769</v>
      </c>
      <c r="D230" s="16">
        <v>2447</v>
      </c>
      <c r="E230" s="16" t="s">
        <v>1146</v>
      </c>
      <c r="F230" s="16">
        <f t="shared" si="1"/>
        <v>6</v>
      </c>
      <c r="G230" s="20">
        <v>41380</v>
      </c>
      <c r="H230" s="19">
        <v>2017</v>
      </c>
      <c r="I230" s="19">
        <v>4</v>
      </c>
      <c r="J230" s="19">
        <v>17</v>
      </c>
      <c r="K230" s="16">
        <v>91</v>
      </c>
      <c r="L230" s="16">
        <v>26.3</v>
      </c>
      <c r="M230" s="16">
        <v>28</v>
      </c>
      <c r="N230" s="16">
        <v>19.600000000000001</v>
      </c>
      <c r="O230" s="16">
        <v>1702</v>
      </c>
      <c r="P230" s="17">
        <v>-0.82076000000000005</v>
      </c>
      <c r="Q230" s="17">
        <v>-90.060063</v>
      </c>
    </row>
    <row r="231" spans="1:17" ht="15" x14ac:dyDescent="0.25">
      <c r="A231" s="10" t="s">
        <v>1143</v>
      </c>
      <c r="B231" s="15">
        <v>52082038</v>
      </c>
      <c r="C231" s="11">
        <f>VLOOKUP('[1]Tortugas liberadas DPNG'!B231,'[1]Marcacion Recaptura Limpias'!L$2:M$1495, 2,FALSE)</f>
        <v>52082038</v>
      </c>
      <c r="D231" s="16">
        <v>2448</v>
      </c>
      <c r="E231" s="16" t="s">
        <v>1146</v>
      </c>
      <c r="F231" s="16">
        <f t="shared" si="1"/>
        <v>6</v>
      </c>
      <c r="G231" s="20">
        <v>41380</v>
      </c>
      <c r="H231" s="19">
        <v>2017</v>
      </c>
      <c r="I231" s="19">
        <v>4</v>
      </c>
      <c r="J231" s="19">
        <v>17</v>
      </c>
      <c r="K231" s="16">
        <v>92</v>
      </c>
      <c r="L231" s="16">
        <v>24.9</v>
      </c>
      <c r="M231" s="16">
        <v>25.2</v>
      </c>
      <c r="N231" s="16">
        <v>17</v>
      </c>
      <c r="O231" s="16">
        <v>1196</v>
      </c>
      <c r="P231" s="17">
        <v>-0.82076000000000005</v>
      </c>
      <c r="Q231" s="17">
        <v>-90.060063</v>
      </c>
    </row>
    <row r="232" spans="1:17" ht="15" x14ac:dyDescent="0.25">
      <c r="A232" s="10" t="s">
        <v>1143</v>
      </c>
      <c r="B232" s="15">
        <v>51798769</v>
      </c>
      <c r="C232" s="11">
        <f>VLOOKUP('[1]Tortugas liberadas DPNG'!B232,'[1]Marcacion Recaptura Limpias'!L$2:M$1495, 2,FALSE)</f>
        <v>51798769</v>
      </c>
      <c r="D232" s="16">
        <v>2449</v>
      </c>
      <c r="E232" s="16" t="s">
        <v>1146</v>
      </c>
      <c r="F232" s="16">
        <f t="shared" si="1"/>
        <v>6</v>
      </c>
      <c r="G232" s="20">
        <v>41380</v>
      </c>
      <c r="H232" s="19">
        <v>2017</v>
      </c>
      <c r="I232" s="19">
        <v>4</v>
      </c>
      <c r="J232" s="19">
        <v>17</v>
      </c>
      <c r="K232" s="16">
        <v>93</v>
      </c>
      <c r="L232" s="16">
        <v>26.6</v>
      </c>
      <c r="M232" s="16">
        <v>28</v>
      </c>
      <c r="N232" s="16">
        <v>19.2</v>
      </c>
      <c r="O232" s="16">
        <v>1635</v>
      </c>
      <c r="P232" s="17">
        <v>-0.82076000000000005</v>
      </c>
      <c r="Q232" s="17">
        <v>-90.060063</v>
      </c>
    </row>
    <row r="233" spans="1:17" ht="15" x14ac:dyDescent="0.25">
      <c r="A233" s="10" t="s">
        <v>1143</v>
      </c>
      <c r="B233" s="15">
        <v>51570790</v>
      </c>
      <c r="C233" s="11">
        <f>VLOOKUP('[1]Tortugas liberadas DPNG'!B233,'[1]Marcacion Recaptura Limpias'!L$2:M$1495, 2,FALSE)</f>
        <v>51570790</v>
      </c>
      <c r="D233" s="16">
        <v>2450</v>
      </c>
      <c r="E233" s="16" t="s">
        <v>1146</v>
      </c>
      <c r="F233" s="16">
        <f t="shared" si="1"/>
        <v>6</v>
      </c>
      <c r="G233" s="20">
        <v>41380</v>
      </c>
      <c r="H233" s="19">
        <v>2017</v>
      </c>
      <c r="I233" s="19">
        <v>4</v>
      </c>
      <c r="J233" s="19">
        <v>17</v>
      </c>
      <c r="K233" s="16">
        <v>94</v>
      </c>
      <c r="L233" s="16">
        <v>23.7</v>
      </c>
      <c r="M233" s="16">
        <v>24.9</v>
      </c>
      <c r="N233" s="16">
        <v>16.7</v>
      </c>
      <c r="O233" s="16">
        <v>991</v>
      </c>
      <c r="P233" s="17">
        <v>-0.82076000000000005</v>
      </c>
      <c r="Q233" s="17">
        <v>-90.060063</v>
      </c>
    </row>
    <row r="234" spans="1:17" ht="15" x14ac:dyDescent="0.25">
      <c r="A234" s="10" t="s">
        <v>1143</v>
      </c>
      <c r="B234" s="15">
        <v>51586077</v>
      </c>
      <c r="C234" s="11">
        <f>VLOOKUP('[1]Tortugas liberadas DPNG'!B234,'[1]Marcacion Recaptura Limpias'!L$2:M$1495, 2,FALSE)</f>
        <v>51586077</v>
      </c>
      <c r="D234" s="16">
        <v>2451</v>
      </c>
      <c r="E234" s="16" t="s">
        <v>1146</v>
      </c>
      <c r="F234" s="16">
        <f t="shared" si="1"/>
        <v>6</v>
      </c>
      <c r="G234" s="20">
        <v>41380</v>
      </c>
      <c r="H234" s="19">
        <v>2017</v>
      </c>
      <c r="I234" s="19">
        <v>4</v>
      </c>
      <c r="J234" s="19">
        <v>17</v>
      </c>
      <c r="K234" s="16">
        <v>97</v>
      </c>
      <c r="L234" s="16">
        <v>24.7</v>
      </c>
      <c r="M234" s="16">
        <v>25.4</v>
      </c>
      <c r="N234" s="16">
        <v>17.600000000000001</v>
      </c>
      <c r="O234" s="16">
        <v>1329</v>
      </c>
      <c r="P234" s="17">
        <v>-0.82076000000000005</v>
      </c>
      <c r="Q234" s="17">
        <v>-90.060063</v>
      </c>
    </row>
    <row r="235" spans="1:17" ht="15" x14ac:dyDescent="0.25">
      <c r="A235" s="10" t="s">
        <v>1143</v>
      </c>
      <c r="B235" s="15">
        <v>52569560</v>
      </c>
      <c r="C235" s="11">
        <f>VLOOKUP('[1]Tortugas liberadas DPNG'!B235,'[1]Marcacion Recaptura Limpias'!L$2:M$1495, 2,FALSE)</f>
        <v>52569560</v>
      </c>
      <c r="D235" s="16">
        <v>2452</v>
      </c>
      <c r="E235" s="16" t="s">
        <v>1146</v>
      </c>
      <c r="F235" s="16">
        <f t="shared" si="1"/>
        <v>6</v>
      </c>
      <c r="G235" s="20">
        <v>41380</v>
      </c>
      <c r="H235" s="19">
        <v>2017</v>
      </c>
      <c r="I235" s="19">
        <v>4</v>
      </c>
      <c r="J235" s="19">
        <v>17</v>
      </c>
      <c r="K235" s="16">
        <v>99</v>
      </c>
      <c r="L235" s="16">
        <v>23.7</v>
      </c>
      <c r="M235" s="16">
        <v>24.7</v>
      </c>
      <c r="N235" s="16">
        <v>17.100000000000001</v>
      </c>
      <c r="O235" s="16">
        <v>1217</v>
      </c>
      <c r="P235" s="17">
        <v>-0.82076000000000005</v>
      </c>
      <c r="Q235" s="17">
        <v>-90.060063</v>
      </c>
    </row>
    <row r="236" spans="1:17" ht="15" x14ac:dyDescent="0.25">
      <c r="A236" s="10" t="s">
        <v>1143</v>
      </c>
      <c r="B236" s="15">
        <v>91519558</v>
      </c>
      <c r="C236" s="11">
        <f>VLOOKUP('[1]Tortugas liberadas DPNG'!B236,'[1]Marcacion Recaptura Limpias'!L$2:M$1495, 2,FALSE)</f>
        <v>91519558</v>
      </c>
      <c r="D236" s="16">
        <v>2453</v>
      </c>
      <c r="E236" s="16" t="s">
        <v>1146</v>
      </c>
      <c r="F236" s="16">
        <f t="shared" si="1"/>
        <v>6</v>
      </c>
      <c r="G236" s="20">
        <v>41380</v>
      </c>
      <c r="H236" s="19">
        <v>2017</v>
      </c>
      <c r="I236" s="19">
        <v>4</v>
      </c>
      <c r="J236" s="19">
        <v>17</v>
      </c>
      <c r="K236" s="16">
        <v>100</v>
      </c>
      <c r="L236" s="16">
        <v>26.5</v>
      </c>
      <c r="M236" s="16">
        <v>27.1</v>
      </c>
      <c r="N236" s="16">
        <v>18.3</v>
      </c>
      <c r="O236" s="16">
        <v>1584</v>
      </c>
      <c r="P236" s="17">
        <v>-0.82076000000000005</v>
      </c>
      <c r="Q236" s="17">
        <v>-90.060063</v>
      </c>
    </row>
    <row r="237" spans="1:17" ht="15" x14ac:dyDescent="0.25">
      <c r="A237" s="10" t="s">
        <v>1143</v>
      </c>
      <c r="B237" s="15">
        <v>51838052</v>
      </c>
      <c r="C237" s="11">
        <f>VLOOKUP('[1]Tortugas liberadas DPNG'!B237,'[1]Marcacion Recaptura Limpias'!L$2:M$1495, 2,FALSE)</f>
        <v>51838052</v>
      </c>
      <c r="D237" s="16">
        <v>2454</v>
      </c>
      <c r="E237" s="16" t="s">
        <v>1146</v>
      </c>
      <c r="F237" s="16">
        <f t="shared" si="1"/>
        <v>6</v>
      </c>
      <c r="G237" s="20">
        <v>41380</v>
      </c>
      <c r="H237" s="19">
        <v>2017</v>
      </c>
      <c r="I237" s="19">
        <v>4</v>
      </c>
      <c r="J237" s="19">
        <v>17</v>
      </c>
      <c r="K237" s="16">
        <v>101</v>
      </c>
      <c r="L237" s="16">
        <v>26.5</v>
      </c>
      <c r="M237" s="16">
        <v>27.2</v>
      </c>
      <c r="N237" s="16">
        <v>19</v>
      </c>
      <c r="O237" s="16">
        <v>1742</v>
      </c>
      <c r="P237" s="17">
        <v>-0.82076000000000005</v>
      </c>
      <c r="Q237" s="17">
        <v>-90.060063</v>
      </c>
    </row>
    <row r="238" spans="1:17" ht="15" x14ac:dyDescent="0.25">
      <c r="A238" s="10" t="s">
        <v>1143</v>
      </c>
      <c r="B238" s="15">
        <v>91035314</v>
      </c>
      <c r="C238" s="11">
        <f>VLOOKUP('[1]Tortugas liberadas DPNG'!B238,'[1]Marcacion Recaptura Limpias'!L$2:M$1495, 2,FALSE)</f>
        <v>91035314</v>
      </c>
      <c r="D238" s="16">
        <v>2455</v>
      </c>
      <c r="E238" s="16" t="s">
        <v>1146</v>
      </c>
      <c r="F238" s="16">
        <f t="shared" si="1"/>
        <v>6</v>
      </c>
      <c r="G238" s="20">
        <v>41380</v>
      </c>
      <c r="H238" s="19">
        <v>2017</v>
      </c>
      <c r="I238" s="19">
        <v>4</v>
      </c>
      <c r="J238" s="19">
        <v>17</v>
      </c>
      <c r="K238" s="16">
        <v>102</v>
      </c>
      <c r="L238" s="16">
        <v>26</v>
      </c>
      <c r="M238" s="16">
        <v>26.6</v>
      </c>
      <c r="N238" s="16">
        <v>18.399999999999999</v>
      </c>
      <c r="O238" s="16">
        <v>1462</v>
      </c>
      <c r="P238" s="17">
        <v>-0.82076000000000005</v>
      </c>
      <c r="Q238" s="17">
        <v>-90.060063</v>
      </c>
    </row>
    <row r="239" spans="1:17" ht="15" x14ac:dyDescent="0.25">
      <c r="A239" s="10" t="s">
        <v>1143</v>
      </c>
      <c r="B239" s="15">
        <v>51777523</v>
      </c>
      <c r="C239" s="11">
        <f>VLOOKUP('[1]Tortugas liberadas DPNG'!B239,'[1]Marcacion Recaptura Limpias'!L$2:M$1495, 2,FALSE)</f>
        <v>51777523</v>
      </c>
      <c r="D239" s="16">
        <v>2456</v>
      </c>
      <c r="E239" s="16" t="s">
        <v>1146</v>
      </c>
      <c r="F239" s="16">
        <f t="shared" si="1"/>
        <v>6</v>
      </c>
      <c r="G239" s="20">
        <v>41380</v>
      </c>
      <c r="H239" s="19">
        <v>2017</v>
      </c>
      <c r="I239" s="19">
        <v>4</v>
      </c>
      <c r="J239" s="19">
        <v>17</v>
      </c>
      <c r="K239" s="16">
        <v>103</v>
      </c>
      <c r="L239" s="16">
        <v>27.9</v>
      </c>
      <c r="M239" s="16">
        <v>28.4</v>
      </c>
      <c r="N239" s="16">
        <v>19.3</v>
      </c>
      <c r="O239" s="16">
        <v>1530</v>
      </c>
      <c r="P239" s="17">
        <v>-0.82076000000000005</v>
      </c>
      <c r="Q239" s="17">
        <v>-90.060063</v>
      </c>
    </row>
    <row r="240" spans="1:17" ht="15" x14ac:dyDescent="0.25">
      <c r="A240" s="10" t="s">
        <v>1143</v>
      </c>
      <c r="B240" s="15">
        <v>48283048</v>
      </c>
      <c r="C240" s="11">
        <f>VLOOKUP('[1]Tortugas liberadas DPNG'!B240,'[1]Marcacion Recaptura Limpias'!L$2:M$1495, 2,FALSE)</f>
        <v>48283048</v>
      </c>
      <c r="D240" s="16">
        <v>2457</v>
      </c>
      <c r="E240" s="16" t="s">
        <v>1146</v>
      </c>
      <c r="F240" s="16">
        <f t="shared" si="1"/>
        <v>6</v>
      </c>
      <c r="G240" s="20">
        <v>41380</v>
      </c>
      <c r="H240" s="19">
        <v>2017</v>
      </c>
      <c r="I240" s="19">
        <v>4</v>
      </c>
      <c r="J240" s="19">
        <v>17</v>
      </c>
      <c r="K240" s="16">
        <v>104</v>
      </c>
      <c r="L240" s="16">
        <v>26.7</v>
      </c>
      <c r="M240" s="16">
        <v>27.6</v>
      </c>
      <c r="N240" s="16">
        <v>19</v>
      </c>
      <c r="O240" s="16">
        <v>1611</v>
      </c>
      <c r="P240" s="17">
        <v>-0.82076000000000005</v>
      </c>
      <c r="Q240" s="17">
        <v>-90.060063</v>
      </c>
    </row>
    <row r="241" spans="1:17" ht="15" x14ac:dyDescent="0.25">
      <c r="A241" s="10" t="s">
        <v>1143</v>
      </c>
      <c r="B241" s="15">
        <v>48306341</v>
      </c>
      <c r="C241" s="11">
        <f>VLOOKUP('[1]Tortugas liberadas DPNG'!B241,'[1]Marcacion Recaptura Limpias'!L$2:M$1495, 2,FALSE)</f>
        <v>48306341</v>
      </c>
      <c r="D241" s="16">
        <v>2458</v>
      </c>
      <c r="E241" s="16" t="s">
        <v>1146</v>
      </c>
      <c r="F241" s="16">
        <f t="shared" si="1"/>
        <v>6</v>
      </c>
      <c r="G241" s="20">
        <v>41380</v>
      </c>
      <c r="H241" s="19">
        <v>2017</v>
      </c>
      <c r="I241" s="19">
        <v>4</v>
      </c>
      <c r="J241" s="19">
        <v>17</v>
      </c>
      <c r="K241" s="16">
        <v>105</v>
      </c>
      <c r="L241" s="16">
        <v>26.4</v>
      </c>
      <c r="M241" s="16">
        <v>28.1</v>
      </c>
      <c r="N241" s="16">
        <v>19</v>
      </c>
      <c r="O241" s="16">
        <v>1669</v>
      </c>
      <c r="P241" s="17">
        <v>-0.82076000000000005</v>
      </c>
      <c r="Q241" s="17">
        <v>-90.060063</v>
      </c>
    </row>
    <row r="242" spans="1:17" ht="15" x14ac:dyDescent="0.25">
      <c r="A242" s="10" t="s">
        <v>1143</v>
      </c>
      <c r="B242" s="15">
        <v>52554637</v>
      </c>
      <c r="C242" s="11">
        <f>VLOOKUP('[1]Tortugas liberadas DPNG'!B242,'[1]Marcacion Recaptura Limpias'!L$2:M$1495, 2,FALSE)</f>
        <v>52554637</v>
      </c>
      <c r="D242" s="16">
        <v>2459</v>
      </c>
      <c r="E242" s="16" t="s">
        <v>1146</v>
      </c>
      <c r="F242" s="16">
        <f t="shared" si="1"/>
        <v>6</v>
      </c>
      <c r="G242" s="20">
        <v>41380</v>
      </c>
      <c r="H242" s="19">
        <v>2017</v>
      </c>
      <c r="I242" s="19">
        <v>4</v>
      </c>
      <c r="J242" s="19">
        <v>17</v>
      </c>
      <c r="K242" s="16">
        <v>106</v>
      </c>
      <c r="L242" s="16">
        <v>26.2</v>
      </c>
      <c r="M242" s="16">
        <v>27.5</v>
      </c>
      <c r="N242" s="16">
        <v>18.399999999999999</v>
      </c>
      <c r="O242" s="16">
        <v>1695</v>
      </c>
      <c r="P242" s="17">
        <v>-0.82076000000000005</v>
      </c>
      <c r="Q242" s="17">
        <v>-90.060063</v>
      </c>
    </row>
    <row r="243" spans="1:17" ht="15" x14ac:dyDescent="0.25">
      <c r="A243" s="10" t="s">
        <v>1143</v>
      </c>
      <c r="B243" s="18">
        <v>51624297</v>
      </c>
      <c r="C243" s="11">
        <f>VLOOKUP('[1]Tortugas liberadas DPNG'!B243,'[1]Marcacion Recaptura Limpias'!L$2:M$1495, 2,FALSE)</f>
        <v>51624297</v>
      </c>
      <c r="D243" s="19">
        <v>2338</v>
      </c>
      <c r="E243" s="16" t="s">
        <v>1147</v>
      </c>
      <c r="F243" s="16">
        <f t="shared" ref="F243:F279" si="2">H243-2010</f>
        <v>7</v>
      </c>
      <c r="G243" s="20">
        <v>41380</v>
      </c>
      <c r="H243" s="19">
        <v>2017</v>
      </c>
      <c r="I243" s="19">
        <v>4</v>
      </c>
      <c r="J243" s="19">
        <v>17</v>
      </c>
      <c r="K243" s="19">
        <v>1</v>
      </c>
      <c r="L243" s="16">
        <v>27.1</v>
      </c>
      <c r="M243" s="16">
        <v>27.8</v>
      </c>
      <c r="N243" s="16">
        <v>18.3</v>
      </c>
      <c r="O243" s="19">
        <v>1700</v>
      </c>
      <c r="P243" s="17">
        <v>-0.82076000000000005</v>
      </c>
      <c r="Q243" s="17">
        <v>-90.060063</v>
      </c>
    </row>
    <row r="244" spans="1:17" ht="15" x14ac:dyDescent="0.25">
      <c r="A244" s="10" t="s">
        <v>1143</v>
      </c>
      <c r="B244" s="15">
        <v>51564870</v>
      </c>
      <c r="C244" s="11">
        <f>VLOOKUP('[1]Tortugas liberadas DPNG'!B244,'[1]Marcacion Recaptura Limpias'!L$2:M$1495, 2,FALSE)</f>
        <v>51564870</v>
      </c>
      <c r="D244" s="16">
        <v>2337</v>
      </c>
      <c r="E244" s="16" t="s">
        <v>1147</v>
      </c>
      <c r="F244" s="16">
        <f t="shared" si="2"/>
        <v>7</v>
      </c>
      <c r="G244" s="20">
        <v>41380</v>
      </c>
      <c r="H244" s="19">
        <v>2017</v>
      </c>
      <c r="I244" s="19">
        <v>4</v>
      </c>
      <c r="J244" s="19">
        <v>17</v>
      </c>
      <c r="K244" s="16">
        <v>2</v>
      </c>
      <c r="L244" s="16">
        <v>27.3</v>
      </c>
      <c r="M244" s="16">
        <v>28.3</v>
      </c>
      <c r="N244" s="16">
        <v>18.3</v>
      </c>
      <c r="O244" s="16">
        <v>2000</v>
      </c>
      <c r="P244" s="17">
        <v>-0.82076000000000005</v>
      </c>
      <c r="Q244" s="17">
        <v>-90.060063</v>
      </c>
    </row>
    <row r="245" spans="1:17" ht="15" x14ac:dyDescent="0.25">
      <c r="A245" s="10" t="s">
        <v>1143</v>
      </c>
      <c r="B245" s="15">
        <v>52308895</v>
      </c>
      <c r="C245" s="11">
        <f>VLOOKUP('[1]Tortugas liberadas DPNG'!B245,'[1]Marcacion Recaptura Limpias'!L$2:M$1495, 2,FALSE)</f>
        <v>52308895</v>
      </c>
      <c r="D245" s="16">
        <v>2339</v>
      </c>
      <c r="E245" s="16" t="s">
        <v>1147</v>
      </c>
      <c r="F245" s="16">
        <f t="shared" si="2"/>
        <v>7</v>
      </c>
      <c r="G245" s="20">
        <v>41380</v>
      </c>
      <c r="H245" s="19">
        <v>2017</v>
      </c>
      <c r="I245" s="19">
        <v>4</v>
      </c>
      <c r="J245" s="19">
        <v>17</v>
      </c>
      <c r="K245" s="16">
        <v>8</v>
      </c>
      <c r="L245" s="16">
        <v>27.3</v>
      </c>
      <c r="M245" s="16">
        <v>27.5</v>
      </c>
      <c r="N245" s="16">
        <v>17.3</v>
      </c>
      <c r="O245" s="16">
        <v>1200</v>
      </c>
      <c r="P245" s="17">
        <v>-0.82076000000000005</v>
      </c>
      <c r="Q245" s="17">
        <v>-90.060063</v>
      </c>
    </row>
    <row r="246" spans="1:17" ht="15" x14ac:dyDescent="0.25">
      <c r="A246" s="10" t="s">
        <v>1143</v>
      </c>
      <c r="B246" s="15">
        <v>52277810</v>
      </c>
      <c r="C246" s="11">
        <f>VLOOKUP('[1]Tortugas liberadas DPNG'!B246,'[1]Marcacion Recaptura Limpias'!L$2:M$1495, 2,FALSE)</f>
        <v>52277810</v>
      </c>
      <c r="D246" s="16">
        <v>2340</v>
      </c>
      <c r="E246" s="16" t="s">
        <v>1147</v>
      </c>
      <c r="F246" s="16">
        <f t="shared" si="2"/>
        <v>7</v>
      </c>
      <c r="G246" s="20">
        <v>41380</v>
      </c>
      <c r="H246" s="19">
        <v>2017</v>
      </c>
      <c r="I246" s="19">
        <v>4</v>
      </c>
      <c r="J246" s="19">
        <v>17</v>
      </c>
      <c r="K246" s="16">
        <v>11</v>
      </c>
      <c r="L246" s="16">
        <v>27.3</v>
      </c>
      <c r="M246" s="16">
        <v>28</v>
      </c>
      <c r="N246" s="16">
        <v>18.600000000000001</v>
      </c>
      <c r="O246" s="16">
        <v>1800</v>
      </c>
      <c r="P246" s="17">
        <v>-0.82076000000000005</v>
      </c>
      <c r="Q246" s="17">
        <v>-90.060063</v>
      </c>
    </row>
    <row r="247" spans="1:17" ht="15" x14ac:dyDescent="0.25">
      <c r="A247" s="10" t="s">
        <v>1143</v>
      </c>
      <c r="B247" s="15">
        <v>52071051</v>
      </c>
      <c r="C247" s="15">
        <v>52071051</v>
      </c>
      <c r="D247" s="16">
        <v>2341</v>
      </c>
      <c r="E247" s="16" t="s">
        <v>1147</v>
      </c>
      <c r="F247" s="16">
        <f t="shared" si="2"/>
        <v>7</v>
      </c>
      <c r="G247" s="20">
        <v>41380</v>
      </c>
      <c r="H247" s="19">
        <v>2017</v>
      </c>
      <c r="I247" s="19">
        <v>4</v>
      </c>
      <c r="J247" s="19">
        <v>17</v>
      </c>
      <c r="K247" s="16">
        <v>14</v>
      </c>
      <c r="L247" s="16">
        <v>27.2</v>
      </c>
      <c r="M247" s="16">
        <v>27.7</v>
      </c>
      <c r="N247" s="16">
        <v>19.100000000000001</v>
      </c>
      <c r="O247" s="16">
        <v>1900</v>
      </c>
      <c r="P247" s="17">
        <v>-0.82076000000000005</v>
      </c>
      <c r="Q247" s="17">
        <v>-90.060063</v>
      </c>
    </row>
    <row r="248" spans="1:17" ht="15" x14ac:dyDescent="0.25">
      <c r="A248" s="10" t="s">
        <v>1143</v>
      </c>
      <c r="B248" s="15">
        <v>52307639</v>
      </c>
      <c r="C248" s="11">
        <f>VLOOKUP('[1]Tortugas liberadas DPNG'!B248,'[1]Marcacion Recaptura Limpias'!L$2:M$1495, 2,FALSE)</f>
        <v>52307639</v>
      </c>
      <c r="D248" s="16">
        <v>2342</v>
      </c>
      <c r="E248" s="16" t="s">
        <v>1147</v>
      </c>
      <c r="F248" s="16">
        <f t="shared" si="2"/>
        <v>7</v>
      </c>
      <c r="G248" s="20">
        <v>41380</v>
      </c>
      <c r="H248" s="19">
        <v>2017</v>
      </c>
      <c r="I248" s="19">
        <v>4</v>
      </c>
      <c r="J248" s="19">
        <v>17</v>
      </c>
      <c r="K248" s="16">
        <v>17</v>
      </c>
      <c r="L248" s="16">
        <v>27.2</v>
      </c>
      <c r="M248" s="16">
        <v>29.9</v>
      </c>
      <c r="N248" s="16">
        <v>20.7</v>
      </c>
      <c r="O248" s="16">
        <v>2000</v>
      </c>
      <c r="P248" s="17">
        <v>-0.82076000000000005</v>
      </c>
      <c r="Q248" s="17">
        <v>-90.060063</v>
      </c>
    </row>
    <row r="249" spans="1:17" ht="15" x14ac:dyDescent="0.25">
      <c r="A249" s="10" t="s">
        <v>1143</v>
      </c>
      <c r="B249" s="15">
        <v>52551352</v>
      </c>
      <c r="C249" s="11">
        <f>VLOOKUP('[1]Tortugas liberadas DPNG'!B249,'[1]Marcacion Recaptura Limpias'!L$2:M$1495, 2,FALSE)</f>
        <v>52551352</v>
      </c>
      <c r="D249" s="16">
        <v>2343</v>
      </c>
      <c r="E249" s="16" t="s">
        <v>1147</v>
      </c>
      <c r="F249" s="16">
        <f t="shared" si="2"/>
        <v>7</v>
      </c>
      <c r="G249" s="20">
        <v>41380</v>
      </c>
      <c r="H249" s="19">
        <v>2017</v>
      </c>
      <c r="I249" s="19">
        <v>4</v>
      </c>
      <c r="J249" s="19">
        <v>17</v>
      </c>
      <c r="K249" s="16">
        <v>18</v>
      </c>
      <c r="L249" s="16">
        <v>26.5</v>
      </c>
      <c r="M249" s="16">
        <v>27.1</v>
      </c>
      <c r="N249" s="16">
        <v>18.399999999999999</v>
      </c>
      <c r="O249" s="16">
        <v>1600</v>
      </c>
      <c r="P249" s="17">
        <v>-0.82076000000000005</v>
      </c>
      <c r="Q249" s="17">
        <v>-90.060063</v>
      </c>
    </row>
    <row r="250" spans="1:17" ht="15" x14ac:dyDescent="0.25">
      <c r="A250" s="10" t="s">
        <v>1143</v>
      </c>
      <c r="B250" s="15">
        <v>52256284</v>
      </c>
      <c r="C250" s="11">
        <f>VLOOKUP('[1]Tortugas liberadas DPNG'!B250,'[1]Marcacion Recaptura Limpias'!L$2:M$1495, 2,FALSE)</f>
        <v>52256284</v>
      </c>
      <c r="D250" s="16">
        <v>2344</v>
      </c>
      <c r="E250" s="16" t="s">
        <v>1147</v>
      </c>
      <c r="F250" s="16">
        <f t="shared" si="2"/>
        <v>7</v>
      </c>
      <c r="G250" s="20">
        <v>41380</v>
      </c>
      <c r="H250" s="19">
        <v>2017</v>
      </c>
      <c r="I250" s="19">
        <v>4</v>
      </c>
      <c r="J250" s="19">
        <v>17</v>
      </c>
      <c r="K250" s="16">
        <v>20</v>
      </c>
      <c r="L250" s="16">
        <v>26.5</v>
      </c>
      <c r="M250" s="16">
        <v>27.8</v>
      </c>
      <c r="N250" s="16">
        <v>18.100000000000001</v>
      </c>
      <c r="O250" s="16">
        <v>1600</v>
      </c>
      <c r="P250" s="17">
        <v>-0.82076000000000005</v>
      </c>
      <c r="Q250" s="17">
        <v>-90.060063</v>
      </c>
    </row>
    <row r="251" spans="1:17" ht="15" x14ac:dyDescent="0.25">
      <c r="A251" s="10" t="s">
        <v>1143</v>
      </c>
      <c r="B251" s="15">
        <v>52370527</v>
      </c>
      <c r="C251" s="11">
        <f>VLOOKUP('[1]Tortugas liberadas DPNG'!B251,'[1]Marcacion Recaptura Limpias'!L$2:M$1495, 2,FALSE)</f>
        <v>52370527</v>
      </c>
      <c r="D251" s="16">
        <v>2345</v>
      </c>
      <c r="E251" s="16" t="s">
        <v>1147</v>
      </c>
      <c r="F251" s="16">
        <f t="shared" si="2"/>
        <v>7</v>
      </c>
      <c r="G251" s="20">
        <v>41380</v>
      </c>
      <c r="H251" s="19">
        <v>2017</v>
      </c>
      <c r="I251" s="19">
        <v>4</v>
      </c>
      <c r="J251" s="19">
        <v>17</v>
      </c>
      <c r="K251" s="16">
        <v>22</v>
      </c>
      <c r="L251" s="16">
        <v>29.8</v>
      </c>
      <c r="M251" s="16">
        <v>30.3</v>
      </c>
      <c r="N251" s="16">
        <v>20.8</v>
      </c>
      <c r="O251" s="16">
        <v>2400</v>
      </c>
      <c r="P251" s="17">
        <v>-0.82076000000000005</v>
      </c>
      <c r="Q251" s="17">
        <v>-90.060063</v>
      </c>
    </row>
    <row r="252" spans="1:17" ht="15" x14ac:dyDescent="0.25">
      <c r="A252" s="10" t="s">
        <v>1143</v>
      </c>
      <c r="B252" s="15">
        <v>52373870</v>
      </c>
      <c r="C252" s="11">
        <f>VLOOKUP('[1]Tortugas liberadas DPNG'!B252,'[1]Marcacion Recaptura Limpias'!L$2:M$1495, 2,FALSE)</f>
        <v>52373870</v>
      </c>
      <c r="D252" s="16">
        <v>2346</v>
      </c>
      <c r="E252" s="16" t="s">
        <v>1147</v>
      </c>
      <c r="F252" s="16">
        <f t="shared" si="2"/>
        <v>7</v>
      </c>
      <c r="G252" s="20">
        <v>41380</v>
      </c>
      <c r="H252" s="19">
        <v>2017</v>
      </c>
      <c r="I252" s="19">
        <v>4</v>
      </c>
      <c r="J252" s="19">
        <v>17</v>
      </c>
      <c r="K252" s="16">
        <v>23</v>
      </c>
      <c r="L252" s="16">
        <v>26.4</v>
      </c>
      <c r="M252" s="16">
        <v>26.5</v>
      </c>
      <c r="N252" s="16">
        <v>19.7</v>
      </c>
      <c r="O252" s="16">
        <v>900</v>
      </c>
      <c r="P252" s="17">
        <v>-0.82076000000000005</v>
      </c>
      <c r="Q252" s="17">
        <v>-90.060063</v>
      </c>
    </row>
    <row r="253" spans="1:17" ht="15" x14ac:dyDescent="0.25">
      <c r="A253" s="10" t="s">
        <v>1143</v>
      </c>
      <c r="B253" s="15">
        <v>52312355</v>
      </c>
      <c r="C253" s="11">
        <f>VLOOKUP('[1]Tortugas liberadas DPNG'!B253,'[1]Marcacion Recaptura Limpias'!L$2:M$1495, 2,FALSE)</f>
        <v>52312355</v>
      </c>
      <c r="D253" s="16">
        <v>2347</v>
      </c>
      <c r="E253" s="16" t="s">
        <v>1147</v>
      </c>
      <c r="F253" s="16">
        <f t="shared" si="2"/>
        <v>7</v>
      </c>
      <c r="G253" s="20">
        <v>41380</v>
      </c>
      <c r="H253" s="19">
        <v>2017</v>
      </c>
      <c r="I253" s="19">
        <v>4</v>
      </c>
      <c r="J253" s="19">
        <v>17</v>
      </c>
      <c r="K253" s="16">
        <v>24</v>
      </c>
      <c r="L253" s="16">
        <v>27.3</v>
      </c>
      <c r="M253" s="16">
        <v>28.3</v>
      </c>
      <c r="N253" s="16">
        <v>19.3</v>
      </c>
      <c r="O253" s="16">
        <v>2000</v>
      </c>
      <c r="P253" s="17">
        <v>-0.82076000000000005</v>
      </c>
      <c r="Q253" s="17">
        <v>-90.060063</v>
      </c>
    </row>
    <row r="254" spans="1:17" ht="15" x14ac:dyDescent="0.25">
      <c r="A254" s="10" t="s">
        <v>1143</v>
      </c>
      <c r="B254" s="15">
        <v>52528323</v>
      </c>
      <c r="C254" s="11">
        <f>VLOOKUP('[1]Tortugas liberadas DPNG'!B254,'[1]Marcacion Recaptura Limpias'!L$2:M$1495, 2,FALSE)</f>
        <v>52528323</v>
      </c>
      <c r="D254" s="16">
        <v>2348</v>
      </c>
      <c r="E254" s="16" t="s">
        <v>1147</v>
      </c>
      <c r="F254" s="16">
        <f t="shared" si="2"/>
        <v>7</v>
      </c>
      <c r="G254" s="20">
        <v>41380</v>
      </c>
      <c r="H254" s="19">
        <v>2017</v>
      </c>
      <c r="I254" s="19">
        <v>4</v>
      </c>
      <c r="J254" s="19">
        <v>17</v>
      </c>
      <c r="K254" s="16">
        <v>26</v>
      </c>
      <c r="L254" s="16">
        <v>28</v>
      </c>
      <c r="M254" s="16">
        <v>27.6</v>
      </c>
      <c r="N254" s="16">
        <v>19</v>
      </c>
      <c r="O254" s="16">
        <v>2000</v>
      </c>
      <c r="P254" s="17">
        <v>-0.82076000000000005</v>
      </c>
      <c r="Q254" s="17">
        <v>-90.060063</v>
      </c>
    </row>
    <row r="255" spans="1:17" ht="15" x14ac:dyDescent="0.25">
      <c r="A255" s="10" t="s">
        <v>1143</v>
      </c>
      <c r="B255" s="15">
        <v>52190362</v>
      </c>
      <c r="C255" s="15">
        <v>52190362</v>
      </c>
      <c r="D255" s="16">
        <v>2349</v>
      </c>
      <c r="E255" s="16" t="s">
        <v>1147</v>
      </c>
      <c r="F255" s="16">
        <f t="shared" si="2"/>
        <v>7</v>
      </c>
      <c r="G255" s="20">
        <v>41380</v>
      </c>
      <c r="H255" s="19">
        <v>2017</v>
      </c>
      <c r="I255" s="19">
        <v>4</v>
      </c>
      <c r="J255" s="19">
        <v>17</v>
      </c>
      <c r="K255" s="16">
        <v>28</v>
      </c>
      <c r="L255" s="16">
        <v>26.9</v>
      </c>
      <c r="M255" s="16">
        <v>28</v>
      </c>
      <c r="N255" s="16">
        <v>18.8</v>
      </c>
      <c r="O255" s="16">
        <v>1800</v>
      </c>
      <c r="P255" s="17">
        <v>-0.82076000000000005</v>
      </c>
      <c r="Q255" s="17">
        <v>-90.060063</v>
      </c>
    </row>
    <row r="256" spans="1:17" ht="15" x14ac:dyDescent="0.25">
      <c r="A256" s="10" t="s">
        <v>1143</v>
      </c>
      <c r="B256" s="15">
        <v>52376069</v>
      </c>
      <c r="C256" s="11">
        <f>VLOOKUP('[1]Tortugas liberadas DPNG'!B256,'[1]Marcacion Recaptura Limpias'!L$2:M$1495, 2,FALSE)</f>
        <v>52376069</v>
      </c>
      <c r="D256" s="16">
        <v>2350</v>
      </c>
      <c r="E256" s="16" t="s">
        <v>1147</v>
      </c>
      <c r="F256" s="16">
        <f t="shared" si="2"/>
        <v>7</v>
      </c>
      <c r="G256" s="20">
        <v>41380</v>
      </c>
      <c r="H256" s="19">
        <v>2017</v>
      </c>
      <c r="I256" s="19">
        <v>4</v>
      </c>
      <c r="J256" s="19">
        <v>17</v>
      </c>
      <c r="K256" s="16">
        <v>32</v>
      </c>
      <c r="L256" s="16">
        <v>28.2</v>
      </c>
      <c r="M256" s="16">
        <v>28.8</v>
      </c>
      <c r="N256" s="16">
        <v>19.8</v>
      </c>
      <c r="O256" s="16">
        <v>2100</v>
      </c>
      <c r="P256" s="17">
        <v>-0.82076000000000005</v>
      </c>
      <c r="Q256" s="17">
        <v>-90.060063</v>
      </c>
    </row>
    <row r="257" spans="1:17" ht="15" x14ac:dyDescent="0.25">
      <c r="A257" s="10" t="s">
        <v>1143</v>
      </c>
      <c r="B257" s="15">
        <v>51834292</v>
      </c>
      <c r="C257" s="11">
        <f>VLOOKUP('[1]Tortugas liberadas DPNG'!B257,'[1]Marcacion Recaptura Limpias'!L$2:M$1495, 2,FALSE)</f>
        <v>51834292</v>
      </c>
      <c r="D257" s="16">
        <v>2351</v>
      </c>
      <c r="E257" s="16" t="s">
        <v>1147</v>
      </c>
      <c r="F257" s="16">
        <f t="shared" si="2"/>
        <v>7</v>
      </c>
      <c r="G257" s="20">
        <v>41380</v>
      </c>
      <c r="H257" s="19">
        <v>2017</v>
      </c>
      <c r="I257" s="19">
        <v>4</v>
      </c>
      <c r="J257" s="19">
        <v>17</v>
      </c>
      <c r="K257" s="16">
        <v>37</v>
      </c>
      <c r="L257" s="16">
        <v>28</v>
      </c>
      <c r="M257" s="16">
        <v>29</v>
      </c>
      <c r="N257" s="16">
        <v>20</v>
      </c>
      <c r="O257" s="16">
        <v>2100</v>
      </c>
      <c r="P257" s="17">
        <v>-0.82076000000000005</v>
      </c>
      <c r="Q257" s="17">
        <v>-90.060063</v>
      </c>
    </row>
    <row r="258" spans="1:17" ht="15" x14ac:dyDescent="0.25">
      <c r="A258" s="10" t="s">
        <v>1143</v>
      </c>
      <c r="B258" s="15">
        <v>51587375</v>
      </c>
      <c r="C258" s="11">
        <f>VLOOKUP('[1]Tortugas liberadas DPNG'!B258,'[1]Marcacion Recaptura Limpias'!L$2:M$1495, 2,FALSE)</f>
        <v>51587375</v>
      </c>
      <c r="D258" s="16">
        <v>2352</v>
      </c>
      <c r="E258" s="16" t="s">
        <v>1147</v>
      </c>
      <c r="F258" s="16">
        <f t="shared" si="2"/>
        <v>7</v>
      </c>
      <c r="G258" s="20">
        <v>41380</v>
      </c>
      <c r="H258" s="19">
        <v>2017</v>
      </c>
      <c r="I258" s="19">
        <v>4</v>
      </c>
      <c r="J258" s="19">
        <v>17</v>
      </c>
      <c r="K258" s="16">
        <v>38</v>
      </c>
      <c r="L258" s="16">
        <v>26.9</v>
      </c>
      <c r="M258" s="16">
        <v>27.6</v>
      </c>
      <c r="N258" s="16">
        <v>18.7</v>
      </c>
      <c r="O258" s="16">
        <v>1700</v>
      </c>
      <c r="P258" s="17">
        <v>-0.82076000000000005</v>
      </c>
      <c r="Q258" s="17">
        <v>-90.060063</v>
      </c>
    </row>
    <row r="259" spans="1:17" ht="15" x14ac:dyDescent="0.25">
      <c r="A259" s="10" t="s">
        <v>1143</v>
      </c>
      <c r="B259" s="15">
        <v>51574630</v>
      </c>
      <c r="C259" s="11">
        <f>VLOOKUP('[1]Tortugas liberadas DPNG'!B259,'[1]Marcacion Recaptura Limpias'!L$2:M$1495, 2,FALSE)</f>
        <v>51574630</v>
      </c>
      <c r="D259" s="16">
        <v>2353</v>
      </c>
      <c r="E259" s="16" t="s">
        <v>1147</v>
      </c>
      <c r="F259" s="16">
        <f t="shared" si="2"/>
        <v>7</v>
      </c>
      <c r="G259" s="20">
        <v>41380</v>
      </c>
      <c r="H259" s="19">
        <v>2017</v>
      </c>
      <c r="I259" s="19">
        <v>4</v>
      </c>
      <c r="J259" s="19">
        <v>17</v>
      </c>
      <c r="K259" s="16">
        <v>43</v>
      </c>
      <c r="L259" s="16">
        <v>27.1</v>
      </c>
      <c r="M259" s="16">
        <v>27.5</v>
      </c>
      <c r="N259" s="16">
        <v>18.8</v>
      </c>
      <c r="O259" s="16">
        <v>2000</v>
      </c>
      <c r="P259" s="17">
        <v>-0.82076000000000005</v>
      </c>
      <c r="Q259" s="17">
        <v>-90.060063</v>
      </c>
    </row>
    <row r="260" spans="1:17" ht="15" x14ac:dyDescent="0.25">
      <c r="A260" s="10" t="s">
        <v>1143</v>
      </c>
      <c r="B260" s="15">
        <v>52306545</v>
      </c>
      <c r="C260" s="11">
        <f>VLOOKUP('[1]Tortugas liberadas DPNG'!B260,'[1]Marcacion Recaptura Limpias'!L$2:M$1495, 2,FALSE)</f>
        <v>52306545</v>
      </c>
      <c r="D260" s="16">
        <v>2354</v>
      </c>
      <c r="E260" s="16" t="s">
        <v>1147</v>
      </c>
      <c r="F260" s="16">
        <f t="shared" si="2"/>
        <v>7</v>
      </c>
      <c r="G260" s="20">
        <v>41380</v>
      </c>
      <c r="H260" s="19">
        <v>2017</v>
      </c>
      <c r="I260" s="19">
        <v>4</v>
      </c>
      <c r="J260" s="19">
        <v>17</v>
      </c>
      <c r="K260" s="16">
        <v>46</v>
      </c>
      <c r="L260" s="16">
        <v>27.1</v>
      </c>
      <c r="M260" s="16">
        <v>25.7</v>
      </c>
      <c r="N260" s="16">
        <v>16.899999999999999</v>
      </c>
      <c r="O260" s="16">
        <v>1300</v>
      </c>
      <c r="P260" s="17">
        <v>-0.82076000000000005</v>
      </c>
      <c r="Q260" s="17">
        <v>-90.060063</v>
      </c>
    </row>
    <row r="261" spans="1:17" ht="15" x14ac:dyDescent="0.25">
      <c r="A261" s="10" t="s">
        <v>1143</v>
      </c>
      <c r="B261" s="15">
        <v>52374063</v>
      </c>
      <c r="C261" s="11">
        <f>VLOOKUP('[1]Tortugas liberadas DPNG'!B261,'[1]Marcacion Recaptura Limpias'!L$2:M$1495, 2,FALSE)</f>
        <v>52374063</v>
      </c>
      <c r="D261" s="16">
        <v>2355</v>
      </c>
      <c r="E261" s="16" t="s">
        <v>1147</v>
      </c>
      <c r="F261" s="16">
        <f t="shared" si="2"/>
        <v>7</v>
      </c>
      <c r="G261" s="20">
        <v>41380</v>
      </c>
      <c r="H261" s="19">
        <v>2017</v>
      </c>
      <c r="I261" s="19">
        <v>4</v>
      </c>
      <c r="J261" s="19">
        <v>17</v>
      </c>
      <c r="K261" s="16">
        <v>49</v>
      </c>
      <c r="L261" s="16">
        <v>25.1</v>
      </c>
      <c r="M261" s="16">
        <v>25.8</v>
      </c>
      <c r="N261" s="16">
        <v>17.399999999999999</v>
      </c>
      <c r="O261" s="16">
        <v>1400</v>
      </c>
      <c r="P261" s="17">
        <v>-0.82076000000000005</v>
      </c>
      <c r="Q261" s="17">
        <v>-90.060063</v>
      </c>
    </row>
    <row r="262" spans="1:17" ht="15" x14ac:dyDescent="0.25">
      <c r="A262" s="10" t="s">
        <v>1143</v>
      </c>
      <c r="B262" s="15">
        <v>52380051</v>
      </c>
      <c r="C262" s="11">
        <f>VLOOKUP('[1]Tortugas liberadas DPNG'!B262,'[1]Marcacion Recaptura Limpias'!L$2:M$1495, 2,FALSE)</f>
        <v>52380051</v>
      </c>
      <c r="D262" s="16">
        <v>2356</v>
      </c>
      <c r="E262" s="16" t="s">
        <v>1147</v>
      </c>
      <c r="F262" s="16">
        <f t="shared" si="2"/>
        <v>7</v>
      </c>
      <c r="G262" s="20">
        <v>41380</v>
      </c>
      <c r="H262" s="19">
        <v>2017</v>
      </c>
      <c r="I262" s="19">
        <v>4</v>
      </c>
      <c r="J262" s="19">
        <v>17</v>
      </c>
      <c r="K262" s="16">
        <v>52</v>
      </c>
      <c r="L262" s="16">
        <v>26.6</v>
      </c>
      <c r="M262" s="16">
        <v>26.8</v>
      </c>
      <c r="N262" s="16">
        <v>18.600000000000001</v>
      </c>
      <c r="O262" s="16">
        <v>1600</v>
      </c>
      <c r="P262" s="17">
        <v>-0.82076000000000005</v>
      </c>
      <c r="Q262" s="17">
        <v>-90.060063</v>
      </c>
    </row>
    <row r="263" spans="1:17" ht="15" x14ac:dyDescent="0.25">
      <c r="A263" s="10" t="s">
        <v>1143</v>
      </c>
      <c r="B263" s="15">
        <v>52111573</v>
      </c>
      <c r="C263" s="11">
        <f>VLOOKUP('[1]Tortugas liberadas DPNG'!B263,'[1]Marcacion Recaptura Limpias'!L$2:M$1495, 2,FALSE)</f>
        <v>52111573</v>
      </c>
      <c r="D263" s="16">
        <v>2357</v>
      </c>
      <c r="E263" s="16" t="s">
        <v>1147</v>
      </c>
      <c r="F263" s="16">
        <f t="shared" si="2"/>
        <v>7</v>
      </c>
      <c r="G263" s="20">
        <v>41380</v>
      </c>
      <c r="H263" s="19">
        <v>2017</v>
      </c>
      <c r="I263" s="19">
        <v>4</v>
      </c>
      <c r="J263" s="19">
        <v>17</v>
      </c>
      <c r="K263" s="16">
        <v>54</v>
      </c>
      <c r="L263" s="16">
        <v>26.9</v>
      </c>
      <c r="M263" s="16">
        <v>29.4</v>
      </c>
      <c r="N263" s="16">
        <v>19.7</v>
      </c>
      <c r="O263" s="16">
        <v>1800</v>
      </c>
      <c r="P263" s="17">
        <v>-0.82076000000000005</v>
      </c>
      <c r="Q263" s="17">
        <v>-90.060063</v>
      </c>
    </row>
    <row r="264" spans="1:17" ht="15" x14ac:dyDescent="0.25">
      <c r="A264" s="10" t="s">
        <v>1143</v>
      </c>
      <c r="B264" s="15">
        <v>52553836</v>
      </c>
      <c r="C264" s="11">
        <f>VLOOKUP('[1]Tortugas liberadas DPNG'!B264,'[1]Marcacion Recaptura Limpias'!L$2:M$1495, 2,FALSE)</f>
        <v>52553836</v>
      </c>
      <c r="D264" s="16">
        <v>2358</v>
      </c>
      <c r="E264" s="16" t="s">
        <v>1147</v>
      </c>
      <c r="F264" s="16">
        <f t="shared" si="2"/>
        <v>7</v>
      </c>
      <c r="G264" s="20">
        <v>41380</v>
      </c>
      <c r="H264" s="19">
        <v>2017</v>
      </c>
      <c r="I264" s="19">
        <v>4</v>
      </c>
      <c r="J264" s="19">
        <v>17</v>
      </c>
      <c r="K264" s="16">
        <v>55</v>
      </c>
      <c r="L264" s="16">
        <v>31.4</v>
      </c>
      <c r="M264" s="16">
        <v>33.1</v>
      </c>
      <c r="N264" s="16">
        <v>22.5</v>
      </c>
      <c r="O264" s="16">
        <v>2900</v>
      </c>
      <c r="P264" s="17">
        <v>-0.82076000000000005</v>
      </c>
      <c r="Q264" s="17">
        <v>-90.060063</v>
      </c>
    </row>
    <row r="265" spans="1:17" ht="15" x14ac:dyDescent="0.25">
      <c r="A265" s="10" t="s">
        <v>1143</v>
      </c>
      <c r="B265" s="15">
        <v>52263616</v>
      </c>
      <c r="C265" s="11">
        <f>VLOOKUP('[1]Tortugas liberadas DPNG'!B265,'[1]Marcacion Recaptura Limpias'!L$2:M$1495, 2,FALSE)</f>
        <v>52263616</v>
      </c>
      <c r="D265" s="16">
        <v>2359</v>
      </c>
      <c r="E265" s="16" t="s">
        <v>1147</v>
      </c>
      <c r="F265" s="16">
        <f t="shared" si="2"/>
        <v>7</v>
      </c>
      <c r="G265" s="20">
        <v>41380</v>
      </c>
      <c r="H265" s="19">
        <v>2017</v>
      </c>
      <c r="I265" s="19">
        <v>4</v>
      </c>
      <c r="J265" s="19">
        <v>17</v>
      </c>
      <c r="K265" s="16">
        <v>56</v>
      </c>
      <c r="L265" s="16">
        <v>27.5</v>
      </c>
      <c r="M265" s="16">
        <v>29.3</v>
      </c>
      <c r="N265" s="16">
        <v>19.3</v>
      </c>
      <c r="O265" s="16">
        <v>2000</v>
      </c>
      <c r="P265" s="17">
        <v>-0.82076000000000005</v>
      </c>
      <c r="Q265" s="17">
        <v>-90.060063</v>
      </c>
    </row>
    <row r="266" spans="1:17" ht="15" x14ac:dyDescent="0.25">
      <c r="A266" s="10" t="s">
        <v>1143</v>
      </c>
      <c r="B266" s="15">
        <v>52009547</v>
      </c>
      <c r="C266" s="11">
        <f>VLOOKUP('[1]Tortugas liberadas DPNG'!B266,'[1]Marcacion Recaptura Limpias'!L$2:M$1495, 2,FALSE)</f>
        <v>52009547</v>
      </c>
      <c r="D266" s="16">
        <v>2360</v>
      </c>
      <c r="E266" s="16" t="s">
        <v>1147</v>
      </c>
      <c r="F266" s="16">
        <f t="shared" si="2"/>
        <v>7</v>
      </c>
      <c r="G266" s="20">
        <v>41380</v>
      </c>
      <c r="H266" s="19">
        <v>2017</v>
      </c>
      <c r="I266" s="19">
        <v>4</v>
      </c>
      <c r="J266" s="19">
        <v>17</v>
      </c>
      <c r="K266" s="16">
        <v>60</v>
      </c>
      <c r="L266" s="16">
        <v>27.5</v>
      </c>
      <c r="M266" s="16">
        <v>27.8</v>
      </c>
      <c r="N266" s="16">
        <v>19.899999999999999</v>
      </c>
      <c r="O266" s="16">
        <v>1900</v>
      </c>
      <c r="P266" s="17">
        <v>-0.82076000000000005</v>
      </c>
      <c r="Q266" s="17">
        <v>-90.060063</v>
      </c>
    </row>
    <row r="267" spans="1:17" ht="15" x14ac:dyDescent="0.25">
      <c r="A267" s="10" t="s">
        <v>1143</v>
      </c>
      <c r="B267" s="15">
        <v>52512027</v>
      </c>
      <c r="C267" s="11">
        <f>VLOOKUP('[1]Tortugas liberadas DPNG'!B267,'[1]Marcacion Recaptura Limpias'!L$2:M$1495, 2,FALSE)</f>
        <v>52512027</v>
      </c>
      <c r="D267" s="16">
        <v>2361</v>
      </c>
      <c r="E267" s="16" t="s">
        <v>1147</v>
      </c>
      <c r="F267" s="16">
        <f t="shared" si="2"/>
        <v>7</v>
      </c>
      <c r="G267" s="20">
        <v>41380</v>
      </c>
      <c r="H267" s="19">
        <v>2017</v>
      </c>
      <c r="I267" s="19">
        <v>4</v>
      </c>
      <c r="J267" s="19">
        <v>17</v>
      </c>
      <c r="K267" s="16">
        <v>62</v>
      </c>
      <c r="L267" s="16">
        <v>24</v>
      </c>
      <c r="M267" s="16">
        <v>24.6</v>
      </c>
      <c r="N267" s="16">
        <v>16.899999999999999</v>
      </c>
      <c r="O267" s="16">
        <v>1400</v>
      </c>
      <c r="P267" s="17">
        <v>-0.82076000000000005</v>
      </c>
      <c r="Q267" s="17">
        <v>-90.060063</v>
      </c>
    </row>
    <row r="268" spans="1:17" ht="15" x14ac:dyDescent="0.25">
      <c r="A268" s="10" t="s">
        <v>1143</v>
      </c>
      <c r="B268" s="15">
        <v>52378890</v>
      </c>
      <c r="C268" s="11">
        <f>VLOOKUP('[1]Tortugas liberadas DPNG'!B268,'[1]Marcacion Recaptura Limpias'!L$2:M$1495, 2,FALSE)</f>
        <v>52378890</v>
      </c>
      <c r="D268" s="16">
        <v>2362</v>
      </c>
      <c r="E268" s="16" t="s">
        <v>1147</v>
      </c>
      <c r="F268" s="16">
        <f t="shared" si="2"/>
        <v>7</v>
      </c>
      <c r="G268" s="20">
        <v>41380</v>
      </c>
      <c r="H268" s="19">
        <v>2017</v>
      </c>
      <c r="I268" s="19">
        <v>4</v>
      </c>
      <c r="J268" s="19">
        <v>17</v>
      </c>
      <c r="K268" s="16">
        <v>64</v>
      </c>
      <c r="L268" s="16">
        <v>28</v>
      </c>
      <c r="M268" s="16">
        <v>29.2</v>
      </c>
      <c r="N268" s="16">
        <v>20.100000000000001</v>
      </c>
      <c r="O268" s="16">
        <v>2200</v>
      </c>
      <c r="P268" s="17">
        <v>-0.82076000000000005</v>
      </c>
      <c r="Q268" s="17">
        <v>-90.060063</v>
      </c>
    </row>
    <row r="269" spans="1:17" ht="15" x14ac:dyDescent="0.25">
      <c r="A269" s="10" t="s">
        <v>1143</v>
      </c>
      <c r="B269" s="15">
        <v>51789317</v>
      </c>
      <c r="C269" s="11">
        <f>VLOOKUP('[1]Tortugas liberadas DPNG'!B269,'[1]Marcacion Recaptura Limpias'!L$2:M$1495, 2,FALSE)</f>
        <v>51789317</v>
      </c>
      <c r="D269" s="16">
        <v>2363</v>
      </c>
      <c r="E269" s="16" t="s">
        <v>1147</v>
      </c>
      <c r="F269" s="16">
        <f t="shared" si="2"/>
        <v>7</v>
      </c>
      <c r="G269" s="20">
        <v>41380</v>
      </c>
      <c r="H269" s="19">
        <v>2017</v>
      </c>
      <c r="I269" s="19">
        <v>4</v>
      </c>
      <c r="J269" s="19">
        <v>17</v>
      </c>
      <c r="K269" s="19">
        <v>65</v>
      </c>
      <c r="L269" s="16">
        <v>25.7</v>
      </c>
      <c r="M269" s="16">
        <v>26.5</v>
      </c>
      <c r="N269" s="16">
        <v>18.5</v>
      </c>
      <c r="O269" s="16">
        <v>1400</v>
      </c>
      <c r="P269" s="17">
        <v>-0.82076000000000005</v>
      </c>
      <c r="Q269" s="17">
        <v>-90.060063</v>
      </c>
    </row>
    <row r="270" spans="1:17" ht="15" x14ac:dyDescent="0.25">
      <c r="A270" s="10" t="s">
        <v>1143</v>
      </c>
      <c r="B270" s="15">
        <v>52606299</v>
      </c>
      <c r="C270" s="11">
        <f>VLOOKUP('[1]Tortugas liberadas DPNG'!B270,'[1]Marcacion Recaptura Limpias'!L$2:M$1495, 2,FALSE)</f>
        <v>52606299</v>
      </c>
      <c r="D270" s="16">
        <v>2364</v>
      </c>
      <c r="E270" s="16" t="s">
        <v>1147</v>
      </c>
      <c r="F270" s="16">
        <f t="shared" si="2"/>
        <v>7</v>
      </c>
      <c r="G270" s="20">
        <v>41380</v>
      </c>
      <c r="H270" s="19">
        <v>2017</v>
      </c>
      <c r="I270" s="19">
        <v>4</v>
      </c>
      <c r="J270" s="19">
        <v>17</v>
      </c>
      <c r="K270" s="16">
        <v>66</v>
      </c>
      <c r="L270" s="16">
        <v>25.7</v>
      </c>
      <c r="M270" s="16">
        <v>27</v>
      </c>
      <c r="N270" s="16">
        <v>17.899999999999999</v>
      </c>
      <c r="O270" s="16">
        <v>1550</v>
      </c>
      <c r="P270" s="17">
        <v>-0.82076000000000005</v>
      </c>
      <c r="Q270" s="17">
        <v>-90.060063</v>
      </c>
    </row>
    <row r="271" spans="1:17" ht="15" x14ac:dyDescent="0.25">
      <c r="A271" s="10" t="s">
        <v>1143</v>
      </c>
      <c r="B271" s="15">
        <v>52025329</v>
      </c>
      <c r="C271" s="11">
        <f>VLOOKUP('[1]Tortugas liberadas DPNG'!B271,'[1]Marcacion Recaptura Limpias'!L$2:M$1495, 2,FALSE)</f>
        <v>52025329</v>
      </c>
      <c r="D271" s="16">
        <v>2365</v>
      </c>
      <c r="E271" s="16" t="s">
        <v>1147</v>
      </c>
      <c r="F271" s="16">
        <f t="shared" si="2"/>
        <v>7</v>
      </c>
      <c r="G271" s="20">
        <v>41380</v>
      </c>
      <c r="H271" s="19">
        <v>2017</v>
      </c>
      <c r="I271" s="19">
        <v>4</v>
      </c>
      <c r="J271" s="19">
        <v>17</v>
      </c>
      <c r="K271" s="16">
        <v>68</v>
      </c>
      <c r="L271" s="16">
        <v>27.9</v>
      </c>
      <c r="M271" s="16">
        <v>30</v>
      </c>
      <c r="N271" s="16">
        <v>19.8</v>
      </c>
      <c r="O271" s="16">
        <v>2200</v>
      </c>
      <c r="P271" s="17">
        <v>-0.82076000000000005</v>
      </c>
      <c r="Q271" s="17">
        <v>-90.060063</v>
      </c>
    </row>
    <row r="272" spans="1:17" ht="15" x14ac:dyDescent="0.25">
      <c r="A272" s="10" t="s">
        <v>1143</v>
      </c>
      <c r="B272" s="15">
        <v>52355269</v>
      </c>
      <c r="C272" s="11">
        <f>VLOOKUP('[1]Tortugas liberadas DPNG'!B272,'[1]Marcacion Recaptura Limpias'!L$2:M$1495, 2,FALSE)</f>
        <v>52355269</v>
      </c>
      <c r="D272" s="16">
        <v>2366</v>
      </c>
      <c r="E272" s="16" t="s">
        <v>1147</v>
      </c>
      <c r="F272" s="16">
        <f t="shared" si="2"/>
        <v>7</v>
      </c>
      <c r="G272" s="20">
        <v>41380</v>
      </c>
      <c r="H272" s="19">
        <v>2017</v>
      </c>
      <c r="I272" s="19">
        <v>4</v>
      </c>
      <c r="J272" s="19">
        <v>17</v>
      </c>
      <c r="K272" s="16">
        <v>70</v>
      </c>
      <c r="L272" s="16">
        <v>26</v>
      </c>
      <c r="M272" s="16">
        <v>27.1</v>
      </c>
      <c r="N272" s="16">
        <v>18.600000000000001</v>
      </c>
      <c r="O272" s="16">
        <v>1600</v>
      </c>
      <c r="P272" s="17">
        <v>-0.82076000000000005</v>
      </c>
      <c r="Q272" s="17">
        <v>-90.060063</v>
      </c>
    </row>
    <row r="273" spans="1:17" ht="15" x14ac:dyDescent="0.25">
      <c r="A273" s="10" t="s">
        <v>1143</v>
      </c>
      <c r="B273" s="18">
        <v>52370039</v>
      </c>
      <c r="C273" s="11">
        <f>VLOOKUP('[1]Tortugas liberadas DPNG'!B273,'[1]Marcacion Recaptura Limpias'!L$2:M$1495, 2,FALSE)</f>
        <v>52370039</v>
      </c>
      <c r="D273" s="19">
        <v>2367</v>
      </c>
      <c r="E273" s="16" t="s">
        <v>1147</v>
      </c>
      <c r="F273" s="16">
        <f t="shared" si="2"/>
        <v>7</v>
      </c>
      <c r="G273" s="20">
        <v>41380</v>
      </c>
      <c r="H273" s="19">
        <v>2017</v>
      </c>
      <c r="I273" s="19">
        <v>4</v>
      </c>
      <c r="J273" s="19">
        <v>17</v>
      </c>
      <c r="K273" s="19">
        <v>77</v>
      </c>
      <c r="L273" s="16">
        <v>27.1</v>
      </c>
      <c r="M273" s="16">
        <v>28.4</v>
      </c>
      <c r="N273" s="16">
        <v>19.600000000000001</v>
      </c>
      <c r="O273" s="16">
        <v>2000</v>
      </c>
      <c r="P273" s="17">
        <v>-0.82076000000000005</v>
      </c>
      <c r="Q273" s="17">
        <v>-90.060063</v>
      </c>
    </row>
    <row r="274" spans="1:17" ht="15" x14ac:dyDescent="0.25">
      <c r="A274" s="10" t="s">
        <v>1143</v>
      </c>
      <c r="B274" s="15">
        <v>51617082</v>
      </c>
      <c r="C274" s="11">
        <f>VLOOKUP('[1]Tortugas liberadas DPNG'!B274,'[1]Marcacion Recaptura Limpias'!L$2:M$1495, 2,FALSE)</f>
        <v>51617082</v>
      </c>
      <c r="D274" s="16">
        <v>2368</v>
      </c>
      <c r="E274" s="16" t="s">
        <v>1147</v>
      </c>
      <c r="F274" s="16">
        <f t="shared" si="2"/>
        <v>7</v>
      </c>
      <c r="G274" s="20">
        <v>41380</v>
      </c>
      <c r="H274" s="19">
        <v>2017</v>
      </c>
      <c r="I274" s="19">
        <v>4</v>
      </c>
      <c r="J274" s="19">
        <v>17</v>
      </c>
      <c r="K274" s="16">
        <v>78</v>
      </c>
      <c r="L274" s="16">
        <v>24.4</v>
      </c>
      <c r="M274" s="16">
        <v>26.1</v>
      </c>
      <c r="N274" s="16">
        <v>17.399999999999999</v>
      </c>
      <c r="O274" s="16">
        <v>1400</v>
      </c>
      <c r="P274" s="17">
        <v>-0.82076000000000005</v>
      </c>
      <c r="Q274" s="17">
        <v>-90.060063</v>
      </c>
    </row>
    <row r="275" spans="1:17" ht="15" x14ac:dyDescent="0.25">
      <c r="A275" s="10" t="s">
        <v>1143</v>
      </c>
      <c r="B275" s="15">
        <v>51870100</v>
      </c>
      <c r="C275" s="11">
        <f>VLOOKUP('[1]Tortugas liberadas DPNG'!B275,'[1]Marcacion Recaptura Limpias'!L$2:M$1495, 2,FALSE)</f>
        <v>51870100</v>
      </c>
      <c r="D275" s="16">
        <v>2369</v>
      </c>
      <c r="E275" s="16" t="s">
        <v>1147</v>
      </c>
      <c r="F275" s="16">
        <f t="shared" si="2"/>
        <v>7</v>
      </c>
      <c r="G275" s="20">
        <v>41380</v>
      </c>
      <c r="H275" s="19">
        <v>2017</v>
      </c>
      <c r="I275" s="19">
        <v>4</v>
      </c>
      <c r="J275" s="19">
        <v>17</v>
      </c>
      <c r="K275" s="16">
        <v>84</v>
      </c>
      <c r="L275" s="16">
        <v>26.9</v>
      </c>
      <c r="M275" s="16">
        <v>26.7</v>
      </c>
      <c r="N275" s="16">
        <v>17.899999999999999</v>
      </c>
      <c r="O275" s="16">
        <v>1600</v>
      </c>
      <c r="P275" s="17">
        <v>-0.82076000000000005</v>
      </c>
      <c r="Q275" s="17">
        <v>-90.060063</v>
      </c>
    </row>
    <row r="276" spans="1:17" ht="15" x14ac:dyDescent="0.25">
      <c r="A276" s="10" t="s">
        <v>1143</v>
      </c>
      <c r="B276" s="15">
        <v>51610288</v>
      </c>
      <c r="C276" s="11">
        <f>VLOOKUP('[1]Tortugas liberadas DPNG'!B276,'[1]Marcacion Recaptura Limpias'!L$2:M$1495, 2,FALSE)</f>
        <v>51610288</v>
      </c>
      <c r="D276" s="16">
        <v>2370</v>
      </c>
      <c r="E276" s="16" t="s">
        <v>1147</v>
      </c>
      <c r="F276" s="16">
        <f t="shared" si="2"/>
        <v>7</v>
      </c>
      <c r="G276" s="20">
        <v>41380</v>
      </c>
      <c r="H276" s="19">
        <v>2017</v>
      </c>
      <c r="I276" s="19">
        <v>4</v>
      </c>
      <c r="J276" s="19">
        <v>17</v>
      </c>
      <c r="K276" s="16">
        <v>87</v>
      </c>
      <c r="L276" s="16">
        <v>24.1</v>
      </c>
      <c r="M276" s="16">
        <v>24.7</v>
      </c>
      <c r="N276" s="16">
        <v>16.3</v>
      </c>
      <c r="O276" s="16">
        <v>1200</v>
      </c>
      <c r="P276" s="17">
        <v>-0.82076000000000005</v>
      </c>
      <c r="Q276" s="17">
        <v>-90.060063</v>
      </c>
    </row>
    <row r="277" spans="1:17" ht="15" x14ac:dyDescent="0.25">
      <c r="A277" s="10" t="s">
        <v>1143</v>
      </c>
      <c r="B277" s="15">
        <v>52551619</v>
      </c>
      <c r="C277" s="11">
        <f>VLOOKUP('[1]Tortugas liberadas DPNG'!B277,'[1]Marcacion Recaptura Limpias'!L$2:M$1495, 2,FALSE)</f>
        <v>52551619</v>
      </c>
      <c r="D277" s="16">
        <v>2371</v>
      </c>
      <c r="E277" s="16" t="s">
        <v>1147</v>
      </c>
      <c r="F277" s="16">
        <f t="shared" si="2"/>
        <v>7</v>
      </c>
      <c r="G277" s="20">
        <v>41380</v>
      </c>
      <c r="H277" s="19">
        <v>2017</v>
      </c>
      <c r="I277" s="19">
        <v>4</v>
      </c>
      <c r="J277" s="19">
        <v>17</v>
      </c>
      <c r="K277" s="16">
        <v>89</v>
      </c>
      <c r="L277" s="16">
        <v>24.6</v>
      </c>
      <c r="M277" s="16">
        <v>25</v>
      </c>
      <c r="N277" s="16">
        <v>17.600000000000001</v>
      </c>
      <c r="O277" s="16">
        <v>1300</v>
      </c>
      <c r="P277" s="17">
        <v>-0.82076000000000005</v>
      </c>
      <c r="Q277" s="17">
        <v>-90.060063</v>
      </c>
    </row>
    <row r="278" spans="1:17" ht="15" x14ac:dyDescent="0.25">
      <c r="A278" s="10" t="s">
        <v>1143</v>
      </c>
      <c r="B278" s="15">
        <v>52770551</v>
      </c>
      <c r="C278" s="11">
        <f>VLOOKUP('[1]Tortugas liberadas DPNG'!B278,'[1]Marcacion Recaptura Limpias'!L$2:M$1495, 2,FALSE)</f>
        <v>52770551</v>
      </c>
      <c r="D278" s="16">
        <v>2372</v>
      </c>
      <c r="E278" s="16" t="s">
        <v>1147</v>
      </c>
      <c r="F278" s="16">
        <f t="shared" si="2"/>
        <v>7</v>
      </c>
      <c r="G278" s="20">
        <v>41380</v>
      </c>
      <c r="H278" s="19">
        <v>2017</v>
      </c>
      <c r="I278" s="19">
        <v>4</v>
      </c>
      <c r="J278" s="19">
        <v>17</v>
      </c>
      <c r="K278" s="16">
        <v>91</v>
      </c>
      <c r="L278" s="16">
        <v>26.5</v>
      </c>
      <c r="M278" s="16">
        <v>27.4</v>
      </c>
      <c r="N278" s="16">
        <v>18.3</v>
      </c>
      <c r="O278" s="16">
        <v>1800</v>
      </c>
      <c r="P278" s="17">
        <v>-0.82076000000000005</v>
      </c>
      <c r="Q278" s="17">
        <v>-90.060063</v>
      </c>
    </row>
    <row r="279" spans="1:17" ht="15" x14ac:dyDescent="0.25">
      <c r="A279" s="10" t="s">
        <v>1143</v>
      </c>
      <c r="B279" s="15">
        <v>52100108</v>
      </c>
      <c r="C279" s="11">
        <f>VLOOKUP('[1]Tortugas liberadas DPNG'!B279,'[1]Marcacion Recaptura Limpias'!L$2:M$1495, 2,FALSE)</f>
        <v>52100108</v>
      </c>
      <c r="D279" s="16">
        <v>2373</v>
      </c>
      <c r="E279" s="16" t="s">
        <v>1147</v>
      </c>
      <c r="F279" s="16">
        <f t="shared" si="2"/>
        <v>7</v>
      </c>
      <c r="G279" s="20">
        <v>41380</v>
      </c>
      <c r="H279" s="19">
        <v>2017</v>
      </c>
      <c r="I279" s="19">
        <v>4</v>
      </c>
      <c r="J279" s="19">
        <v>17</v>
      </c>
      <c r="K279" s="16">
        <v>96</v>
      </c>
      <c r="L279" s="16">
        <v>28.5</v>
      </c>
      <c r="M279" s="16">
        <v>30</v>
      </c>
      <c r="N279" s="16">
        <v>20.2</v>
      </c>
      <c r="O279" s="16">
        <v>2200</v>
      </c>
      <c r="P279" s="17">
        <v>-0.82076000000000005</v>
      </c>
      <c r="Q279" s="17">
        <v>-90.060063</v>
      </c>
    </row>
    <row r="280" spans="1:17" ht="15" x14ac:dyDescent="0.25">
      <c r="A280" s="10" t="s">
        <v>1143</v>
      </c>
      <c r="B280" s="18">
        <v>52091890</v>
      </c>
      <c r="C280" s="11">
        <f>VLOOKUP('[1]Tortugas liberadas DPNG'!B280,'[1]Marcacion Recaptura Limpias'!L$2:M$1495, 2,FALSE)</f>
        <v>52091890</v>
      </c>
      <c r="D280" s="19">
        <v>2308</v>
      </c>
      <c r="E280" s="16" t="s">
        <v>1148</v>
      </c>
      <c r="F280" s="16">
        <f t="shared" ref="F280:F308" si="3">H280-2009</f>
        <v>8</v>
      </c>
      <c r="G280" s="20">
        <v>41380</v>
      </c>
      <c r="H280" s="19">
        <v>2017</v>
      </c>
      <c r="I280" s="19">
        <v>4</v>
      </c>
      <c r="J280" s="19">
        <v>17</v>
      </c>
      <c r="K280" s="19">
        <v>1</v>
      </c>
      <c r="L280" s="16">
        <v>26.8</v>
      </c>
      <c r="M280" s="16">
        <v>27.5</v>
      </c>
      <c r="N280" s="16">
        <v>18.100000000000001</v>
      </c>
      <c r="O280" s="19">
        <v>1800</v>
      </c>
      <c r="P280" s="17">
        <v>-0.82076000000000005</v>
      </c>
      <c r="Q280" s="17">
        <v>-90.060063</v>
      </c>
    </row>
    <row r="281" spans="1:17" ht="15" x14ac:dyDescent="0.25">
      <c r="A281" s="10" t="s">
        <v>1143</v>
      </c>
      <c r="B281" s="15">
        <v>52020690</v>
      </c>
      <c r="C281" s="15">
        <v>52020690</v>
      </c>
      <c r="D281" s="16">
        <v>2309</v>
      </c>
      <c r="E281" s="16" t="s">
        <v>1148</v>
      </c>
      <c r="F281" s="16">
        <f t="shared" si="3"/>
        <v>8</v>
      </c>
      <c r="G281" s="20">
        <v>41380</v>
      </c>
      <c r="H281" s="19">
        <v>2017</v>
      </c>
      <c r="I281" s="19">
        <v>4</v>
      </c>
      <c r="J281" s="19">
        <v>17</v>
      </c>
      <c r="K281" s="16">
        <v>8</v>
      </c>
      <c r="L281" s="16">
        <v>28.3</v>
      </c>
      <c r="M281" s="16">
        <v>29.6</v>
      </c>
      <c r="N281" s="16">
        <v>20</v>
      </c>
      <c r="O281" s="16">
        <v>2000</v>
      </c>
      <c r="P281" s="17">
        <v>-0.82076000000000005</v>
      </c>
      <c r="Q281" s="17">
        <v>-90.060063</v>
      </c>
    </row>
    <row r="282" spans="1:17" ht="15" x14ac:dyDescent="0.25">
      <c r="A282" s="10" t="s">
        <v>1143</v>
      </c>
      <c r="B282" s="15">
        <v>52058609</v>
      </c>
      <c r="C282" s="15">
        <v>52058609</v>
      </c>
      <c r="D282" s="16">
        <v>2310</v>
      </c>
      <c r="E282" s="16" t="s">
        <v>1148</v>
      </c>
      <c r="F282" s="16">
        <f t="shared" si="3"/>
        <v>8</v>
      </c>
      <c r="G282" s="20">
        <v>41380</v>
      </c>
      <c r="H282" s="19">
        <v>2017</v>
      </c>
      <c r="I282" s="19">
        <v>4</v>
      </c>
      <c r="J282" s="19">
        <v>17</v>
      </c>
      <c r="K282" s="16">
        <v>11</v>
      </c>
      <c r="L282" s="16">
        <v>24.3</v>
      </c>
      <c r="M282" s="16">
        <v>25.4</v>
      </c>
      <c r="N282" s="16">
        <v>16.8</v>
      </c>
      <c r="O282" s="16">
        <v>1200</v>
      </c>
      <c r="P282" s="17">
        <v>-0.82076000000000005</v>
      </c>
      <c r="Q282" s="17">
        <v>-90.060063</v>
      </c>
    </row>
    <row r="283" spans="1:17" ht="15" x14ac:dyDescent="0.25">
      <c r="A283" s="10" t="s">
        <v>1143</v>
      </c>
      <c r="B283" s="15">
        <v>51610024</v>
      </c>
      <c r="C283" s="11">
        <f>VLOOKUP('[1]Tortugas liberadas DPNG'!B283,'[1]Marcacion Recaptura Limpias'!L$2:M$1495, 2,FALSE)</f>
        <v>51610024</v>
      </c>
      <c r="D283" s="16">
        <v>2311</v>
      </c>
      <c r="E283" s="16" t="s">
        <v>1148</v>
      </c>
      <c r="F283" s="16">
        <f t="shared" si="3"/>
        <v>8</v>
      </c>
      <c r="G283" s="20">
        <v>41380</v>
      </c>
      <c r="H283" s="19">
        <v>2017</v>
      </c>
      <c r="I283" s="19">
        <v>4</v>
      </c>
      <c r="J283" s="19">
        <v>17</v>
      </c>
      <c r="K283" s="16">
        <v>12</v>
      </c>
      <c r="L283" s="16">
        <v>25.6</v>
      </c>
      <c r="M283" s="16">
        <v>26.4</v>
      </c>
      <c r="N283" s="16">
        <v>17.3</v>
      </c>
      <c r="O283" s="16">
        <v>1400</v>
      </c>
      <c r="P283" s="17">
        <v>-0.82076000000000005</v>
      </c>
      <c r="Q283" s="17">
        <v>-90.060063</v>
      </c>
    </row>
    <row r="284" spans="1:17" ht="15" x14ac:dyDescent="0.25">
      <c r="A284" s="10" t="s">
        <v>1143</v>
      </c>
      <c r="B284" s="15">
        <v>51564790</v>
      </c>
      <c r="C284" s="11">
        <f>VLOOKUP('[1]Tortugas liberadas DPNG'!B284,'[1]Marcacion Recaptura Limpias'!L$2:M$1495, 2,FALSE)</f>
        <v>51564790</v>
      </c>
      <c r="D284" s="16">
        <v>2312</v>
      </c>
      <c r="E284" s="16" t="s">
        <v>1148</v>
      </c>
      <c r="F284" s="16">
        <f t="shared" si="3"/>
        <v>8</v>
      </c>
      <c r="G284" s="20">
        <v>41380</v>
      </c>
      <c r="H284" s="19">
        <v>2017</v>
      </c>
      <c r="I284" s="19">
        <v>4</v>
      </c>
      <c r="J284" s="19">
        <v>17</v>
      </c>
      <c r="K284" s="16">
        <v>13</v>
      </c>
      <c r="L284" s="16">
        <v>25.2</v>
      </c>
      <c r="M284" s="16">
        <v>28.8</v>
      </c>
      <c r="N284" s="16">
        <v>19.3</v>
      </c>
      <c r="O284" s="16">
        <v>1700</v>
      </c>
      <c r="P284" s="17">
        <v>-0.82076000000000005</v>
      </c>
      <c r="Q284" s="17">
        <v>-90.060063</v>
      </c>
    </row>
    <row r="285" spans="1:17" ht="15" x14ac:dyDescent="0.25">
      <c r="A285" s="10" t="s">
        <v>1143</v>
      </c>
      <c r="B285" s="15">
        <v>51776826</v>
      </c>
      <c r="C285" s="11">
        <f>VLOOKUP('[1]Tortugas liberadas DPNG'!B285,'[1]Marcacion Recaptura Limpias'!L$2:M$1495, 2,FALSE)</f>
        <v>51776826</v>
      </c>
      <c r="D285" s="16">
        <v>2313</v>
      </c>
      <c r="E285" s="16" t="s">
        <v>1148</v>
      </c>
      <c r="F285" s="16">
        <f t="shared" si="3"/>
        <v>8</v>
      </c>
      <c r="G285" s="20">
        <v>41380</v>
      </c>
      <c r="H285" s="19">
        <v>2017</v>
      </c>
      <c r="I285" s="19">
        <v>4</v>
      </c>
      <c r="J285" s="19">
        <v>17</v>
      </c>
      <c r="K285" s="16">
        <v>14</v>
      </c>
      <c r="L285" s="16">
        <v>25.2</v>
      </c>
      <c r="M285" s="16">
        <v>26.4</v>
      </c>
      <c r="N285" s="16">
        <v>18</v>
      </c>
      <c r="O285" s="16">
        <v>1500</v>
      </c>
      <c r="P285" s="17">
        <v>-0.82076000000000005</v>
      </c>
      <c r="Q285" s="17">
        <v>-90.060063</v>
      </c>
    </row>
    <row r="286" spans="1:17" ht="15" x14ac:dyDescent="0.25">
      <c r="A286" s="10" t="s">
        <v>1143</v>
      </c>
      <c r="B286" s="15">
        <v>51799354</v>
      </c>
      <c r="C286" s="11">
        <f>VLOOKUP('[1]Tortugas liberadas DPNG'!B286,'[1]Marcacion Recaptura Limpias'!L$2:M$1495, 2,FALSE)</f>
        <v>51799354</v>
      </c>
      <c r="D286" s="16">
        <v>2314</v>
      </c>
      <c r="E286" s="16" t="s">
        <v>1148</v>
      </c>
      <c r="F286" s="16">
        <f t="shared" si="3"/>
        <v>8</v>
      </c>
      <c r="G286" s="20">
        <v>41380</v>
      </c>
      <c r="H286" s="19">
        <v>2017</v>
      </c>
      <c r="I286" s="19">
        <v>4</v>
      </c>
      <c r="J286" s="19">
        <v>17</v>
      </c>
      <c r="K286" s="16">
        <v>15</v>
      </c>
      <c r="L286" s="16">
        <v>28.1</v>
      </c>
      <c r="M286" s="16">
        <v>29.6</v>
      </c>
      <c r="N286" s="16">
        <v>19.8</v>
      </c>
      <c r="O286" s="16">
        <v>2100</v>
      </c>
      <c r="P286" s="17">
        <v>-0.82076000000000005</v>
      </c>
      <c r="Q286" s="17">
        <v>-90.060063</v>
      </c>
    </row>
    <row r="287" spans="1:17" ht="15" x14ac:dyDescent="0.25">
      <c r="A287" s="10" t="s">
        <v>1143</v>
      </c>
      <c r="B287" s="15">
        <v>51620351</v>
      </c>
      <c r="C287" s="11">
        <f>VLOOKUP('[1]Tortugas liberadas DPNG'!B287,'[1]Marcacion Recaptura Limpias'!L$2:M$1495, 2,FALSE)</f>
        <v>51620351</v>
      </c>
      <c r="D287" s="16">
        <v>2315</v>
      </c>
      <c r="E287" s="16" t="s">
        <v>1148</v>
      </c>
      <c r="F287" s="16">
        <f t="shared" si="3"/>
        <v>8</v>
      </c>
      <c r="G287" s="20">
        <v>41380</v>
      </c>
      <c r="H287" s="19">
        <v>2017</v>
      </c>
      <c r="I287" s="19">
        <v>4</v>
      </c>
      <c r="J287" s="19">
        <v>17</v>
      </c>
      <c r="K287" s="16">
        <v>20</v>
      </c>
      <c r="L287" s="16">
        <v>26.5</v>
      </c>
      <c r="M287" s="16">
        <v>28.2</v>
      </c>
      <c r="N287" s="16">
        <v>18.7</v>
      </c>
      <c r="O287" s="16">
        <v>1700</v>
      </c>
      <c r="P287" s="17">
        <v>-0.82076000000000005</v>
      </c>
      <c r="Q287" s="17">
        <v>-90.060063</v>
      </c>
    </row>
    <row r="288" spans="1:17" ht="15" x14ac:dyDescent="0.25">
      <c r="A288" s="10" t="s">
        <v>1143</v>
      </c>
      <c r="B288" s="15">
        <v>52606013</v>
      </c>
      <c r="C288" s="11">
        <f>VLOOKUP('[1]Tortugas liberadas DPNG'!B288,'[1]Marcacion Recaptura Limpias'!L$2:M$1495, 2,FALSE)</f>
        <v>52606013</v>
      </c>
      <c r="D288" s="16">
        <v>2316</v>
      </c>
      <c r="E288" s="16" t="s">
        <v>1148</v>
      </c>
      <c r="F288" s="16">
        <f t="shared" si="3"/>
        <v>8</v>
      </c>
      <c r="G288" s="20">
        <v>41380</v>
      </c>
      <c r="H288" s="19">
        <v>2017</v>
      </c>
      <c r="I288" s="19">
        <v>4</v>
      </c>
      <c r="J288" s="19">
        <v>17</v>
      </c>
      <c r="K288" s="16">
        <v>21</v>
      </c>
      <c r="L288" s="16">
        <v>27</v>
      </c>
      <c r="M288" s="16">
        <v>28</v>
      </c>
      <c r="N288" s="16">
        <v>19.5</v>
      </c>
      <c r="O288" s="16">
        <v>1200</v>
      </c>
      <c r="P288" s="17">
        <v>-0.82076000000000005</v>
      </c>
      <c r="Q288" s="17">
        <v>-90.060063</v>
      </c>
    </row>
    <row r="289" spans="1:17" ht="15" x14ac:dyDescent="0.25">
      <c r="A289" s="10" t="s">
        <v>1143</v>
      </c>
      <c r="B289" s="15">
        <v>52025275</v>
      </c>
      <c r="C289" s="11">
        <f>VLOOKUP('[1]Tortugas liberadas DPNG'!B289,'[1]Marcacion Recaptura Limpias'!L$2:M$1495, 2,FALSE)</f>
        <v>52025275</v>
      </c>
      <c r="D289" s="16">
        <v>2317</v>
      </c>
      <c r="E289" s="16" t="s">
        <v>1148</v>
      </c>
      <c r="F289" s="16">
        <f t="shared" si="3"/>
        <v>8</v>
      </c>
      <c r="G289" s="20">
        <v>41380</v>
      </c>
      <c r="H289" s="19">
        <v>2017</v>
      </c>
      <c r="I289" s="19">
        <v>4</v>
      </c>
      <c r="J289" s="19">
        <v>17</v>
      </c>
      <c r="K289" s="16">
        <v>22</v>
      </c>
      <c r="L289" s="16">
        <v>23.8</v>
      </c>
      <c r="M289" s="16">
        <v>24.6</v>
      </c>
      <c r="N289" s="16">
        <v>16.600000000000001</v>
      </c>
      <c r="O289" s="16">
        <v>1100</v>
      </c>
      <c r="P289" s="17">
        <v>-0.82076000000000005</v>
      </c>
      <c r="Q289" s="17">
        <v>-90.060063</v>
      </c>
    </row>
    <row r="290" spans="1:17" ht="15" x14ac:dyDescent="0.25">
      <c r="A290" s="10" t="s">
        <v>1143</v>
      </c>
      <c r="B290" s="15">
        <v>51842611</v>
      </c>
      <c r="C290" s="11">
        <f>VLOOKUP('[1]Tortugas liberadas DPNG'!B290,'[1]Marcacion Recaptura Limpias'!L$2:M$1495, 2,FALSE)</f>
        <v>51842611</v>
      </c>
      <c r="D290" s="16">
        <v>2318</v>
      </c>
      <c r="E290" s="16" t="s">
        <v>1148</v>
      </c>
      <c r="F290" s="16">
        <f t="shared" si="3"/>
        <v>8</v>
      </c>
      <c r="G290" s="20">
        <v>41380</v>
      </c>
      <c r="H290" s="19">
        <v>2017</v>
      </c>
      <c r="I290" s="19">
        <v>4</v>
      </c>
      <c r="J290" s="19">
        <v>17</v>
      </c>
      <c r="K290" s="16">
        <v>27</v>
      </c>
      <c r="L290" s="16">
        <v>26.6</v>
      </c>
      <c r="M290" s="16">
        <v>28.1</v>
      </c>
      <c r="N290" s="16">
        <v>19.2</v>
      </c>
      <c r="O290" s="16">
        <v>1600</v>
      </c>
      <c r="P290" s="17">
        <v>-0.82076000000000005</v>
      </c>
      <c r="Q290" s="17">
        <v>-90.060063</v>
      </c>
    </row>
    <row r="291" spans="1:17" ht="15" x14ac:dyDescent="0.25">
      <c r="A291" s="10" t="s">
        <v>1143</v>
      </c>
      <c r="B291" s="15">
        <v>52279084</v>
      </c>
      <c r="C291" s="11">
        <f>VLOOKUP('[1]Tortugas liberadas DPNG'!B291,'[1]Marcacion Recaptura Limpias'!L$2:M$1495, 2,FALSE)</f>
        <v>52279084</v>
      </c>
      <c r="D291" s="16">
        <v>2319</v>
      </c>
      <c r="E291" s="16" t="s">
        <v>1148</v>
      </c>
      <c r="F291" s="16">
        <f t="shared" si="3"/>
        <v>8</v>
      </c>
      <c r="G291" s="20">
        <v>41380</v>
      </c>
      <c r="H291" s="19">
        <v>2017</v>
      </c>
      <c r="I291" s="19">
        <v>4</v>
      </c>
      <c r="J291" s="19">
        <v>17</v>
      </c>
      <c r="K291" s="16">
        <v>29</v>
      </c>
      <c r="L291" s="16">
        <v>26</v>
      </c>
      <c r="M291" s="16">
        <v>27</v>
      </c>
      <c r="N291" s="16">
        <v>18.5</v>
      </c>
      <c r="O291" s="16">
        <v>1500</v>
      </c>
      <c r="P291" s="17">
        <v>-0.82076000000000005</v>
      </c>
      <c r="Q291" s="17">
        <v>-90.060063</v>
      </c>
    </row>
    <row r="292" spans="1:17" ht="15" x14ac:dyDescent="0.25">
      <c r="A292" s="10" t="s">
        <v>1143</v>
      </c>
      <c r="B292" s="15">
        <v>52352593</v>
      </c>
      <c r="C292" s="11">
        <f>VLOOKUP('[1]Tortugas liberadas DPNG'!B292,'[1]Marcacion Recaptura Limpias'!L$2:M$1495, 2,FALSE)</f>
        <v>52352593</v>
      </c>
      <c r="D292" s="16">
        <v>2320</v>
      </c>
      <c r="E292" s="16" t="s">
        <v>1148</v>
      </c>
      <c r="F292" s="16">
        <f t="shared" si="3"/>
        <v>8</v>
      </c>
      <c r="G292" s="20">
        <v>41380</v>
      </c>
      <c r="H292" s="19">
        <v>2017</v>
      </c>
      <c r="I292" s="19">
        <v>4</v>
      </c>
      <c r="J292" s="19">
        <v>17</v>
      </c>
      <c r="K292" s="16">
        <v>32</v>
      </c>
      <c r="L292" s="16">
        <v>24.9</v>
      </c>
      <c r="M292" s="16">
        <v>26.2</v>
      </c>
      <c r="N292" s="16">
        <v>17.399999999999999</v>
      </c>
      <c r="O292" s="16">
        <v>1500</v>
      </c>
      <c r="P292" s="17">
        <v>-0.82076000000000005</v>
      </c>
      <c r="Q292" s="17">
        <v>-90.060063</v>
      </c>
    </row>
    <row r="293" spans="1:17" ht="15" x14ac:dyDescent="0.25">
      <c r="A293" s="10" t="s">
        <v>1143</v>
      </c>
      <c r="B293" s="15">
        <v>51792335</v>
      </c>
      <c r="C293" s="11">
        <f>VLOOKUP('[1]Tortugas liberadas DPNG'!B293,'[1]Marcacion Recaptura Limpias'!L$2:M$1495, 2,FALSE)</f>
        <v>51792335</v>
      </c>
      <c r="D293" s="16">
        <v>2321</v>
      </c>
      <c r="E293" s="16" t="s">
        <v>1148</v>
      </c>
      <c r="F293" s="16">
        <f t="shared" si="3"/>
        <v>8</v>
      </c>
      <c r="G293" s="20">
        <v>41380</v>
      </c>
      <c r="H293" s="19">
        <v>2017</v>
      </c>
      <c r="I293" s="19">
        <v>4</v>
      </c>
      <c r="J293" s="19">
        <v>17</v>
      </c>
      <c r="K293" s="16">
        <v>34</v>
      </c>
      <c r="L293" s="16">
        <v>29</v>
      </c>
      <c r="M293" s="16">
        <v>31</v>
      </c>
      <c r="N293" s="16">
        <v>29.8</v>
      </c>
      <c r="O293" s="16">
        <v>2200</v>
      </c>
      <c r="P293" s="17">
        <v>-0.82076000000000005</v>
      </c>
      <c r="Q293" s="17">
        <v>-90.060063</v>
      </c>
    </row>
    <row r="294" spans="1:17" ht="15" x14ac:dyDescent="0.25">
      <c r="A294" s="10" t="s">
        <v>1143</v>
      </c>
      <c r="B294" s="15">
        <v>52307883</v>
      </c>
      <c r="C294" s="11">
        <f>VLOOKUP('[1]Tortugas liberadas DPNG'!B294,'[1]Marcacion Recaptura Limpias'!L$2:M$1495, 2,FALSE)</f>
        <v>52307883</v>
      </c>
      <c r="D294" s="16">
        <v>2322</v>
      </c>
      <c r="E294" s="16" t="s">
        <v>1148</v>
      </c>
      <c r="F294" s="16">
        <f t="shared" si="3"/>
        <v>8</v>
      </c>
      <c r="G294" s="20">
        <v>41380</v>
      </c>
      <c r="H294" s="19">
        <v>2017</v>
      </c>
      <c r="I294" s="19">
        <v>4</v>
      </c>
      <c r="J294" s="19">
        <v>17</v>
      </c>
      <c r="K294" s="16">
        <v>37</v>
      </c>
      <c r="L294" s="16">
        <v>25</v>
      </c>
      <c r="M294" s="16">
        <v>27</v>
      </c>
      <c r="N294" s="16">
        <v>17.399999999999999</v>
      </c>
      <c r="O294" s="16">
        <v>1500</v>
      </c>
      <c r="P294" s="17">
        <v>-0.82076000000000005</v>
      </c>
      <c r="Q294" s="17">
        <v>-90.060063</v>
      </c>
    </row>
    <row r="295" spans="1:17" ht="15" x14ac:dyDescent="0.25">
      <c r="A295" s="10" t="s">
        <v>1143</v>
      </c>
      <c r="B295" s="15">
        <v>51615530</v>
      </c>
      <c r="C295" s="11">
        <f>VLOOKUP('[1]Tortugas liberadas DPNG'!B295,'[1]Marcacion Recaptura Limpias'!L$2:M$1495, 2,FALSE)</f>
        <v>51615530</v>
      </c>
      <c r="D295" s="16">
        <v>2323</v>
      </c>
      <c r="E295" s="16" t="s">
        <v>1148</v>
      </c>
      <c r="F295" s="16">
        <f t="shared" si="3"/>
        <v>8</v>
      </c>
      <c r="G295" s="20">
        <v>41380</v>
      </c>
      <c r="H295" s="19">
        <v>2017</v>
      </c>
      <c r="I295" s="19">
        <v>4</v>
      </c>
      <c r="J295" s="19">
        <v>17</v>
      </c>
      <c r="K295" s="16">
        <v>38</v>
      </c>
      <c r="L295" s="16">
        <v>24.6</v>
      </c>
      <c r="M295" s="16">
        <v>25.9</v>
      </c>
      <c r="N295" s="16">
        <v>17.2</v>
      </c>
      <c r="O295" s="16">
        <v>1400</v>
      </c>
      <c r="P295" s="17">
        <v>-0.82076000000000005</v>
      </c>
      <c r="Q295" s="17">
        <v>-90.060063</v>
      </c>
    </row>
    <row r="296" spans="1:17" ht="15" x14ac:dyDescent="0.25">
      <c r="A296" s="10" t="s">
        <v>1143</v>
      </c>
      <c r="B296" s="15">
        <v>52098017</v>
      </c>
      <c r="C296" s="15">
        <v>52098017</v>
      </c>
      <c r="D296" s="16">
        <v>2324</v>
      </c>
      <c r="E296" s="16" t="s">
        <v>1148</v>
      </c>
      <c r="F296" s="16">
        <f t="shared" si="3"/>
        <v>8</v>
      </c>
      <c r="G296" s="20">
        <v>41380</v>
      </c>
      <c r="H296" s="19">
        <v>2017</v>
      </c>
      <c r="I296" s="19">
        <v>4</v>
      </c>
      <c r="J296" s="19">
        <v>17</v>
      </c>
      <c r="K296" s="16">
        <v>40</v>
      </c>
      <c r="L296" s="16">
        <v>27.2</v>
      </c>
      <c r="M296" s="16">
        <v>28.8</v>
      </c>
      <c r="N296" s="16">
        <v>19.399999999999999</v>
      </c>
      <c r="O296" s="16">
        <v>1800</v>
      </c>
      <c r="P296" s="17">
        <v>-0.82076000000000005</v>
      </c>
      <c r="Q296" s="17">
        <v>-90.060063</v>
      </c>
    </row>
    <row r="297" spans="1:17" ht="15" x14ac:dyDescent="0.25">
      <c r="A297" s="10" t="s">
        <v>1143</v>
      </c>
      <c r="B297" s="15">
        <v>52318013</v>
      </c>
      <c r="C297" s="11">
        <f>VLOOKUP('[1]Tortugas liberadas DPNG'!B297,'[1]Marcacion Recaptura Limpias'!L$2:M$1495, 2,FALSE)</f>
        <v>52318013</v>
      </c>
      <c r="D297" s="16">
        <v>2325</v>
      </c>
      <c r="E297" s="16" t="s">
        <v>1148</v>
      </c>
      <c r="F297" s="16">
        <f t="shared" si="3"/>
        <v>8</v>
      </c>
      <c r="G297" s="20">
        <v>41380</v>
      </c>
      <c r="H297" s="19">
        <v>2017</v>
      </c>
      <c r="I297" s="19">
        <v>4</v>
      </c>
      <c r="J297" s="19">
        <v>17</v>
      </c>
      <c r="K297" s="16">
        <v>42</v>
      </c>
      <c r="L297" s="16">
        <v>26.3</v>
      </c>
      <c r="M297" s="16">
        <v>27.2</v>
      </c>
      <c r="N297" s="16">
        <v>17.899999999999999</v>
      </c>
      <c r="O297" s="16">
        <v>1500</v>
      </c>
      <c r="P297" s="17">
        <v>-0.82076000000000005</v>
      </c>
      <c r="Q297" s="17">
        <v>-90.060063</v>
      </c>
    </row>
    <row r="298" spans="1:17" ht="15" x14ac:dyDescent="0.25">
      <c r="A298" s="10" t="s">
        <v>1143</v>
      </c>
      <c r="B298" s="15">
        <v>52373060</v>
      </c>
      <c r="C298" s="11">
        <f>VLOOKUP('[1]Tortugas liberadas DPNG'!B298,'[1]Marcacion Recaptura Limpias'!L$2:M$1495, 2,FALSE)</f>
        <v>52373060</v>
      </c>
      <c r="D298" s="16">
        <v>2326</v>
      </c>
      <c r="E298" s="16" t="s">
        <v>1148</v>
      </c>
      <c r="F298" s="16">
        <f t="shared" si="3"/>
        <v>8</v>
      </c>
      <c r="G298" s="20">
        <v>41380</v>
      </c>
      <c r="H298" s="19">
        <v>2017</v>
      </c>
      <c r="I298" s="19">
        <v>4</v>
      </c>
      <c r="J298" s="19">
        <v>17</v>
      </c>
      <c r="K298" s="16">
        <v>43</v>
      </c>
      <c r="L298" s="16">
        <v>25</v>
      </c>
      <c r="M298" s="16">
        <v>26.4</v>
      </c>
      <c r="N298" s="16">
        <v>17.3</v>
      </c>
      <c r="O298" s="16">
        <v>1200</v>
      </c>
      <c r="P298" s="17">
        <v>-0.82076000000000005</v>
      </c>
      <c r="Q298" s="17">
        <v>-90.060063</v>
      </c>
    </row>
    <row r="299" spans="1:17" ht="15" x14ac:dyDescent="0.25">
      <c r="A299" s="10" t="s">
        <v>1143</v>
      </c>
      <c r="B299" s="15">
        <v>52552606</v>
      </c>
      <c r="C299" s="11">
        <f>VLOOKUP('[1]Tortugas liberadas DPNG'!B299,'[1]Marcacion Recaptura Limpias'!L$2:M$1495, 2,FALSE)</f>
        <v>52552606</v>
      </c>
      <c r="D299" s="16">
        <v>2327</v>
      </c>
      <c r="E299" s="16" t="s">
        <v>1148</v>
      </c>
      <c r="F299" s="16">
        <f t="shared" si="3"/>
        <v>8</v>
      </c>
      <c r="G299" s="20">
        <v>41380</v>
      </c>
      <c r="H299" s="19">
        <v>2017</v>
      </c>
      <c r="I299" s="19">
        <v>4</v>
      </c>
      <c r="J299" s="19">
        <v>17</v>
      </c>
      <c r="K299" s="16">
        <v>45</v>
      </c>
      <c r="L299" s="16">
        <v>25.2</v>
      </c>
      <c r="M299" s="16">
        <v>26</v>
      </c>
      <c r="N299" s="16">
        <v>17.5</v>
      </c>
      <c r="O299" s="16">
        <v>1600</v>
      </c>
      <c r="P299" s="17">
        <v>-0.82076000000000005</v>
      </c>
      <c r="Q299" s="17">
        <v>-90.060063</v>
      </c>
    </row>
    <row r="300" spans="1:17" ht="15" x14ac:dyDescent="0.25">
      <c r="A300" s="10" t="s">
        <v>1143</v>
      </c>
      <c r="B300" s="15">
        <v>51546124</v>
      </c>
      <c r="C300" s="11">
        <f>VLOOKUP('[1]Tortugas liberadas DPNG'!B300,'[1]Marcacion Recaptura Limpias'!L$2:M$1495, 2,FALSE)</f>
        <v>51546124</v>
      </c>
      <c r="D300" s="16">
        <v>2328</v>
      </c>
      <c r="E300" s="16" t="s">
        <v>1148</v>
      </c>
      <c r="F300" s="16">
        <f t="shared" si="3"/>
        <v>8</v>
      </c>
      <c r="G300" s="20">
        <v>41380</v>
      </c>
      <c r="H300" s="19">
        <v>2017</v>
      </c>
      <c r="I300" s="19">
        <v>4</v>
      </c>
      <c r="J300" s="19">
        <v>17</v>
      </c>
      <c r="K300" s="16">
        <v>50</v>
      </c>
      <c r="L300" s="16">
        <v>23.5</v>
      </c>
      <c r="M300" s="16">
        <v>24.6</v>
      </c>
      <c r="N300" s="16">
        <v>17.899999999999999</v>
      </c>
      <c r="O300" s="16">
        <v>1100</v>
      </c>
      <c r="P300" s="17">
        <v>-0.82076000000000005</v>
      </c>
      <c r="Q300" s="17">
        <v>-90.060063</v>
      </c>
    </row>
    <row r="301" spans="1:17" ht="15" x14ac:dyDescent="0.25">
      <c r="A301" s="10" t="s">
        <v>1143</v>
      </c>
      <c r="B301" s="15">
        <v>52809310</v>
      </c>
      <c r="C301" s="11">
        <f>VLOOKUP('[1]Tortugas liberadas DPNG'!B301,'[1]Marcacion Recaptura Limpias'!L$2:M$1495, 2,FALSE)</f>
        <v>52809310</v>
      </c>
      <c r="D301" s="16">
        <v>2329</v>
      </c>
      <c r="E301" s="16" t="s">
        <v>1148</v>
      </c>
      <c r="F301" s="16">
        <f t="shared" si="3"/>
        <v>8</v>
      </c>
      <c r="G301" s="20">
        <v>41380</v>
      </c>
      <c r="H301" s="19">
        <v>2017</v>
      </c>
      <c r="I301" s="19">
        <v>4</v>
      </c>
      <c r="J301" s="19">
        <v>17</v>
      </c>
      <c r="K301" s="16">
        <v>52</v>
      </c>
      <c r="L301" s="16">
        <v>25</v>
      </c>
      <c r="M301" s="16">
        <v>25.9</v>
      </c>
      <c r="N301" s="16">
        <v>17.399999999999999</v>
      </c>
      <c r="O301" s="16">
        <v>1300</v>
      </c>
      <c r="P301" s="17">
        <v>-0.82076000000000005</v>
      </c>
      <c r="Q301" s="17">
        <v>-90.060063</v>
      </c>
    </row>
    <row r="302" spans="1:17" ht="15" x14ac:dyDescent="0.25">
      <c r="A302" s="10" t="s">
        <v>1143</v>
      </c>
      <c r="B302" s="15">
        <v>52052120</v>
      </c>
      <c r="C302" s="11">
        <f>VLOOKUP('[1]Tortugas liberadas DPNG'!B302,'[1]Marcacion Recaptura Limpias'!L$2:M$1495, 2,FALSE)</f>
        <v>52052120</v>
      </c>
      <c r="D302" s="16">
        <v>2330</v>
      </c>
      <c r="E302" s="16" t="s">
        <v>1148</v>
      </c>
      <c r="F302" s="16">
        <f t="shared" si="3"/>
        <v>8</v>
      </c>
      <c r="G302" s="20">
        <v>41380</v>
      </c>
      <c r="H302" s="19">
        <v>2017</v>
      </c>
      <c r="I302" s="19">
        <v>4</v>
      </c>
      <c r="J302" s="19">
        <v>17</v>
      </c>
      <c r="K302" s="16">
        <v>53</v>
      </c>
      <c r="L302" s="16">
        <v>27.7</v>
      </c>
      <c r="M302" s="16">
        <v>29.8</v>
      </c>
      <c r="N302" s="16">
        <v>20.3</v>
      </c>
      <c r="O302" s="16">
        <v>1100</v>
      </c>
      <c r="P302" s="17">
        <v>-0.82076000000000005</v>
      </c>
      <c r="Q302" s="17">
        <v>-90.060063</v>
      </c>
    </row>
    <row r="303" spans="1:17" ht="15" x14ac:dyDescent="0.25">
      <c r="A303" s="10" t="s">
        <v>1143</v>
      </c>
      <c r="B303" s="15">
        <v>52333270</v>
      </c>
      <c r="C303" s="11">
        <f>VLOOKUP('[1]Tortugas liberadas DPNG'!B303,'[1]Marcacion Recaptura Limpias'!L$2:M$1495, 2,FALSE)</f>
        <v>52333270</v>
      </c>
      <c r="D303" s="16">
        <v>2331</v>
      </c>
      <c r="E303" s="16" t="s">
        <v>1148</v>
      </c>
      <c r="F303" s="16">
        <f t="shared" si="3"/>
        <v>8</v>
      </c>
      <c r="G303" s="20">
        <v>41380</v>
      </c>
      <c r="H303" s="19">
        <v>2017</v>
      </c>
      <c r="I303" s="19">
        <v>4</v>
      </c>
      <c r="J303" s="19">
        <v>17</v>
      </c>
      <c r="K303" s="16">
        <v>67</v>
      </c>
      <c r="L303" s="16">
        <v>29.7</v>
      </c>
      <c r="M303" s="16">
        <v>30.6</v>
      </c>
      <c r="N303" s="16">
        <v>29.6</v>
      </c>
      <c r="O303" s="16">
        <v>2200</v>
      </c>
      <c r="P303" s="17">
        <v>-0.82076000000000005</v>
      </c>
      <c r="Q303" s="17">
        <v>-90.060063</v>
      </c>
    </row>
    <row r="304" spans="1:17" ht="15" x14ac:dyDescent="0.25">
      <c r="A304" s="10" t="s">
        <v>1143</v>
      </c>
      <c r="B304" s="15">
        <v>51064083</v>
      </c>
      <c r="C304" s="15">
        <v>51064083</v>
      </c>
      <c r="D304" s="16">
        <v>2332</v>
      </c>
      <c r="E304" s="16" t="s">
        <v>1148</v>
      </c>
      <c r="F304" s="16">
        <f t="shared" si="3"/>
        <v>8</v>
      </c>
      <c r="G304" s="20">
        <v>41380</v>
      </c>
      <c r="H304" s="19">
        <v>2017</v>
      </c>
      <c r="I304" s="19">
        <v>4</v>
      </c>
      <c r="J304" s="19">
        <v>17</v>
      </c>
      <c r="K304" s="16">
        <v>69</v>
      </c>
      <c r="L304" s="16">
        <v>24</v>
      </c>
      <c r="M304" s="16">
        <v>24.8</v>
      </c>
      <c r="N304" s="16">
        <v>17.2</v>
      </c>
      <c r="O304" s="16">
        <v>1200</v>
      </c>
      <c r="P304" s="17">
        <v>-0.82076000000000005</v>
      </c>
      <c r="Q304" s="17">
        <v>-90.060063</v>
      </c>
    </row>
    <row r="305" spans="1:17" ht="15" x14ac:dyDescent="0.25">
      <c r="A305" s="10" t="s">
        <v>1143</v>
      </c>
      <c r="B305" s="15">
        <v>51574022</v>
      </c>
      <c r="C305" s="11">
        <f>VLOOKUP('[1]Tortugas liberadas DPNG'!B305,'[1]Marcacion Recaptura Limpias'!L$2:M$1495, 2,FALSE)</f>
        <v>51574022</v>
      </c>
      <c r="D305" s="16">
        <v>2333</v>
      </c>
      <c r="E305" s="16" t="s">
        <v>1148</v>
      </c>
      <c r="F305" s="16">
        <f t="shared" si="3"/>
        <v>8</v>
      </c>
      <c r="G305" s="20">
        <v>41380</v>
      </c>
      <c r="H305" s="19">
        <v>2017</v>
      </c>
      <c r="I305" s="19">
        <v>4</v>
      </c>
      <c r="J305" s="19">
        <v>17</v>
      </c>
      <c r="K305" s="16">
        <v>74</v>
      </c>
      <c r="L305" s="16">
        <v>24</v>
      </c>
      <c r="M305" s="16">
        <v>24.7</v>
      </c>
      <c r="N305" s="16">
        <v>17.3</v>
      </c>
      <c r="O305" s="16">
        <v>1200</v>
      </c>
      <c r="P305" s="17">
        <v>-0.82076000000000005</v>
      </c>
      <c r="Q305" s="17">
        <v>-90.060063</v>
      </c>
    </row>
    <row r="306" spans="1:17" ht="15" x14ac:dyDescent="0.25">
      <c r="A306" s="10" t="s">
        <v>1143</v>
      </c>
      <c r="B306" s="15">
        <v>51571059</v>
      </c>
      <c r="C306" s="11">
        <f>VLOOKUP('[1]Tortugas liberadas DPNG'!B306,'[1]Marcacion Recaptura Limpias'!L$2:M$1495, 2,FALSE)</f>
        <v>51571059</v>
      </c>
      <c r="D306" s="16">
        <v>2334</v>
      </c>
      <c r="E306" s="16" t="s">
        <v>1148</v>
      </c>
      <c r="F306" s="16">
        <f t="shared" si="3"/>
        <v>8</v>
      </c>
      <c r="G306" s="20">
        <v>41380</v>
      </c>
      <c r="H306" s="19">
        <v>2017</v>
      </c>
      <c r="I306" s="19">
        <v>4</v>
      </c>
      <c r="J306" s="19">
        <v>17</v>
      </c>
      <c r="K306" s="16">
        <v>89</v>
      </c>
      <c r="L306" s="16">
        <v>22.3</v>
      </c>
      <c r="M306" s="16">
        <v>22.8</v>
      </c>
      <c r="N306" s="16">
        <v>15.9</v>
      </c>
      <c r="O306" s="16">
        <v>1000</v>
      </c>
      <c r="P306" s="17">
        <v>-0.82076000000000005</v>
      </c>
      <c r="Q306" s="17">
        <v>-90.060063</v>
      </c>
    </row>
    <row r="307" spans="1:17" ht="15" x14ac:dyDescent="0.25">
      <c r="A307" s="10" t="s">
        <v>1143</v>
      </c>
      <c r="B307" s="15">
        <v>51869633</v>
      </c>
      <c r="C307" s="11">
        <f>VLOOKUP('[1]Tortugas liberadas DPNG'!B307,'[1]Marcacion Recaptura Limpias'!L$2:M$1495, 2,FALSE)</f>
        <v>51869633</v>
      </c>
      <c r="D307" s="16">
        <v>2335</v>
      </c>
      <c r="E307" s="16" t="s">
        <v>1148</v>
      </c>
      <c r="F307" s="16">
        <f t="shared" si="3"/>
        <v>8</v>
      </c>
      <c r="G307" s="20">
        <v>41380</v>
      </c>
      <c r="H307" s="19">
        <v>2017</v>
      </c>
      <c r="I307" s="19">
        <v>4</v>
      </c>
      <c r="J307" s="19">
        <v>17</v>
      </c>
      <c r="K307" s="16">
        <v>100</v>
      </c>
      <c r="L307" s="16">
        <v>27.5</v>
      </c>
      <c r="M307" s="16">
        <v>28.8</v>
      </c>
      <c r="N307" s="16">
        <v>19.8</v>
      </c>
      <c r="O307" s="16">
        <v>2000</v>
      </c>
      <c r="P307" s="17">
        <v>-0.82076000000000005</v>
      </c>
      <c r="Q307" s="17">
        <v>-90.060063</v>
      </c>
    </row>
    <row r="308" spans="1:17" ht="15" x14ac:dyDescent="0.25">
      <c r="A308" s="10" t="s">
        <v>1143</v>
      </c>
      <c r="B308" s="15">
        <v>51796094</v>
      </c>
      <c r="C308" s="11">
        <f>VLOOKUP('[1]Tortugas liberadas DPNG'!B308,'[1]Marcacion Recaptura Limpias'!L$2:M$1495, 2,FALSE)</f>
        <v>51796094</v>
      </c>
      <c r="D308" s="16">
        <v>2336</v>
      </c>
      <c r="E308" s="16" t="s">
        <v>1148</v>
      </c>
      <c r="F308" s="16">
        <f t="shared" si="3"/>
        <v>8</v>
      </c>
      <c r="G308" s="20">
        <v>41380</v>
      </c>
      <c r="H308" s="19">
        <v>2017</v>
      </c>
      <c r="I308" s="19">
        <v>4</v>
      </c>
      <c r="J308" s="19">
        <v>17</v>
      </c>
      <c r="K308" s="16" t="s">
        <v>38</v>
      </c>
      <c r="L308" s="16">
        <v>30</v>
      </c>
      <c r="M308" s="16">
        <v>32</v>
      </c>
      <c r="N308" s="16">
        <v>21.3</v>
      </c>
      <c r="O308" s="16">
        <v>2500</v>
      </c>
      <c r="P308" s="17">
        <v>-0.82076000000000005</v>
      </c>
      <c r="Q308" s="17">
        <v>-90.060063</v>
      </c>
    </row>
    <row r="309" spans="1:17" ht="15" x14ac:dyDescent="0.25">
      <c r="A309" s="10" t="s">
        <v>1143</v>
      </c>
      <c r="B309" s="18">
        <v>52513620</v>
      </c>
      <c r="C309" s="11">
        <f>VLOOKUP('[1]Tortugas liberadas DPNG'!B309,'[1]Marcacion Recaptura Limpias'!L$2:M$1495, 2,FALSE)</f>
        <v>52513620</v>
      </c>
      <c r="D309" s="19">
        <v>2460</v>
      </c>
      <c r="E309" s="16" t="s">
        <v>1144</v>
      </c>
      <c r="F309" s="16">
        <f t="shared" ref="F309:F347" si="4">H309-2012</f>
        <v>5</v>
      </c>
      <c r="G309" s="20">
        <v>41380</v>
      </c>
      <c r="H309" s="19">
        <v>2017</v>
      </c>
      <c r="I309" s="19">
        <v>4</v>
      </c>
      <c r="J309" s="19">
        <v>17</v>
      </c>
      <c r="K309" s="19">
        <v>1</v>
      </c>
      <c r="L309" s="16">
        <v>25.3</v>
      </c>
      <c r="M309" s="16">
        <v>26.4</v>
      </c>
      <c r="N309" s="16">
        <v>18.2</v>
      </c>
      <c r="O309" s="19">
        <v>1200</v>
      </c>
      <c r="P309" s="17">
        <v>-0.82076000000000005</v>
      </c>
      <c r="Q309" s="17">
        <v>-90.060063</v>
      </c>
    </row>
    <row r="310" spans="1:17" ht="15" x14ac:dyDescent="0.25">
      <c r="A310" s="10" t="s">
        <v>1143</v>
      </c>
      <c r="B310" s="15">
        <v>52516621</v>
      </c>
      <c r="C310" s="11">
        <f>VLOOKUP('[1]Tortugas liberadas DPNG'!B310,'[1]Marcacion Recaptura Limpias'!L$2:M$1495, 2,FALSE)</f>
        <v>52516621</v>
      </c>
      <c r="D310" s="16">
        <v>2461</v>
      </c>
      <c r="E310" s="16" t="s">
        <v>1144</v>
      </c>
      <c r="F310" s="16">
        <f t="shared" si="4"/>
        <v>5</v>
      </c>
      <c r="G310" s="20">
        <v>41380</v>
      </c>
      <c r="H310" s="19">
        <v>2017</v>
      </c>
      <c r="I310" s="19">
        <v>4</v>
      </c>
      <c r="J310" s="19">
        <v>17</v>
      </c>
      <c r="K310" s="16">
        <v>2</v>
      </c>
      <c r="L310" s="16">
        <v>25.2</v>
      </c>
      <c r="M310" s="16">
        <v>27.4</v>
      </c>
      <c r="N310" s="16">
        <v>17.899999999999999</v>
      </c>
      <c r="O310" s="16">
        <v>1400</v>
      </c>
      <c r="P310" s="17">
        <v>-0.82076000000000005</v>
      </c>
      <c r="Q310" s="17">
        <v>-90.060063</v>
      </c>
    </row>
    <row r="311" spans="1:17" ht="15" x14ac:dyDescent="0.25">
      <c r="A311" s="10" t="s">
        <v>1143</v>
      </c>
      <c r="B311" s="15">
        <v>52308879</v>
      </c>
      <c r="C311" s="11">
        <f>VLOOKUP('[1]Tortugas liberadas DPNG'!B311,'[1]Marcacion Recaptura Limpias'!L$2:M$1495, 2,FALSE)</f>
        <v>52308879</v>
      </c>
      <c r="D311" s="16">
        <v>2462</v>
      </c>
      <c r="E311" s="16" t="s">
        <v>1144</v>
      </c>
      <c r="F311" s="16">
        <f t="shared" si="4"/>
        <v>5</v>
      </c>
      <c r="G311" s="20">
        <v>41380</v>
      </c>
      <c r="H311" s="19">
        <v>2017</v>
      </c>
      <c r="I311" s="19">
        <v>4</v>
      </c>
      <c r="J311" s="19">
        <v>17</v>
      </c>
      <c r="K311" s="16">
        <v>3</v>
      </c>
      <c r="L311" s="16">
        <v>25.2</v>
      </c>
      <c r="M311" s="16">
        <v>26</v>
      </c>
      <c r="N311" s="16">
        <v>18.899999999999999</v>
      </c>
      <c r="O311" s="16">
        <v>1200</v>
      </c>
      <c r="P311" s="17">
        <v>-0.82076000000000005</v>
      </c>
      <c r="Q311" s="17">
        <v>-90.060063</v>
      </c>
    </row>
    <row r="312" spans="1:17" ht="15" x14ac:dyDescent="0.25">
      <c r="A312" s="10" t="s">
        <v>1143</v>
      </c>
      <c r="B312" s="15">
        <v>51540350</v>
      </c>
      <c r="C312" s="11">
        <f>VLOOKUP('[1]Tortugas liberadas DPNG'!B312,'[1]Marcacion Recaptura Limpias'!L$2:M$1495, 2,FALSE)</f>
        <v>51540350</v>
      </c>
      <c r="D312" s="16">
        <v>2463</v>
      </c>
      <c r="E312" s="16" t="s">
        <v>1144</v>
      </c>
      <c r="F312" s="16">
        <f t="shared" si="4"/>
        <v>5</v>
      </c>
      <c r="G312" s="20">
        <v>41380</v>
      </c>
      <c r="H312" s="19">
        <v>2017</v>
      </c>
      <c r="I312" s="19">
        <v>4</v>
      </c>
      <c r="J312" s="19">
        <v>17</v>
      </c>
      <c r="K312" s="16">
        <v>5</v>
      </c>
      <c r="L312" s="16">
        <v>25.4</v>
      </c>
      <c r="M312" s="16">
        <v>26.3</v>
      </c>
      <c r="N312" s="16">
        <v>17.8</v>
      </c>
      <c r="O312" s="16">
        <v>1400</v>
      </c>
      <c r="P312" s="17">
        <v>-0.82076000000000005</v>
      </c>
      <c r="Q312" s="17">
        <v>-90.060063</v>
      </c>
    </row>
    <row r="313" spans="1:17" ht="15" x14ac:dyDescent="0.25">
      <c r="A313" s="10" t="s">
        <v>1143</v>
      </c>
      <c r="B313" s="15">
        <v>51593301</v>
      </c>
      <c r="C313" s="11">
        <f>VLOOKUP('[1]Tortugas liberadas DPNG'!B313,'[1]Marcacion Recaptura Limpias'!L$2:M$1495, 2,FALSE)</f>
        <v>51593301</v>
      </c>
      <c r="D313" s="16">
        <v>2464</v>
      </c>
      <c r="E313" s="16" t="s">
        <v>1144</v>
      </c>
      <c r="F313" s="16">
        <f t="shared" si="4"/>
        <v>5</v>
      </c>
      <c r="G313" s="20">
        <v>41380</v>
      </c>
      <c r="H313" s="19">
        <v>2017</v>
      </c>
      <c r="I313" s="19">
        <v>4</v>
      </c>
      <c r="J313" s="19">
        <v>17</v>
      </c>
      <c r="K313" s="16">
        <v>7</v>
      </c>
      <c r="L313" s="16">
        <v>24.1</v>
      </c>
      <c r="M313" s="16">
        <v>25.7</v>
      </c>
      <c r="N313" s="16">
        <v>16</v>
      </c>
      <c r="O313" s="16">
        <v>1190</v>
      </c>
      <c r="P313" s="17">
        <v>-0.82076000000000005</v>
      </c>
      <c r="Q313" s="17">
        <v>-90.060063</v>
      </c>
    </row>
    <row r="314" spans="1:17" ht="15" x14ac:dyDescent="0.25">
      <c r="A314" s="10" t="s">
        <v>1143</v>
      </c>
      <c r="B314" s="15">
        <v>52601596</v>
      </c>
      <c r="C314" s="11">
        <f>VLOOKUP('[1]Tortugas liberadas DPNG'!B314,'[1]Marcacion Recaptura Limpias'!L$2:M$1495, 2,FALSE)</f>
        <v>52601596</v>
      </c>
      <c r="D314" s="16">
        <v>2465</v>
      </c>
      <c r="E314" s="16" t="s">
        <v>1144</v>
      </c>
      <c r="F314" s="16">
        <f t="shared" si="4"/>
        <v>5</v>
      </c>
      <c r="G314" s="20">
        <v>41380</v>
      </c>
      <c r="H314" s="19">
        <v>2017</v>
      </c>
      <c r="I314" s="19">
        <v>4</v>
      </c>
      <c r="J314" s="19">
        <v>17</v>
      </c>
      <c r="K314" s="16">
        <v>8</v>
      </c>
      <c r="L314" s="16">
        <v>25</v>
      </c>
      <c r="M314" s="16">
        <v>27.5</v>
      </c>
      <c r="N314" s="16">
        <v>18.399999999999999</v>
      </c>
      <c r="O314" s="16">
        <v>1300</v>
      </c>
      <c r="P314" s="17">
        <v>-0.82076000000000005</v>
      </c>
      <c r="Q314" s="17">
        <v>-90.060063</v>
      </c>
    </row>
    <row r="315" spans="1:17" ht="15" x14ac:dyDescent="0.25">
      <c r="A315" s="10" t="s">
        <v>1143</v>
      </c>
      <c r="B315" s="15">
        <v>52281859</v>
      </c>
      <c r="C315" s="15">
        <v>52281859</v>
      </c>
      <c r="D315" s="16">
        <v>2466</v>
      </c>
      <c r="E315" s="16" t="s">
        <v>1144</v>
      </c>
      <c r="F315" s="16">
        <f t="shared" si="4"/>
        <v>5</v>
      </c>
      <c r="G315" s="20">
        <v>41380</v>
      </c>
      <c r="H315" s="19">
        <v>2017</v>
      </c>
      <c r="I315" s="19">
        <v>4</v>
      </c>
      <c r="J315" s="19">
        <v>17</v>
      </c>
      <c r="K315" s="16">
        <v>12</v>
      </c>
      <c r="L315" s="16">
        <v>26.9</v>
      </c>
      <c r="M315" s="16">
        <v>28.1</v>
      </c>
      <c r="N315" s="16">
        <v>19.5</v>
      </c>
      <c r="O315" s="16">
        <v>1800</v>
      </c>
      <c r="P315" s="17">
        <v>-0.82076000000000005</v>
      </c>
      <c r="Q315" s="17">
        <v>-90.060063</v>
      </c>
    </row>
    <row r="316" spans="1:17" ht="15" x14ac:dyDescent="0.25">
      <c r="A316" s="10" t="s">
        <v>1143</v>
      </c>
      <c r="B316" s="15">
        <v>51004799</v>
      </c>
      <c r="C316" s="11">
        <f>VLOOKUP('[1]Tortugas liberadas DPNG'!B316,'[1]Marcacion Recaptura Limpias'!L$2:M$1495, 2,FALSE)</f>
        <v>51004799</v>
      </c>
      <c r="D316" s="16">
        <v>2467</v>
      </c>
      <c r="E316" s="16" t="s">
        <v>1144</v>
      </c>
      <c r="F316" s="16">
        <f t="shared" si="4"/>
        <v>5</v>
      </c>
      <c r="G316" s="20">
        <v>41380</v>
      </c>
      <c r="H316" s="19">
        <v>2017</v>
      </c>
      <c r="I316" s="19">
        <v>4</v>
      </c>
      <c r="J316" s="19">
        <v>17</v>
      </c>
      <c r="K316" s="16">
        <v>13</v>
      </c>
      <c r="L316" s="16">
        <v>27.3</v>
      </c>
      <c r="M316" s="16">
        <v>28.8</v>
      </c>
      <c r="N316" s="16">
        <v>19.5</v>
      </c>
      <c r="O316" s="16">
        <v>1999</v>
      </c>
      <c r="P316" s="17">
        <v>-0.82076000000000005</v>
      </c>
      <c r="Q316" s="17">
        <v>-90.060063</v>
      </c>
    </row>
    <row r="317" spans="1:17" ht="15" x14ac:dyDescent="0.25">
      <c r="A317" s="10" t="s">
        <v>1143</v>
      </c>
      <c r="B317" s="15">
        <v>52330308</v>
      </c>
      <c r="C317" s="11">
        <f>VLOOKUP('[1]Tortugas liberadas DPNG'!B317,'[1]Marcacion Recaptura Limpias'!L$2:M$1495, 2,FALSE)</f>
        <v>52330308</v>
      </c>
      <c r="D317" s="16">
        <v>2668</v>
      </c>
      <c r="E317" s="16" t="s">
        <v>1144</v>
      </c>
      <c r="F317" s="16">
        <f t="shared" si="4"/>
        <v>5</v>
      </c>
      <c r="G317" s="20">
        <v>41380</v>
      </c>
      <c r="H317" s="19">
        <v>2017</v>
      </c>
      <c r="I317" s="19">
        <v>4</v>
      </c>
      <c r="J317" s="19">
        <v>17</v>
      </c>
      <c r="K317" s="16">
        <v>15</v>
      </c>
      <c r="L317" s="16">
        <v>25.3</v>
      </c>
      <c r="M317" s="16">
        <v>26.8</v>
      </c>
      <c r="N317" s="16">
        <v>17.399999999999999</v>
      </c>
      <c r="O317" s="16">
        <v>1500</v>
      </c>
      <c r="P317" s="17">
        <v>-0.82076000000000005</v>
      </c>
      <c r="Q317" s="17">
        <v>-90.060063</v>
      </c>
    </row>
    <row r="318" spans="1:17" ht="15" x14ac:dyDescent="0.25">
      <c r="A318" s="10" t="s">
        <v>1143</v>
      </c>
      <c r="B318" s="15">
        <v>51563827</v>
      </c>
      <c r="C318" s="11">
        <f>VLOOKUP('[1]Tortugas liberadas DPNG'!B318,'[1]Marcacion Recaptura Limpias'!L$2:M$1495, 2,FALSE)</f>
        <v>51563827</v>
      </c>
      <c r="D318" s="16">
        <v>2669</v>
      </c>
      <c r="E318" s="16" t="s">
        <v>1144</v>
      </c>
      <c r="F318" s="16">
        <f t="shared" si="4"/>
        <v>5</v>
      </c>
      <c r="G318" s="20">
        <v>41380</v>
      </c>
      <c r="H318" s="19">
        <v>2017</v>
      </c>
      <c r="I318" s="19">
        <v>4</v>
      </c>
      <c r="J318" s="19">
        <v>17</v>
      </c>
      <c r="K318" s="16">
        <v>16</v>
      </c>
      <c r="L318" s="16">
        <v>25.3</v>
      </c>
      <c r="M318" s="16">
        <v>26.5</v>
      </c>
      <c r="N318" s="16">
        <v>17.8</v>
      </c>
      <c r="O318" s="16">
        <v>1400</v>
      </c>
      <c r="P318" s="17">
        <v>-0.82076000000000005</v>
      </c>
      <c r="Q318" s="17">
        <v>-90.060063</v>
      </c>
    </row>
    <row r="319" spans="1:17" ht="15" x14ac:dyDescent="0.25">
      <c r="A319" s="10" t="s">
        <v>1143</v>
      </c>
      <c r="B319" s="15">
        <v>52068569</v>
      </c>
      <c r="C319" s="11">
        <f>VLOOKUP('[1]Tortugas liberadas DPNG'!B319,'[1]Marcacion Recaptura Limpias'!L$2:M$1495, 2,FALSE)</f>
        <v>52068569</v>
      </c>
      <c r="D319" s="16">
        <v>2470</v>
      </c>
      <c r="E319" s="16" t="s">
        <v>1144</v>
      </c>
      <c r="F319" s="16">
        <f t="shared" si="4"/>
        <v>5</v>
      </c>
      <c r="G319" s="20">
        <v>41380</v>
      </c>
      <c r="H319" s="19">
        <v>2017</v>
      </c>
      <c r="I319" s="19">
        <v>4</v>
      </c>
      <c r="J319" s="19">
        <v>17</v>
      </c>
      <c r="K319" s="16">
        <v>17</v>
      </c>
      <c r="L319" s="16">
        <v>25.3</v>
      </c>
      <c r="M319" s="16">
        <v>26.9</v>
      </c>
      <c r="N319" s="16">
        <v>18.3</v>
      </c>
      <c r="O319" s="16">
        <v>1300</v>
      </c>
      <c r="P319" s="17">
        <v>-0.82076000000000005</v>
      </c>
      <c r="Q319" s="17">
        <v>-90.060063</v>
      </c>
    </row>
    <row r="320" spans="1:17" ht="15" x14ac:dyDescent="0.25">
      <c r="A320" s="10" t="s">
        <v>1143</v>
      </c>
      <c r="B320" s="15">
        <v>52292613</v>
      </c>
      <c r="C320" s="11">
        <f>VLOOKUP('[1]Tortugas liberadas DPNG'!B320,'[1]Marcacion Recaptura Limpias'!L$2:M$1495, 2,FALSE)</f>
        <v>52292613</v>
      </c>
      <c r="D320" s="16">
        <v>2471</v>
      </c>
      <c r="E320" s="16" t="s">
        <v>1144</v>
      </c>
      <c r="F320" s="16">
        <f t="shared" si="4"/>
        <v>5</v>
      </c>
      <c r="G320" s="20">
        <v>41380</v>
      </c>
      <c r="H320" s="19">
        <v>2017</v>
      </c>
      <c r="I320" s="19">
        <v>4</v>
      </c>
      <c r="J320" s="19">
        <v>17</v>
      </c>
      <c r="K320" s="16">
        <v>19</v>
      </c>
      <c r="L320" s="16">
        <v>26.1</v>
      </c>
      <c r="M320" s="16">
        <v>27</v>
      </c>
      <c r="N320" s="16">
        <v>18.899999999999999</v>
      </c>
      <c r="O320" s="16">
        <v>1600</v>
      </c>
      <c r="P320" s="17">
        <v>-0.82076000000000005</v>
      </c>
      <c r="Q320" s="17">
        <v>-90.060063</v>
      </c>
    </row>
    <row r="321" spans="1:17" ht="15" x14ac:dyDescent="0.25">
      <c r="A321" s="10" t="s">
        <v>1143</v>
      </c>
      <c r="B321" s="15">
        <v>51774587</v>
      </c>
      <c r="C321" s="11">
        <f>VLOOKUP('[1]Tortugas liberadas DPNG'!B321,'[1]Marcacion Recaptura Limpias'!L$2:M$1495, 2,FALSE)</f>
        <v>51774587</v>
      </c>
      <c r="D321" s="16">
        <v>2472</v>
      </c>
      <c r="E321" s="16" t="s">
        <v>1144</v>
      </c>
      <c r="F321" s="16">
        <f t="shared" si="4"/>
        <v>5</v>
      </c>
      <c r="G321" s="20">
        <v>41380</v>
      </c>
      <c r="H321" s="19">
        <v>2017</v>
      </c>
      <c r="I321" s="19">
        <v>4</v>
      </c>
      <c r="J321" s="19">
        <v>17</v>
      </c>
      <c r="K321" s="16">
        <v>24</v>
      </c>
      <c r="L321" s="16">
        <v>26.2</v>
      </c>
      <c r="M321" s="16">
        <v>27.8</v>
      </c>
      <c r="N321" s="16">
        <v>18.8</v>
      </c>
      <c r="O321" s="16">
        <v>1500</v>
      </c>
      <c r="P321" s="17">
        <v>-0.82076000000000005</v>
      </c>
      <c r="Q321" s="17">
        <v>-90.060063</v>
      </c>
    </row>
    <row r="322" spans="1:17" ht="15" x14ac:dyDescent="0.25">
      <c r="A322" s="10" t="s">
        <v>1143</v>
      </c>
      <c r="B322" s="15">
        <v>52271330</v>
      </c>
      <c r="C322" s="11">
        <f>VLOOKUP('[1]Tortugas liberadas DPNG'!B322,'[1]Marcacion Recaptura Limpias'!L$2:M$1495, 2,FALSE)</f>
        <v>52271330</v>
      </c>
      <c r="D322" s="16">
        <v>2473</v>
      </c>
      <c r="E322" s="16" t="s">
        <v>1144</v>
      </c>
      <c r="F322" s="16">
        <f t="shared" si="4"/>
        <v>5</v>
      </c>
      <c r="G322" s="20">
        <v>41380</v>
      </c>
      <c r="H322" s="19">
        <v>2017</v>
      </c>
      <c r="I322" s="19">
        <v>4</v>
      </c>
      <c r="J322" s="19">
        <v>17</v>
      </c>
      <c r="K322" s="16">
        <v>26</v>
      </c>
      <c r="L322" s="16">
        <v>24.8</v>
      </c>
      <c r="M322" s="16">
        <v>26.2</v>
      </c>
      <c r="N322" s="16">
        <v>17.600000000000001</v>
      </c>
      <c r="O322" s="16">
        <v>1250</v>
      </c>
      <c r="P322" s="17">
        <v>-0.82076000000000005</v>
      </c>
      <c r="Q322" s="17">
        <v>-90.060063</v>
      </c>
    </row>
    <row r="323" spans="1:17" ht="15" x14ac:dyDescent="0.25">
      <c r="A323" s="10" t="s">
        <v>1143</v>
      </c>
      <c r="B323" s="15">
        <v>51800601</v>
      </c>
      <c r="C323" s="11">
        <f>VLOOKUP('[1]Tortugas liberadas DPNG'!B323,'[1]Marcacion Recaptura Limpias'!L$2:M$1495, 2,FALSE)</f>
        <v>51800601</v>
      </c>
      <c r="D323" s="16">
        <v>2474</v>
      </c>
      <c r="E323" s="16" t="s">
        <v>1144</v>
      </c>
      <c r="F323" s="16">
        <f t="shared" si="4"/>
        <v>5</v>
      </c>
      <c r="G323" s="20">
        <v>41380</v>
      </c>
      <c r="H323" s="19">
        <v>2017</v>
      </c>
      <c r="I323" s="19">
        <v>4</v>
      </c>
      <c r="J323" s="19">
        <v>17</v>
      </c>
      <c r="K323" s="16">
        <v>27</v>
      </c>
      <c r="L323" s="16">
        <v>26.1</v>
      </c>
      <c r="M323" s="16">
        <v>26.8</v>
      </c>
      <c r="N323" s="16">
        <v>18.7</v>
      </c>
      <c r="O323" s="16">
        <v>1370</v>
      </c>
      <c r="P323" s="17">
        <v>-0.82076000000000005</v>
      </c>
      <c r="Q323" s="17">
        <v>-90.060063</v>
      </c>
    </row>
    <row r="324" spans="1:17" ht="15" x14ac:dyDescent="0.25">
      <c r="A324" s="10" t="s">
        <v>1143</v>
      </c>
      <c r="B324" s="15">
        <v>51572633</v>
      </c>
      <c r="C324" s="11">
        <f>VLOOKUP('[1]Tortugas liberadas DPNG'!B324,'[1]Marcacion Recaptura Limpias'!L$2:M$1495, 2,FALSE)</f>
        <v>51572633</v>
      </c>
      <c r="D324" s="16">
        <v>2475</v>
      </c>
      <c r="E324" s="16" t="s">
        <v>1144</v>
      </c>
      <c r="F324" s="16">
        <f t="shared" si="4"/>
        <v>5</v>
      </c>
      <c r="G324" s="20">
        <v>41380</v>
      </c>
      <c r="H324" s="19">
        <v>2017</v>
      </c>
      <c r="I324" s="19">
        <v>4</v>
      </c>
      <c r="J324" s="19">
        <v>17</v>
      </c>
      <c r="K324" s="16">
        <v>30</v>
      </c>
      <c r="L324" s="16">
        <v>24.9</v>
      </c>
      <c r="M324" s="16">
        <v>26</v>
      </c>
      <c r="N324" s="16">
        <v>17.600000000000001</v>
      </c>
      <c r="O324" s="16">
        <v>1200</v>
      </c>
      <c r="P324" s="17">
        <v>-0.82076000000000005</v>
      </c>
      <c r="Q324" s="17">
        <v>-90.060063</v>
      </c>
    </row>
    <row r="325" spans="1:17" ht="15" x14ac:dyDescent="0.25">
      <c r="A325" s="10" t="s">
        <v>1143</v>
      </c>
      <c r="B325" s="15">
        <v>52586853</v>
      </c>
      <c r="C325" s="11">
        <f>VLOOKUP('[1]Tortugas liberadas DPNG'!B325,'[1]Marcacion Recaptura Limpias'!L$2:M$1495, 2,FALSE)</f>
        <v>52586853</v>
      </c>
      <c r="D325" s="16">
        <v>2476</v>
      </c>
      <c r="E325" s="16" t="s">
        <v>1144</v>
      </c>
      <c r="F325" s="16">
        <f t="shared" si="4"/>
        <v>5</v>
      </c>
      <c r="G325" s="20">
        <v>41380</v>
      </c>
      <c r="H325" s="19">
        <v>2017</v>
      </c>
      <c r="I325" s="19">
        <v>4</v>
      </c>
      <c r="J325" s="19">
        <v>17</v>
      </c>
      <c r="K325" s="16">
        <v>32</v>
      </c>
      <c r="L325" s="16">
        <v>26.7</v>
      </c>
      <c r="M325" s="16">
        <v>28.2</v>
      </c>
      <c r="N325" s="16">
        <v>19.3</v>
      </c>
      <c r="O325" s="16">
        <v>1600</v>
      </c>
      <c r="P325" s="17">
        <v>-0.82076000000000005</v>
      </c>
      <c r="Q325" s="17">
        <v>-90.060063</v>
      </c>
    </row>
    <row r="326" spans="1:17" ht="15" x14ac:dyDescent="0.25">
      <c r="A326" s="10" t="s">
        <v>1143</v>
      </c>
      <c r="B326" s="15">
        <v>52526290</v>
      </c>
      <c r="C326" s="11">
        <f>VLOOKUP('[1]Tortugas liberadas DPNG'!B326,'[1]Marcacion Recaptura Limpias'!L$2:M$1495, 2,FALSE)</f>
        <v>52526290</v>
      </c>
      <c r="D326" s="16">
        <v>2477</v>
      </c>
      <c r="E326" s="16" t="s">
        <v>1144</v>
      </c>
      <c r="F326" s="16">
        <f t="shared" si="4"/>
        <v>5</v>
      </c>
      <c r="G326" s="20">
        <v>41380</v>
      </c>
      <c r="H326" s="19">
        <v>2017</v>
      </c>
      <c r="I326" s="19">
        <v>4</v>
      </c>
      <c r="J326" s="19">
        <v>17</v>
      </c>
      <c r="K326" s="16">
        <v>33</v>
      </c>
      <c r="L326" s="16">
        <v>24.3</v>
      </c>
      <c r="M326" s="16">
        <v>26.1</v>
      </c>
      <c r="N326" s="16">
        <v>17</v>
      </c>
      <c r="O326" s="16">
        <v>1220</v>
      </c>
      <c r="P326" s="17">
        <v>-0.82076000000000005</v>
      </c>
      <c r="Q326" s="17">
        <v>-90.060063</v>
      </c>
    </row>
    <row r="327" spans="1:17" ht="15" x14ac:dyDescent="0.25">
      <c r="A327" s="10" t="s">
        <v>1143</v>
      </c>
      <c r="B327" s="15">
        <v>52106120</v>
      </c>
      <c r="C327" s="11">
        <f>VLOOKUP('[1]Tortugas liberadas DPNG'!B327,'[1]Marcacion Recaptura Limpias'!L$2:M$1495, 2,FALSE)</f>
        <v>52106120</v>
      </c>
      <c r="D327" s="16">
        <v>2478</v>
      </c>
      <c r="E327" s="16" t="s">
        <v>1144</v>
      </c>
      <c r="F327" s="16">
        <f t="shared" si="4"/>
        <v>5</v>
      </c>
      <c r="G327" s="20">
        <v>41380</v>
      </c>
      <c r="H327" s="19">
        <v>2017</v>
      </c>
      <c r="I327" s="19">
        <v>4</v>
      </c>
      <c r="J327" s="19">
        <v>17</v>
      </c>
      <c r="K327" s="16">
        <v>37</v>
      </c>
      <c r="L327" s="16">
        <v>24.6</v>
      </c>
      <c r="M327" s="16">
        <v>25.8</v>
      </c>
      <c r="N327" s="16">
        <v>17.3</v>
      </c>
      <c r="O327" s="16">
        <v>1200</v>
      </c>
      <c r="P327" s="17">
        <v>-0.82076000000000005</v>
      </c>
      <c r="Q327" s="17">
        <v>-90.060063</v>
      </c>
    </row>
    <row r="328" spans="1:17" ht="15" x14ac:dyDescent="0.25">
      <c r="A328" s="10" t="s">
        <v>1143</v>
      </c>
      <c r="B328" s="15">
        <v>52579345</v>
      </c>
      <c r="C328" s="11">
        <f>VLOOKUP('[1]Tortugas liberadas DPNG'!B328,'[1]Marcacion Recaptura Limpias'!L$2:M$1495, 2,FALSE)</f>
        <v>52579345</v>
      </c>
      <c r="D328" s="16">
        <v>2479</v>
      </c>
      <c r="E328" s="16" t="s">
        <v>1144</v>
      </c>
      <c r="F328" s="16">
        <f t="shared" si="4"/>
        <v>5</v>
      </c>
      <c r="G328" s="20">
        <v>41380</v>
      </c>
      <c r="H328" s="19">
        <v>2017</v>
      </c>
      <c r="I328" s="19">
        <v>4</v>
      </c>
      <c r="J328" s="19">
        <v>17</v>
      </c>
      <c r="K328" s="16">
        <v>38</v>
      </c>
      <c r="L328" s="16">
        <v>25.3</v>
      </c>
      <c r="M328" s="16">
        <v>26.9</v>
      </c>
      <c r="N328" s="16">
        <v>18.100000000000001</v>
      </c>
      <c r="O328" s="16">
        <v>1500</v>
      </c>
      <c r="P328" s="17">
        <v>-0.82076000000000005</v>
      </c>
      <c r="Q328" s="17">
        <v>-90.060063</v>
      </c>
    </row>
    <row r="329" spans="1:17" ht="15" x14ac:dyDescent="0.25">
      <c r="A329" s="10" t="s">
        <v>1143</v>
      </c>
      <c r="B329" s="15">
        <v>52577346</v>
      </c>
      <c r="C329" s="11">
        <f>VLOOKUP('[1]Tortugas liberadas DPNG'!B329,'[1]Marcacion Recaptura Limpias'!L$2:M$1495, 2,FALSE)</f>
        <v>52577346</v>
      </c>
      <c r="D329" s="16">
        <v>2480</v>
      </c>
      <c r="E329" s="16" t="s">
        <v>1144</v>
      </c>
      <c r="F329" s="16">
        <f t="shared" si="4"/>
        <v>5</v>
      </c>
      <c r="G329" s="20">
        <v>41380</v>
      </c>
      <c r="H329" s="19">
        <v>2017</v>
      </c>
      <c r="I329" s="19">
        <v>4</v>
      </c>
      <c r="J329" s="19">
        <v>17</v>
      </c>
      <c r="K329" s="16">
        <v>39</v>
      </c>
      <c r="L329" s="16">
        <v>25.2</v>
      </c>
      <c r="M329" s="16">
        <v>27</v>
      </c>
      <c r="N329" s="16">
        <v>18.5</v>
      </c>
      <c r="O329" s="16">
        <v>1500</v>
      </c>
      <c r="P329" s="17">
        <v>-0.82076000000000005</v>
      </c>
      <c r="Q329" s="17">
        <v>-90.060063</v>
      </c>
    </row>
    <row r="330" spans="1:17" ht="15" x14ac:dyDescent="0.25">
      <c r="A330" s="10" t="s">
        <v>1143</v>
      </c>
      <c r="B330" s="15">
        <v>52381123</v>
      </c>
      <c r="C330" s="11">
        <f>VLOOKUP('[1]Tortugas liberadas DPNG'!B330,'[1]Marcacion Recaptura Limpias'!L$2:M$1495, 2,FALSE)</f>
        <v>52381123</v>
      </c>
      <c r="D330" s="16">
        <v>2481</v>
      </c>
      <c r="E330" s="16" t="s">
        <v>1144</v>
      </c>
      <c r="F330" s="16">
        <f t="shared" si="4"/>
        <v>5</v>
      </c>
      <c r="G330" s="20">
        <v>41380</v>
      </c>
      <c r="H330" s="19">
        <v>2017</v>
      </c>
      <c r="I330" s="19">
        <v>4</v>
      </c>
      <c r="J330" s="19">
        <v>17</v>
      </c>
      <c r="K330" s="16">
        <v>45</v>
      </c>
      <c r="L330" s="16">
        <v>25.5</v>
      </c>
      <c r="M330" s="16">
        <v>26.8</v>
      </c>
      <c r="N330" s="16">
        <v>18.5</v>
      </c>
      <c r="O330" s="16">
        <v>1400</v>
      </c>
      <c r="P330" s="17">
        <v>-0.82076000000000005</v>
      </c>
      <c r="Q330" s="17">
        <v>-90.060063</v>
      </c>
    </row>
    <row r="331" spans="1:17" ht="15" x14ac:dyDescent="0.25">
      <c r="A331" s="10" t="s">
        <v>1143</v>
      </c>
      <c r="B331" s="15">
        <v>52311611</v>
      </c>
      <c r="C331" s="11">
        <f>VLOOKUP('[1]Tortugas liberadas DPNG'!B331,'[1]Marcacion Recaptura Limpias'!L$2:M$1495, 2,FALSE)</f>
        <v>52311611</v>
      </c>
      <c r="D331" s="16">
        <v>2482</v>
      </c>
      <c r="E331" s="16" t="s">
        <v>1144</v>
      </c>
      <c r="F331" s="16">
        <f t="shared" si="4"/>
        <v>5</v>
      </c>
      <c r="G331" s="20">
        <v>41380</v>
      </c>
      <c r="H331" s="19">
        <v>2017</v>
      </c>
      <c r="I331" s="19">
        <v>4</v>
      </c>
      <c r="J331" s="19">
        <v>17</v>
      </c>
      <c r="K331" s="16">
        <v>47</v>
      </c>
      <c r="L331" s="16">
        <v>23.8</v>
      </c>
      <c r="M331" s="16">
        <v>24.1</v>
      </c>
      <c r="N331" s="16">
        <v>16.600000000000001</v>
      </c>
      <c r="O331" s="16">
        <v>1100</v>
      </c>
      <c r="P331" s="17">
        <v>-0.82076000000000005</v>
      </c>
      <c r="Q331" s="17">
        <v>-90.060063</v>
      </c>
    </row>
    <row r="332" spans="1:17" ht="15" x14ac:dyDescent="0.25">
      <c r="A332" s="10" t="s">
        <v>1143</v>
      </c>
      <c r="B332" s="15">
        <v>52560314</v>
      </c>
      <c r="C332" s="11">
        <f>VLOOKUP('[1]Tortugas liberadas DPNG'!B332,'[1]Marcacion Recaptura Limpias'!L$2:M$1495, 2,FALSE)</f>
        <v>52560314</v>
      </c>
      <c r="D332" s="16">
        <v>2483</v>
      </c>
      <c r="E332" s="16" t="s">
        <v>1144</v>
      </c>
      <c r="F332" s="16">
        <f t="shared" si="4"/>
        <v>5</v>
      </c>
      <c r="G332" s="20">
        <v>41380</v>
      </c>
      <c r="H332" s="19">
        <v>2017</v>
      </c>
      <c r="I332" s="19">
        <v>4</v>
      </c>
      <c r="J332" s="19">
        <v>17</v>
      </c>
      <c r="K332" s="16">
        <v>48</v>
      </c>
      <c r="L332" s="16">
        <v>26.7</v>
      </c>
      <c r="M332" s="16">
        <v>28.9</v>
      </c>
      <c r="N332" s="16">
        <v>19.5</v>
      </c>
      <c r="O332" s="16">
        <v>1600</v>
      </c>
      <c r="P332" s="17">
        <v>-0.82076000000000005</v>
      </c>
      <c r="Q332" s="17">
        <v>-90.060063</v>
      </c>
    </row>
    <row r="333" spans="1:17" ht="15" x14ac:dyDescent="0.25">
      <c r="A333" s="10" t="s">
        <v>1143</v>
      </c>
      <c r="B333" s="15">
        <v>52348368</v>
      </c>
      <c r="C333" s="11">
        <f>VLOOKUP('[1]Tortugas liberadas DPNG'!B333,'[1]Marcacion Recaptura Limpias'!L$2:M$1495, 2,FALSE)</f>
        <v>52348368</v>
      </c>
      <c r="D333" s="16">
        <v>2484</v>
      </c>
      <c r="E333" s="16" t="s">
        <v>1144</v>
      </c>
      <c r="F333" s="16">
        <f t="shared" si="4"/>
        <v>5</v>
      </c>
      <c r="G333" s="20">
        <v>41380</v>
      </c>
      <c r="H333" s="19">
        <v>2017</v>
      </c>
      <c r="I333" s="19">
        <v>4</v>
      </c>
      <c r="J333" s="19">
        <v>17</v>
      </c>
      <c r="K333" s="16">
        <v>50</v>
      </c>
      <c r="L333" s="16">
        <v>24.9</v>
      </c>
      <c r="M333" s="16">
        <v>25.7</v>
      </c>
      <c r="N333" s="16">
        <v>18</v>
      </c>
      <c r="O333" s="16">
        <v>1300</v>
      </c>
      <c r="P333" s="17">
        <v>-0.82076000000000005</v>
      </c>
      <c r="Q333" s="17">
        <v>-90.060063</v>
      </c>
    </row>
    <row r="334" spans="1:17" ht="15" x14ac:dyDescent="0.25">
      <c r="A334" s="10" t="s">
        <v>1143</v>
      </c>
      <c r="B334" s="15">
        <v>52515285</v>
      </c>
      <c r="C334" s="11">
        <f>VLOOKUP('[1]Tortugas liberadas DPNG'!B334,'[1]Marcacion Recaptura Limpias'!L$2:M$1495, 2,FALSE)</f>
        <v>52515285</v>
      </c>
      <c r="D334" s="16">
        <v>2485</v>
      </c>
      <c r="E334" s="16" t="s">
        <v>1144</v>
      </c>
      <c r="F334" s="16">
        <f t="shared" si="4"/>
        <v>5</v>
      </c>
      <c r="G334" s="20">
        <v>41380</v>
      </c>
      <c r="H334" s="19">
        <v>2017</v>
      </c>
      <c r="I334" s="19">
        <v>4</v>
      </c>
      <c r="J334" s="19">
        <v>17</v>
      </c>
      <c r="K334" s="16">
        <v>51</v>
      </c>
      <c r="L334" s="16">
        <v>26.9</v>
      </c>
      <c r="M334" s="16">
        <v>27.5</v>
      </c>
      <c r="N334" s="16">
        <v>18.5</v>
      </c>
      <c r="O334" s="16">
        <v>1500</v>
      </c>
      <c r="P334" s="17">
        <v>-0.82076000000000005</v>
      </c>
      <c r="Q334" s="17">
        <v>-90.060063</v>
      </c>
    </row>
    <row r="335" spans="1:17" ht="15" x14ac:dyDescent="0.25">
      <c r="A335" s="10" t="s">
        <v>1143</v>
      </c>
      <c r="B335" s="15">
        <v>52005045</v>
      </c>
      <c r="C335" s="11">
        <f>VLOOKUP('[1]Tortugas liberadas DPNG'!B335,'[1]Marcacion Recaptura Limpias'!L$2:M$1495, 2,FALSE)</f>
        <v>52005045</v>
      </c>
      <c r="D335" s="16">
        <v>2486</v>
      </c>
      <c r="E335" s="16" t="s">
        <v>1144</v>
      </c>
      <c r="F335" s="16">
        <f t="shared" si="4"/>
        <v>5</v>
      </c>
      <c r="G335" s="20">
        <v>41380</v>
      </c>
      <c r="H335" s="19">
        <v>2017</v>
      </c>
      <c r="I335" s="19">
        <v>4</v>
      </c>
      <c r="J335" s="19">
        <v>17</v>
      </c>
      <c r="K335" s="16">
        <v>52</v>
      </c>
      <c r="L335" s="16">
        <v>25.4</v>
      </c>
      <c r="M335" s="16">
        <v>26.7</v>
      </c>
      <c r="N335" s="16">
        <v>18.100000000000001</v>
      </c>
      <c r="O335" s="16">
        <v>1400</v>
      </c>
      <c r="P335" s="17">
        <v>-0.82076000000000005</v>
      </c>
      <c r="Q335" s="17">
        <v>-90.060063</v>
      </c>
    </row>
    <row r="336" spans="1:17" ht="15" x14ac:dyDescent="0.25">
      <c r="A336" s="10" t="s">
        <v>1143</v>
      </c>
      <c r="B336" s="15">
        <v>52283570</v>
      </c>
      <c r="C336" s="11">
        <f>VLOOKUP('[1]Tortugas liberadas DPNG'!B336,'[1]Marcacion Recaptura Limpias'!L$2:M$1495, 2,FALSE)</f>
        <v>52283570</v>
      </c>
      <c r="D336" s="16">
        <v>2487</v>
      </c>
      <c r="E336" s="16" t="s">
        <v>1144</v>
      </c>
      <c r="F336" s="16">
        <f t="shared" si="4"/>
        <v>5</v>
      </c>
      <c r="G336" s="20">
        <v>41380</v>
      </c>
      <c r="H336" s="19">
        <v>2017</v>
      </c>
      <c r="I336" s="19">
        <v>4</v>
      </c>
      <c r="J336" s="19">
        <v>17</v>
      </c>
      <c r="K336" s="16">
        <v>53</v>
      </c>
      <c r="L336" s="16">
        <v>25.1</v>
      </c>
      <c r="M336" s="16">
        <v>27.3</v>
      </c>
      <c r="N336" s="16">
        <v>18.600000000000001</v>
      </c>
      <c r="O336" s="16">
        <v>1310</v>
      </c>
      <c r="P336" s="17">
        <v>-0.82076000000000005</v>
      </c>
      <c r="Q336" s="17">
        <v>-90.060063</v>
      </c>
    </row>
    <row r="337" spans="1:17" ht="15" x14ac:dyDescent="0.25">
      <c r="A337" s="10" t="s">
        <v>1143</v>
      </c>
      <c r="B337" s="15">
        <v>52359093</v>
      </c>
      <c r="C337" s="11">
        <f>VLOOKUP('[1]Tortugas liberadas DPNG'!B337,'[1]Marcacion Recaptura Limpias'!L$2:M$1495, 2,FALSE)</f>
        <v>52359093</v>
      </c>
      <c r="D337" s="16">
        <v>2488</v>
      </c>
      <c r="E337" s="16" t="s">
        <v>1144</v>
      </c>
      <c r="F337" s="16">
        <f t="shared" si="4"/>
        <v>5</v>
      </c>
      <c r="G337" s="20">
        <v>41380</v>
      </c>
      <c r="H337" s="19">
        <v>2017</v>
      </c>
      <c r="I337" s="19">
        <v>4</v>
      </c>
      <c r="J337" s="19">
        <v>17</v>
      </c>
      <c r="K337" s="16">
        <v>54</v>
      </c>
      <c r="L337" s="16">
        <v>25.9</v>
      </c>
      <c r="M337" s="16">
        <v>25</v>
      </c>
      <c r="N337" s="16">
        <v>17.899999999999999</v>
      </c>
      <c r="O337" s="16">
        <v>1400</v>
      </c>
      <c r="P337" s="17">
        <v>-0.82076000000000005</v>
      </c>
      <c r="Q337" s="17">
        <v>-90.060063</v>
      </c>
    </row>
    <row r="338" spans="1:17" ht="15" x14ac:dyDescent="0.25">
      <c r="A338" s="10" t="s">
        <v>1143</v>
      </c>
      <c r="B338" s="15">
        <v>52372806</v>
      </c>
      <c r="C338" s="15">
        <v>52372806</v>
      </c>
      <c r="D338" s="16">
        <v>2489</v>
      </c>
      <c r="E338" s="16" t="s">
        <v>1144</v>
      </c>
      <c r="F338" s="16">
        <f t="shared" si="4"/>
        <v>5</v>
      </c>
      <c r="G338" s="20">
        <v>41380</v>
      </c>
      <c r="H338" s="19">
        <v>2017</v>
      </c>
      <c r="I338" s="19">
        <v>4</v>
      </c>
      <c r="J338" s="19">
        <v>17</v>
      </c>
      <c r="K338" s="16">
        <v>55</v>
      </c>
      <c r="L338" s="16">
        <v>26</v>
      </c>
      <c r="M338" s="16">
        <v>27.2</v>
      </c>
      <c r="N338" s="16">
        <v>18.399999999999999</v>
      </c>
      <c r="O338" s="16">
        <v>1600</v>
      </c>
      <c r="P338" s="17">
        <v>-0.82076000000000005</v>
      </c>
      <c r="Q338" s="17">
        <v>-90.060063</v>
      </c>
    </row>
    <row r="339" spans="1:17" ht="15" x14ac:dyDescent="0.25">
      <c r="A339" s="10" t="s">
        <v>1143</v>
      </c>
      <c r="B339" s="18">
        <v>51789530</v>
      </c>
      <c r="C339" s="11">
        <f>VLOOKUP('[1]Tortugas liberadas DPNG'!B339,'[1]Marcacion Recaptura Limpias'!L$2:M$1495, 2,FALSE)</f>
        <v>51789530</v>
      </c>
      <c r="D339" s="19">
        <v>2490</v>
      </c>
      <c r="E339" s="16" t="s">
        <v>1144</v>
      </c>
      <c r="F339" s="16">
        <f t="shared" si="4"/>
        <v>5</v>
      </c>
      <c r="G339" s="20">
        <v>41380</v>
      </c>
      <c r="H339" s="19">
        <v>2017</v>
      </c>
      <c r="I339" s="19">
        <v>4</v>
      </c>
      <c r="J339" s="19">
        <v>17</v>
      </c>
      <c r="K339" s="19">
        <v>57</v>
      </c>
      <c r="L339" s="16">
        <v>24.2</v>
      </c>
      <c r="M339" s="16">
        <v>25.2</v>
      </c>
      <c r="N339" s="16">
        <v>17.2</v>
      </c>
      <c r="O339" s="19">
        <v>1200</v>
      </c>
      <c r="P339" s="17">
        <v>-0.82076000000000005</v>
      </c>
      <c r="Q339" s="17">
        <v>-90.060063</v>
      </c>
    </row>
    <row r="340" spans="1:17" ht="15" x14ac:dyDescent="0.25">
      <c r="A340" s="10" t="s">
        <v>1143</v>
      </c>
      <c r="B340" s="18">
        <v>52624847</v>
      </c>
      <c r="C340" s="11">
        <f>VLOOKUP('[1]Tortugas liberadas DPNG'!B340,'[1]Marcacion Recaptura Limpias'!L$2:M$1495, 2,FALSE)</f>
        <v>52624847</v>
      </c>
      <c r="D340" s="19">
        <v>2491</v>
      </c>
      <c r="E340" s="16" t="s">
        <v>1144</v>
      </c>
      <c r="F340" s="16">
        <f t="shared" si="4"/>
        <v>5</v>
      </c>
      <c r="G340" s="20">
        <v>41380</v>
      </c>
      <c r="H340" s="19">
        <v>2017</v>
      </c>
      <c r="I340" s="19">
        <v>4</v>
      </c>
      <c r="J340" s="19">
        <v>17</v>
      </c>
      <c r="K340" s="19">
        <v>61</v>
      </c>
      <c r="L340" s="16">
        <v>24.6</v>
      </c>
      <c r="M340" s="16">
        <v>25.4</v>
      </c>
      <c r="N340" s="16">
        <v>17.5</v>
      </c>
      <c r="O340" s="19">
        <v>1300</v>
      </c>
      <c r="P340" s="17">
        <v>-0.82076000000000005</v>
      </c>
      <c r="Q340" s="17">
        <v>-90.060063</v>
      </c>
    </row>
    <row r="341" spans="1:17" ht="15" x14ac:dyDescent="0.25">
      <c r="A341" s="10" t="s">
        <v>1143</v>
      </c>
      <c r="B341" s="15">
        <v>52774542</v>
      </c>
      <c r="C341" s="11">
        <f>VLOOKUP('[1]Tortugas liberadas DPNG'!B341,'[1]Marcacion Recaptura Limpias'!L$2:M$1495, 2,FALSE)</f>
        <v>52774542</v>
      </c>
      <c r="D341" s="16">
        <v>2492</v>
      </c>
      <c r="E341" s="16" t="s">
        <v>1144</v>
      </c>
      <c r="F341" s="16">
        <f t="shared" si="4"/>
        <v>5</v>
      </c>
      <c r="G341" s="20">
        <v>41380</v>
      </c>
      <c r="H341" s="19">
        <v>2017</v>
      </c>
      <c r="I341" s="19">
        <v>4</v>
      </c>
      <c r="J341" s="19">
        <v>17</v>
      </c>
      <c r="K341" s="16">
        <v>63</v>
      </c>
      <c r="L341" s="16">
        <v>24.4</v>
      </c>
      <c r="M341" s="16">
        <v>25.4</v>
      </c>
      <c r="N341" s="16">
        <v>17.600000000000001</v>
      </c>
      <c r="O341" s="16">
        <v>1200</v>
      </c>
      <c r="P341" s="17">
        <v>-0.82076000000000005</v>
      </c>
      <c r="Q341" s="17">
        <v>-90.060063</v>
      </c>
    </row>
    <row r="342" spans="1:17" ht="15" x14ac:dyDescent="0.25">
      <c r="A342" s="10" t="s">
        <v>1143</v>
      </c>
      <c r="B342" s="15">
        <v>52109050</v>
      </c>
      <c r="C342" s="11">
        <f>VLOOKUP('[1]Tortugas liberadas DPNG'!B342,'[1]Marcacion Recaptura Limpias'!L$2:M$1495, 2,FALSE)</f>
        <v>52109050</v>
      </c>
      <c r="D342" s="16">
        <v>2493</v>
      </c>
      <c r="E342" s="16" t="s">
        <v>1144</v>
      </c>
      <c r="F342" s="16">
        <f t="shared" si="4"/>
        <v>5</v>
      </c>
      <c r="G342" s="20">
        <v>41380</v>
      </c>
      <c r="H342" s="19">
        <v>2017</v>
      </c>
      <c r="I342" s="19">
        <v>4</v>
      </c>
      <c r="J342" s="19">
        <v>17</v>
      </c>
      <c r="K342" s="16">
        <v>65</v>
      </c>
      <c r="L342" s="16">
        <v>24.6</v>
      </c>
      <c r="M342" s="16">
        <v>26.3</v>
      </c>
      <c r="N342" s="16">
        <v>17.8</v>
      </c>
      <c r="O342" s="16">
        <v>1200</v>
      </c>
      <c r="P342" s="17">
        <v>-0.82076000000000005</v>
      </c>
      <c r="Q342" s="17">
        <v>-90.060063</v>
      </c>
    </row>
    <row r="343" spans="1:17" ht="15" x14ac:dyDescent="0.25">
      <c r="A343" s="10" t="s">
        <v>1143</v>
      </c>
      <c r="B343" s="15">
        <v>51610817</v>
      </c>
      <c r="C343" s="11">
        <f>VLOOKUP('[1]Tortugas liberadas DPNG'!B343,'[1]Marcacion Recaptura Limpias'!L$2:M$1495, 2,FALSE)</f>
        <v>51610817</v>
      </c>
      <c r="D343" s="16">
        <v>2494</v>
      </c>
      <c r="E343" s="16" t="s">
        <v>1144</v>
      </c>
      <c r="F343" s="16">
        <f t="shared" si="4"/>
        <v>5</v>
      </c>
      <c r="G343" s="20">
        <v>41380</v>
      </c>
      <c r="H343" s="19">
        <v>2017</v>
      </c>
      <c r="I343" s="19">
        <v>4</v>
      </c>
      <c r="J343" s="19">
        <v>17</v>
      </c>
      <c r="K343" s="16">
        <v>66</v>
      </c>
      <c r="L343" s="16">
        <v>25</v>
      </c>
      <c r="M343" s="16">
        <v>26.7</v>
      </c>
      <c r="N343" s="16">
        <v>17.600000000000001</v>
      </c>
      <c r="O343" s="16">
        <v>1300</v>
      </c>
      <c r="P343" s="17">
        <v>-0.82076000000000005</v>
      </c>
      <c r="Q343" s="17">
        <v>-90.060063</v>
      </c>
    </row>
    <row r="344" spans="1:17" ht="15" x14ac:dyDescent="0.25">
      <c r="A344" s="10" t="s">
        <v>1143</v>
      </c>
      <c r="B344" s="15">
        <v>51583817</v>
      </c>
      <c r="C344" s="11">
        <f>VLOOKUP('[1]Tortugas liberadas DPNG'!B344,'[1]Marcacion Recaptura Limpias'!L$2:M$1495, 2,FALSE)</f>
        <v>51583817</v>
      </c>
      <c r="D344" s="16">
        <v>2495</v>
      </c>
      <c r="E344" s="16" t="s">
        <v>1144</v>
      </c>
      <c r="F344" s="16">
        <f t="shared" si="4"/>
        <v>5</v>
      </c>
      <c r="G344" s="20">
        <v>41380</v>
      </c>
      <c r="H344" s="19">
        <v>2017</v>
      </c>
      <c r="I344" s="19">
        <v>4</v>
      </c>
      <c r="J344" s="19">
        <v>17</v>
      </c>
      <c r="K344" s="16">
        <v>70</v>
      </c>
      <c r="L344" s="16">
        <v>24.5</v>
      </c>
      <c r="M344" s="16">
        <v>25</v>
      </c>
      <c r="N344" s="16">
        <v>17.2</v>
      </c>
      <c r="O344" s="16">
        <v>1270</v>
      </c>
      <c r="P344" s="17">
        <v>-0.82076000000000005</v>
      </c>
      <c r="Q344" s="17">
        <v>-90.060063</v>
      </c>
    </row>
    <row r="345" spans="1:17" ht="15" x14ac:dyDescent="0.25">
      <c r="A345" s="10" t="s">
        <v>1143</v>
      </c>
      <c r="B345" s="15">
        <v>52272019</v>
      </c>
      <c r="C345" s="11">
        <f>VLOOKUP('[1]Tortugas liberadas DPNG'!B345,'[1]Marcacion Recaptura Limpias'!L$2:M$1495, 2,FALSE)</f>
        <v>52272019</v>
      </c>
      <c r="D345" s="16">
        <v>2496</v>
      </c>
      <c r="E345" s="16" t="s">
        <v>1144</v>
      </c>
      <c r="F345" s="16">
        <f t="shared" si="4"/>
        <v>5</v>
      </c>
      <c r="G345" s="20">
        <v>41380</v>
      </c>
      <c r="H345" s="19">
        <v>2017</v>
      </c>
      <c r="I345" s="19">
        <v>4</v>
      </c>
      <c r="J345" s="19">
        <v>17</v>
      </c>
      <c r="K345" s="16">
        <v>73</v>
      </c>
      <c r="L345" s="16">
        <v>25.2</v>
      </c>
      <c r="M345" s="16">
        <v>25.7</v>
      </c>
      <c r="N345" s="16">
        <v>18</v>
      </c>
      <c r="O345" s="16">
        <v>1300</v>
      </c>
      <c r="P345" s="17">
        <v>-0.82076000000000005</v>
      </c>
      <c r="Q345" s="17">
        <v>-90.060063</v>
      </c>
    </row>
    <row r="346" spans="1:17" ht="15" x14ac:dyDescent="0.25">
      <c r="A346" s="10" t="s">
        <v>1143</v>
      </c>
      <c r="B346" s="15">
        <v>52367519</v>
      </c>
      <c r="C346" s="11">
        <f>VLOOKUP('[1]Tortugas liberadas DPNG'!B346,'[1]Marcacion Recaptura Limpias'!L$2:M$1495, 2,FALSE)</f>
        <v>52367519</v>
      </c>
      <c r="D346" s="16">
        <v>2497</v>
      </c>
      <c r="E346" s="16" t="s">
        <v>1144</v>
      </c>
      <c r="F346" s="16">
        <f t="shared" si="4"/>
        <v>5</v>
      </c>
      <c r="G346" s="20">
        <v>41380</v>
      </c>
      <c r="H346" s="19">
        <v>2017</v>
      </c>
      <c r="I346" s="19">
        <v>4</v>
      </c>
      <c r="J346" s="19">
        <v>17</v>
      </c>
      <c r="K346" s="16">
        <v>76</v>
      </c>
      <c r="L346" s="16">
        <v>24.1</v>
      </c>
      <c r="M346" s="16">
        <v>25.2</v>
      </c>
      <c r="N346" s="16">
        <v>17.399999999999999</v>
      </c>
      <c r="O346" s="16">
        <v>1200</v>
      </c>
      <c r="P346" s="17">
        <v>-0.82076000000000005</v>
      </c>
      <c r="Q346" s="17">
        <v>-90.060063</v>
      </c>
    </row>
    <row r="347" spans="1:17" ht="15" x14ac:dyDescent="0.25">
      <c r="A347" s="10" t="s">
        <v>1143</v>
      </c>
      <c r="B347" s="15">
        <v>52595606</v>
      </c>
      <c r="C347" s="11">
        <f>VLOOKUP('[1]Tortugas liberadas DPNG'!B347,'[1]Marcacion Recaptura Limpias'!L$2:M$1495, 2,FALSE)</f>
        <v>52595606</v>
      </c>
      <c r="D347" s="16">
        <v>2498</v>
      </c>
      <c r="E347" s="16" t="s">
        <v>1144</v>
      </c>
      <c r="F347" s="16">
        <f t="shared" si="4"/>
        <v>5</v>
      </c>
      <c r="G347" s="20">
        <v>41380</v>
      </c>
      <c r="H347" s="19">
        <v>2017</v>
      </c>
      <c r="I347" s="19">
        <v>4</v>
      </c>
      <c r="J347" s="19">
        <v>17</v>
      </c>
      <c r="K347" s="16">
        <v>80</v>
      </c>
      <c r="L347" s="16">
        <v>23.9</v>
      </c>
      <c r="M347" s="16">
        <v>24.9</v>
      </c>
      <c r="N347" s="16">
        <v>17.899999999999999</v>
      </c>
      <c r="O347" s="16">
        <v>1200</v>
      </c>
      <c r="P347" s="17">
        <v>-0.82076000000000005</v>
      </c>
      <c r="Q347" s="17">
        <v>-90.060063</v>
      </c>
    </row>
    <row r="348" spans="1:17" ht="15" x14ac:dyDescent="0.25">
      <c r="A348" s="10" t="s">
        <v>1143</v>
      </c>
      <c r="B348" s="18">
        <v>48319324</v>
      </c>
      <c r="C348" s="11">
        <f>VLOOKUP('[1]Tortugas liberadas DPNG'!B348,'[1]Marcacion Recaptura Limpias'!L$2:M$1495, 2,FALSE)</f>
        <v>48319324</v>
      </c>
      <c r="D348" s="19">
        <v>2103</v>
      </c>
      <c r="E348" s="21" t="s">
        <v>1149</v>
      </c>
      <c r="F348" s="16">
        <f>H348-2004</f>
        <v>11</v>
      </c>
      <c r="G348" s="20">
        <v>40670</v>
      </c>
      <c r="H348" s="19">
        <v>2015</v>
      </c>
      <c r="I348" s="19">
        <v>6</v>
      </c>
      <c r="J348" s="19">
        <v>27</v>
      </c>
      <c r="K348" s="19">
        <v>71</v>
      </c>
      <c r="L348" s="16">
        <v>33.1</v>
      </c>
      <c r="M348" s="16">
        <v>33.9</v>
      </c>
      <c r="N348" s="16">
        <v>22.8</v>
      </c>
      <c r="O348" s="19">
        <v>2800</v>
      </c>
      <c r="P348" s="17">
        <v>-0.82076000000000005</v>
      </c>
      <c r="Q348" s="17">
        <v>-90.060063</v>
      </c>
    </row>
    <row r="349" spans="1:17" ht="15" x14ac:dyDescent="0.25">
      <c r="A349" s="10" t="s">
        <v>1143</v>
      </c>
      <c r="B349" s="18">
        <v>48312051</v>
      </c>
      <c r="C349" s="11">
        <f>VLOOKUP('[1]Tortugas liberadas DPNG'!B349,'[1]Marcacion Recaptura Limpias'!L$2:M$1495, 2,FALSE)</f>
        <v>48312051</v>
      </c>
      <c r="D349" s="19">
        <v>2104</v>
      </c>
      <c r="E349" s="16" t="s">
        <v>1150</v>
      </c>
      <c r="F349" s="16">
        <f>H349-2005</f>
        <v>10</v>
      </c>
      <c r="G349" s="20">
        <v>40670</v>
      </c>
      <c r="H349" s="19">
        <v>2015</v>
      </c>
      <c r="I349" s="19">
        <v>6</v>
      </c>
      <c r="J349" s="19">
        <v>27</v>
      </c>
      <c r="K349" s="19">
        <v>11</v>
      </c>
      <c r="L349" s="16">
        <v>22.5</v>
      </c>
      <c r="M349" s="16">
        <v>23</v>
      </c>
      <c r="N349" s="16">
        <v>15.7</v>
      </c>
      <c r="O349" s="19">
        <v>950</v>
      </c>
      <c r="P349" s="17">
        <v>-0.82076000000000005</v>
      </c>
      <c r="Q349" s="17">
        <v>-90.060063</v>
      </c>
    </row>
    <row r="350" spans="1:17" ht="15" x14ac:dyDescent="0.25">
      <c r="A350" s="10" t="s">
        <v>1143</v>
      </c>
      <c r="B350" s="18">
        <v>48348280</v>
      </c>
      <c r="C350" s="11">
        <f>VLOOKUP('[1]Tortugas liberadas DPNG'!B350,'[1]Marcacion Recaptura Limpias'!L$2:M$1495, 2,FALSE)</f>
        <v>48348280</v>
      </c>
      <c r="D350" s="19">
        <v>2105</v>
      </c>
      <c r="E350" s="16" t="s">
        <v>1150</v>
      </c>
      <c r="F350" s="16">
        <f>H350-2005</f>
        <v>10</v>
      </c>
      <c r="G350" s="20">
        <v>40670</v>
      </c>
      <c r="H350" s="19">
        <v>2015</v>
      </c>
      <c r="I350" s="19">
        <v>6</v>
      </c>
      <c r="J350" s="19">
        <v>27</v>
      </c>
      <c r="K350" s="19">
        <v>23</v>
      </c>
      <c r="L350" s="16">
        <v>34.1</v>
      </c>
      <c r="M350" s="16">
        <v>35</v>
      </c>
      <c r="N350" s="16">
        <v>23.9</v>
      </c>
      <c r="O350" s="19">
        <v>3400</v>
      </c>
      <c r="P350" s="17">
        <v>-0.82076000000000005</v>
      </c>
      <c r="Q350" s="17">
        <v>-90.060063</v>
      </c>
    </row>
    <row r="351" spans="1:17" ht="15" x14ac:dyDescent="0.25">
      <c r="A351" s="10" t="s">
        <v>1143</v>
      </c>
      <c r="B351" s="18">
        <v>48369530</v>
      </c>
      <c r="C351" s="11">
        <f>VLOOKUP('[1]Tortugas liberadas DPNG'!B351,'[1]Marcacion Recaptura Limpias'!L$2:M$1495, 2,FALSE)</f>
        <v>48369530</v>
      </c>
      <c r="D351" s="19">
        <v>2106</v>
      </c>
      <c r="E351" s="16" t="s">
        <v>1150</v>
      </c>
      <c r="F351" s="16">
        <f>H351-2005</f>
        <v>10</v>
      </c>
      <c r="G351" s="20">
        <v>40670</v>
      </c>
      <c r="H351" s="19">
        <v>2015</v>
      </c>
      <c r="I351" s="19">
        <v>6</v>
      </c>
      <c r="J351" s="19">
        <v>27</v>
      </c>
      <c r="K351" s="19">
        <v>37</v>
      </c>
      <c r="L351" s="16">
        <v>19.3</v>
      </c>
      <c r="M351" s="16">
        <v>19.5</v>
      </c>
      <c r="N351" s="16">
        <v>12.6</v>
      </c>
      <c r="O351" s="19">
        <v>600</v>
      </c>
      <c r="P351" s="17">
        <v>-0.82076000000000005</v>
      </c>
      <c r="Q351" s="17">
        <v>-90.060063</v>
      </c>
    </row>
    <row r="352" spans="1:17" ht="15" x14ac:dyDescent="0.25">
      <c r="A352" s="10" t="s">
        <v>1143</v>
      </c>
      <c r="B352" s="18">
        <v>48346032</v>
      </c>
      <c r="C352" s="18">
        <v>48346032</v>
      </c>
      <c r="D352" s="19">
        <v>2107</v>
      </c>
      <c r="E352" s="16" t="s">
        <v>1150</v>
      </c>
      <c r="F352" s="16">
        <f>H352-2005</f>
        <v>10</v>
      </c>
      <c r="G352" s="20">
        <v>40670</v>
      </c>
      <c r="H352" s="19">
        <v>2015</v>
      </c>
      <c r="I352" s="19">
        <v>6</v>
      </c>
      <c r="J352" s="19">
        <v>27</v>
      </c>
      <c r="K352" s="19">
        <v>39</v>
      </c>
      <c r="L352" s="16">
        <v>20.6</v>
      </c>
      <c r="M352" s="16">
        <v>20.5</v>
      </c>
      <c r="N352" s="16">
        <v>13.9</v>
      </c>
      <c r="O352" s="19">
        <v>800</v>
      </c>
      <c r="P352" s="17">
        <v>-0.82076000000000005</v>
      </c>
      <c r="Q352" s="17">
        <v>-90.060063</v>
      </c>
    </row>
    <row r="353" spans="1:17" ht="15" x14ac:dyDescent="0.25">
      <c r="A353" s="10" t="s">
        <v>1143</v>
      </c>
      <c r="B353" s="18">
        <v>48112611</v>
      </c>
      <c r="C353" s="11">
        <f>VLOOKUP('[1]Tortugas liberadas DPNG'!B353,'[1]Marcacion Recaptura Limpias'!L$2:M$1495, 2,FALSE)</f>
        <v>48112611</v>
      </c>
      <c r="D353" s="19">
        <v>2108</v>
      </c>
      <c r="E353" s="16" t="s">
        <v>1151</v>
      </c>
      <c r="F353" s="16">
        <f>H353-2006</f>
        <v>9</v>
      </c>
      <c r="G353" s="20">
        <v>40670</v>
      </c>
      <c r="H353" s="19">
        <v>2015</v>
      </c>
      <c r="I353" s="19">
        <v>6</v>
      </c>
      <c r="J353" s="19">
        <v>27</v>
      </c>
      <c r="K353" s="19">
        <v>53</v>
      </c>
      <c r="L353" s="16">
        <v>34</v>
      </c>
      <c r="M353" s="16">
        <v>35.4</v>
      </c>
      <c r="N353" s="16">
        <v>34.200000000000003</v>
      </c>
      <c r="O353" s="19">
        <v>3500</v>
      </c>
      <c r="P353" s="17">
        <v>-0.82076000000000005</v>
      </c>
      <c r="Q353" s="17">
        <v>-90.060063</v>
      </c>
    </row>
    <row r="354" spans="1:17" ht="15" x14ac:dyDescent="0.25">
      <c r="A354" s="10" t="s">
        <v>1143</v>
      </c>
      <c r="B354" s="18">
        <v>48367602</v>
      </c>
      <c r="C354" s="11">
        <f>VLOOKUP('[1]Tortugas liberadas DPNG'!B354,'[1]Marcacion Recaptura Limpias'!L$2:M$1495, 2,FALSE)</f>
        <v>48367602</v>
      </c>
      <c r="D354" s="19">
        <v>2109</v>
      </c>
      <c r="E354" s="16" t="s">
        <v>1151</v>
      </c>
      <c r="F354" s="16">
        <f>H354-2006</f>
        <v>9</v>
      </c>
      <c r="G354" s="20">
        <v>40670</v>
      </c>
      <c r="H354" s="19">
        <v>2015</v>
      </c>
      <c r="I354" s="19">
        <v>6</v>
      </c>
      <c r="J354" s="19">
        <v>27</v>
      </c>
      <c r="K354" s="19">
        <v>86</v>
      </c>
      <c r="L354" s="16">
        <v>36</v>
      </c>
      <c r="M354" s="16">
        <v>38.4</v>
      </c>
      <c r="N354" s="16">
        <v>26.8</v>
      </c>
      <c r="O354" s="19">
        <v>4800</v>
      </c>
      <c r="P354" s="17">
        <v>-0.82076000000000005</v>
      </c>
      <c r="Q354" s="17">
        <v>-90.060063</v>
      </c>
    </row>
    <row r="355" spans="1:17" ht="15" x14ac:dyDescent="0.25">
      <c r="A355" s="10" t="s">
        <v>1143</v>
      </c>
      <c r="B355" s="18">
        <v>48346033</v>
      </c>
      <c r="C355" s="11">
        <f>VLOOKUP('[1]Tortugas liberadas DPNG'!B355,'[1]Marcacion Recaptura Limpias'!L$2:M$1495, 2,FALSE)</f>
        <v>48346033</v>
      </c>
      <c r="D355" s="19">
        <v>2110</v>
      </c>
      <c r="E355" s="16" t="s">
        <v>1152</v>
      </c>
      <c r="F355" s="16">
        <f t="shared" ref="F355:F410" si="5">H355-2007</f>
        <v>8</v>
      </c>
      <c r="G355" s="20">
        <v>40670</v>
      </c>
      <c r="H355" s="19">
        <v>2015</v>
      </c>
      <c r="I355" s="19">
        <v>6</v>
      </c>
      <c r="J355" s="19">
        <v>27</v>
      </c>
      <c r="K355" s="19">
        <v>1</v>
      </c>
      <c r="L355" s="16">
        <v>33.799999999999997</v>
      </c>
      <c r="M355" s="16">
        <v>35.700000000000003</v>
      </c>
      <c r="N355" s="16">
        <v>24.2</v>
      </c>
      <c r="O355" s="19">
        <v>3200</v>
      </c>
      <c r="P355" s="17">
        <v>-0.82076000000000005</v>
      </c>
      <c r="Q355" s="17">
        <v>-90.060063</v>
      </c>
    </row>
    <row r="356" spans="1:17" ht="15" x14ac:dyDescent="0.25">
      <c r="A356" s="10" t="s">
        <v>1143</v>
      </c>
      <c r="B356" s="18">
        <v>48284579</v>
      </c>
      <c r="C356" s="11">
        <f>VLOOKUP('[1]Tortugas liberadas DPNG'!B356,'[1]Marcacion Recaptura Limpias'!L$2:M$1495, 2,FALSE)</f>
        <v>48284579</v>
      </c>
      <c r="D356" s="19">
        <v>2111</v>
      </c>
      <c r="E356" s="16" t="s">
        <v>1152</v>
      </c>
      <c r="F356" s="16">
        <f t="shared" si="5"/>
        <v>8</v>
      </c>
      <c r="G356" s="20">
        <v>40670</v>
      </c>
      <c r="H356" s="19">
        <v>2015</v>
      </c>
      <c r="I356" s="19">
        <v>6</v>
      </c>
      <c r="J356" s="19">
        <v>27</v>
      </c>
      <c r="K356" s="19">
        <v>3</v>
      </c>
      <c r="L356" s="16">
        <v>34.5</v>
      </c>
      <c r="M356" s="16">
        <v>36.5</v>
      </c>
      <c r="N356" s="16">
        <v>24.5</v>
      </c>
      <c r="O356" s="19">
        <v>3700</v>
      </c>
      <c r="P356" s="17">
        <v>-0.82076000000000005</v>
      </c>
      <c r="Q356" s="17">
        <v>-90.060063</v>
      </c>
    </row>
    <row r="357" spans="1:17" ht="15" x14ac:dyDescent="0.25">
      <c r="A357" s="10" t="s">
        <v>1143</v>
      </c>
      <c r="B357" s="18">
        <v>48027821</v>
      </c>
      <c r="C357" s="11">
        <f>VLOOKUP('[1]Tortugas liberadas DPNG'!B357,'[1]Marcacion Recaptura Limpias'!L$2:M$1495, 2,FALSE)</f>
        <v>48027821</v>
      </c>
      <c r="D357" s="19">
        <v>2112</v>
      </c>
      <c r="E357" s="16" t="s">
        <v>1152</v>
      </c>
      <c r="F357" s="16">
        <f t="shared" si="5"/>
        <v>8</v>
      </c>
      <c r="G357" s="20">
        <v>40670</v>
      </c>
      <c r="H357" s="19">
        <v>2015</v>
      </c>
      <c r="I357" s="19">
        <v>6</v>
      </c>
      <c r="J357" s="19">
        <v>27</v>
      </c>
      <c r="K357" s="19">
        <v>4</v>
      </c>
      <c r="L357" s="16">
        <v>35.1</v>
      </c>
      <c r="M357" s="16">
        <v>36.5</v>
      </c>
      <c r="N357" s="16">
        <v>35.5</v>
      </c>
      <c r="O357" s="19">
        <v>3700</v>
      </c>
      <c r="P357" s="17">
        <v>-0.82076000000000005</v>
      </c>
      <c r="Q357" s="17">
        <v>-90.060063</v>
      </c>
    </row>
    <row r="358" spans="1:17" ht="15" x14ac:dyDescent="0.25">
      <c r="A358" s="10" t="s">
        <v>1143</v>
      </c>
      <c r="B358" s="18">
        <v>48367042</v>
      </c>
      <c r="C358" s="11">
        <f>VLOOKUP('[1]Tortugas liberadas DPNG'!B358,'[1]Marcacion Recaptura Limpias'!L$2:M$1495, 2,FALSE)</f>
        <v>48367042</v>
      </c>
      <c r="D358" s="19">
        <v>2113</v>
      </c>
      <c r="E358" s="16" t="s">
        <v>1152</v>
      </c>
      <c r="F358" s="16">
        <f t="shared" si="5"/>
        <v>8</v>
      </c>
      <c r="G358" s="20">
        <v>40670</v>
      </c>
      <c r="H358" s="19">
        <v>2015</v>
      </c>
      <c r="I358" s="19">
        <v>6</v>
      </c>
      <c r="J358" s="19">
        <v>27</v>
      </c>
      <c r="K358" s="19">
        <v>6</v>
      </c>
      <c r="L358" s="16">
        <v>35.5</v>
      </c>
      <c r="M358" s="16">
        <v>32.6</v>
      </c>
      <c r="N358" s="16">
        <v>34.1</v>
      </c>
      <c r="O358" s="19">
        <v>3050</v>
      </c>
      <c r="P358" s="17">
        <v>-0.82076000000000005</v>
      </c>
      <c r="Q358" s="17">
        <v>-90.060063</v>
      </c>
    </row>
    <row r="359" spans="1:17" ht="15" x14ac:dyDescent="0.25">
      <c r="A359" s="10" t="s">
        <v>1143</v>
      </c>
      <c r="B359" s="18">
        <v>48318085</v>
      </c>
      <c r="C359" s="11">
        <f>VLOOKUP('[1]Tortugas liberadas DPNG'!B359,'[1]Marcacion Recaptura Limpias'!L$2:M$1495, 2,FALSE)</f>
        <v>48318085</v>
      </c>
      <c r="D359" s="19">
        <v>2114</v>
      </c>
      <c r="E359" s="16" t="s">
        <v>1152</v>
      </c>
      <c r="F359" s="16">
        <f t="shared" si="5"/>
        <v>8</v>
      </c>
      <c r="G359" s="20">
        <v>40670</v>
      </c>
      <c r="H359" s="19">
        <v>2015</v>
      </c>
      <c r="I359" s="19">
        <v>6</v>
      </c>
      <c r="J359" s="19">
        <v>27</v>
      </c>
      <c r="K359" s="19">
        <v>7</v>
      </c>
      <c r="L359" s="16">
        <v>35.5</v>
      </c>
      <c r="M359" s="16">
        <v>36.1</v>
      </c>
      <c r="N359" s="16">
        <v>23.9</v>
      </c>
      <c r="O359" s="19">
        <v>3500</v>
      </c>
      <c r="P359" s="17">
        <v>-0.82076000000000005</v>
      </c>
      <c r="Q359" s="17">
        <v>-90.060063</v>
      </c>
    </row>
    <row r="360" spans="1:17" ht="15" x14ac:dyDescent="0.25">
      <c r="A360" s="10" t="s">
        <v>1143</v>
      </c>
      <c r="B360" s="18">
        <v>48095306</v>
      </c>
      <c r="C360" s="11" t="str">
        <f>VLOOKUP('[1]Tortugas liberadas DPNG'!B360,'[1]Marcacion Recaptura Limpias'!L$2:M$1495, 2,FALSE)</f>
        <v>51783790-48095306</v>
      </c>
      <c r="D360" s="19">
        <v>2115</v>
      </c>
      <c r="E360" s="16" t="s">
        <v>1152</v>
      </c>
      <c r="F360" s="16">
        <f t="shared" si="5"/>
        <v>8</v>
      </c>
      <c r="G360" s="20">
        <v>40670</v>
      </c>
      <c r="H360" s="19">
        <v>2015</v>
      </c>
      <c r="I360" s="19">
        <v>6</v>
      </c>
      <c r="J360" s="19">
        <v>27</v>
      </c>
      <c r="K360" s="19">
        <v>9</v>
      </c>
      <c r="L360" s="16">
        <v>33.4</v>
      </c>
      <c r="M360" s="16">
        <v>35</v>
      </c>
      <c r="N360" s="16">
        <v>23.5</v>
      </c>
      <c r="O360" s="19">
        <v>3200</v>
      </c>
      <c r="P360" s="17">
        <v>-0.82076000000000005</v>
      </c>
      <c r="Q360" s="17">
        <v>-90.060063</v>
      </c>
    </row>
    <row r="361" spans="1:17" ht="15" x14ac:dyDescent="0.25">
      <c r="A361" s="10" t="s">
        <v>1143</v>
      </c>
      <c r="B361" s="18">
        <v>48110864</v>
      </c>
      <c r="C361" s="11">
        <f>VLOOKUP('[1]Tortugas liberadas DPNG'!B361,'[1]Marcacion Recaptura Limpias'!L$2:M$1495, 2,FALSE)</f>
        <v>48110864</v>
      </c>
      <c r="D361" s="19">
        <v>2116</v>
      </c>
      <c r="E361" s="16" t="s">
        <v>1152</v>
      </c>
      <c r="F361" s="16">
        <f t="shared" si="5"/>
        <v>8</v>
      </c>
      <c r="G361" s="20">
        <v>40670</v>
      </c>
      <c r="H361" s="19">
        <v>2015</v>
      </c>
      <c r="I361" s="19">
        <v>6</v>
      </c>
      <c r="J361" s="19">
        <v>27</v>
      </c>
      <c r="K361" s="19">
        <v>10</v>
      </c>
      <c r="L361" s="16">
        <v>36.299999999999997</v>
      </c>
      <c r="M361" s="16">
        <v>37.299999999999997</v>
      </c>
      <c r="N361" s="16">
        <v>18.100000000000001</v>
      </c>
      <c r="O361" s="19">
        <v>1200</v>
      </c>
      <c r="P361" s="17">
        <v>-0.82076000000000005</v>
      </c>
      <c r="Q361" s="17">
        <v>-90.060063</v>
      </c>
    </row>
    <row r="362" spans="1:17" ht="15" x14ac:dyDescent="0.25">
      <c r="A362" s="10" t="s">
        <v>1143</v>
      </c>
      <c r="B362" s="18">
        <v>48300349</v>
      </c>
      <c r="C362" s="11">
        <f>VLOOKUP('[1]Tortugas liberadas DPNG'!B362,'[1]Marcacion Recaptura Limpias'!L$2:M$1495, 2,FALSE)</f>
        <v>48300349</v>
      </c>
      <c r="D362" s="19">
        <v>2117</v>
      </c>
      <c r="E362" s="16" t="s">
        <v>1152</v>
      </c>
      <c r="F362" s="16">
        <f t="shared" si="5"/>
        <v>8</v>
      </c>
      <c r="G362" s="20">
        <v>40670</v>
      </c>
      <c r="H362" s="19">
        <v>2015</v>
      </c>
      <c r="I362" s="19">
        <v>6</v>
      </c>
      <c r="J362" s="19">
        <v>27</v>
      </c>
      <c r="K362" s="19">
        <v>11</v>
      </c>
      <c r="L362" s="16">
        <v>32.700000000000003</v>
      </c>
      <c r="M362" s="16">
        <v>34</v>
      </c>
      <c r="N362" s="16">
        <v>22.5</v>
      </c>
      <c r="O362" s="19">
        <v>2700</v>
      </c>
      <c r="P362" s="17">
        <v>-0.82076000000000005</v>
      </c>
      <c r="Q362" s="17">
        <v>-90.060063</v>
      </c>
    </row>
    <row r="363" spans="1:17" ht="15" x14ac:dyDescent="0.25">
      <c r="A363" s="10" t="s">
        <v>1143</v>
      </c>
      <c r="B363" s="18">
        <v>48054807</v>
      </c>
      <c r="C363" s="11">
        <f>VLOOKUP('[1]Tortugas liberadas DPNG'!B363,'[1]Marcacion Recaptura Limpias'!L$2:M$1495, 2,FALSE)</f>
        <v>48054807</v>
      </c>
      <c r="D363" s="19">
        <v>2118</v>
      </c>
      <c r="E363" s="16" t="s">
        <v>1152</v>
      </c>
      <c r="F363" s="16">
        <f t="shared" si="5"/>
        <v>8</v>
      </c>
      <c r="G363" s="20">
        <v>40670</v>
      </c>
      <c r="H363" s="19">
        <v>2015</v>
      </c>
      <c r="I363" s="19">
        <v>6</v>
      </c>
      <c r="J363" s="19">
        <v>27</v>
      </c>
      <c r="K363" s="19">
        <v>12</v>
      </c>
      <c r="L363" s="16">
        <v>33.1</v>
      </c>
      <c r="M363" s="16">
        <v>35.1</v>
      </c>
      <c r="N363" s="16">
        <v>23.2</v>
      </c>
      <c r="O363" s="19">
        <v>3300</v>
      </c>
      <c r="P363" s="17">
        <v>-0.82076000000000005</v>
      </c>
      <c r="Q363" s="17">
        <v>-90.060063</v>
      </c>
    </row>
    <row r="364" spans="1:17" ht="15" x14ac:dyDescent="0.25">
      <c r="A364" s="10" t="s">
        <v>1143</v>
      </c>
      <c r="B364" s="18">
        <v>48285553</v>
      </c>
      <c r="C364" s="11">
        <f>VLOOKUP('[1]Tortugas liberadas DPNG'!B364,'[1]Marcacion Recaptura Limpias'!L$2:M$1495, 2,FALSE)</f>
        <v>48285553</v>
      </c>
      <c r="D364" s="19">
        <v>2119</v>
      </c>
      <c r="E364" s="16" t="s">
        <v>1152</v>
      </c>
      <c r="F364" s="16">
        <f t="shared" si="5"/>
        <v>8</v>
      </c>
      <c r="G364" s="20">
        <v>40670</v>
      </c>
      <c r="H364" s="19">
        <v>2015</v>
      </c>
      <c r="I364" s="19">
        <v>6</v>
      </c>
      <c r="J364" s="19">
        <v>27</v>
      </c>
      <c r="K364" s="19">
        <v>16</v>
      </c>
      <c r="L364" s="16">
        <v>32.299999999999997</v>
      </c>
      <c r="M364" s="16">
        <v>32.799999999999997</v>
      </c>
      <c r="N364" s="16">
        <v>22.9</v>
      </c>
      <c r="O364" s="19">
        <v>2600</v>
      </c>
      <c r="P364" s="17">
        <v>-0.82076000000000005</v>
      </c>
      <c r="Q364" s="17">
        <v>-90.060063</v>
      </c>
    </row>
    <row r="365" spans="1:17" ht="15" x14ac:dyDescent="0.25">
      <c r="A365" s="10" t="s">
        <v>1143</v>
      </c>
      <c r="B365" s="18">
        <v>48367558</v>
      </c>
      <c r="C365" s="11">
        <f>VLOOKUP('[1]Tortugas liberadas DPNG'!B365,'[1]Marcacion Recaptura Limpias'!L$2:M$1495, 2,FALSE)</f>
        <v>48367558</v>
      </c>
      <c r="D365" s="19">
        <v>2120</v>
      </c>
      <c r="E365" s="16" t="s">
        <v>1152</v>
      </c>
      <c r="F365" s="16">
        <f t="shared" si="5"/>
        <v>8</v>
      </c>
      <c r="G365" s="20">
        <v>40670</v>
      </c>
      <c r="H365" s="19">
        <v>2015</v>
      </c>
      <c r="I365" s="19">
        <v>6</v>
      </c>
      <c r="J365" s="19">
        <v>27</v>
      </c>
      <c r="K365" s="19">
        <v>19</v>
      </c>
      <c r="L365" s="16">
        <v>35.700000000000003</v>
      </c>
      <c r="M365" s="16">
        <v>27.8</v>
      </c>
      <c r="N365" s="16">
        <v>18.100000000000001</v>
      </c>
      <c r="O365" s="19">
        <v>1700</v>
      </c>
      <c r="P365" s="17">
        <v>-0.82076000000000005</v>
      </c>
      <c r="Q365" s="17">
        <v>-90.060063</v>
      </c>
    </row>
    <row r="366" spans="1:17" ht="15" x14ac:dyDescent="0.25">
      <c r="A366" s="10" t="s">
        <v>1143</v>
      </c>
      <c r="B366" s="18">
        <v>48289854</v>
      </c>
      <c r="C366" s="11">
        <f>VLOOKUP('[1]Tortugas liberadas DPNG'!B366,'[1]Marcacion Recaptura Limpias'!L$2:M$1495, 2,FALSE)</f>
        <v>48289854</v>
      </c>
      <c r="D366" s="19">
        <v>2121</v>
      </c>
      <c r="E366" s="16" t="s">
        <v>1152</v>
      </c>
      <c r="F366" s="16">
        <f t="shared" si="5"/>
        <v>8</v>
      </c>
      <c r="G366" s="20">
        <v>40670</v>
      </c>
      <c r="H366" s="19">
        <v>2015</v>
      </c>
      <c r="I366" s="19">
        <v>6</v>
      </c>
      <c r="J366" s="19">
        <v>27</v>
      </c>
      <c r="K366" s="19">
        <v>20</v>
      </c>
      <c r="L366" s="16">
        <v>31.7</v>
      </c>
      <c r="M366" s="16">
        <v>32.6</v>
      </c>
      <c r="N366" s="16">
        <v>22.6</v>
      </c>
      <c r="O366" s="19">
        <v>2700</v>
      </c>
      <c r="P366" s="17">
        <v>-0.82076000000000005</v>
      </c>
      <c r="Q366" s="17">
        <v>-90.060063</v>
      </c>
    </row>
    <row r="367" spans="1:17" ht="15" x14ac:dyDescent="0.25">
      <c r="A367" s="10" t="s">
        <v>1143</v>
      </c>
      <c r="B367" s="18">
        <v>48368098</v>
      </c>
      <c r="C367" s="11">
        <f>VLOOKUP('[1]Tortugas liberadas DPNG'!B367,'[1]Marcacion Recaptura Limpias'!L$2:M$1495, 2,FALSE)</f>
        <v>48368098</v>
      </c>
      <c r="D367" s="19">
        <v>2122</v>
      </c>
      <c r="E367" s="16" t="s">
        <v>1152</v>
      </c>
      <c r="F367" s="16">
        <f t="shared" si="5"/>
        <v>8</v>
      </c>
      <c r="G367" s="20">
        <v>40670</v>
      </c>
      <c r="H367" s="19">
        <v>2015</v>
      </c>
      <c r="I367" s="19">
        <v>6</v>
      </c>
      <c r="J367" s="19">
        <v>27</v>
      </c>
      <c r="K367" s="19">
        <v>21</v>
      </c>
      <c r="L367" s="16">
        <v>32.700000000000003</v>
      </c>
      <c r="M367" s="16">
        <v>33.9</v>
      </c>
      <c r="N367" s="16">
        <v>22.8</v>
      </c>
      <c r="O367" s="19">
        <v>3000</v>
      </c>
      <c r="P367" s="17">
        <v>-0.82076000000000005</v>
      </c>
      <c r="Q367" s="17">
        <v>-90.060063</v>
      </c>
    </row>
    <row r="368" spans="1:17" ht="15" x14ac:dyDescent="0.25">
      <c r="A368" s="10" t="s">
        <v>1143</v>
      </c>
      <c r="B368" s="18">
        <v>48368111</v>
      </c>
      <c r="C368" s="11">
        <f>VLOOKUP('[1]Tortugas liberadas DPNG'!B368,'[1]Marcacion Recaptura Limpias'!L$2:M$1495, 2,FALSE)</f>
        <v>48368111</v>
      </c>
      <c r="D368" s="19">
        <v>2123</v>
      </c>
      <c r="E368" s="16" t="s">
        <v>1152</v>
      </c>
      <c r="F368" s="16">
        <f t="shared" si="5"/>
        <v>8</v>
      </c>
      <c r="G368" s="20">
        <v>40670</v>
      </c>
      <c r="H368" s="19">
        <v>2015</v>
      </c>
      <c r="I368" s="19">
        <v>6</v>
      </c>
      <c r="J368" s="19">
        <v>27</v>
      </c>
      <c r="K368" s="19">
        <v>24</v>
      </c>
      <c r="L368" s="16">
        <v>29.2</v>
      </c>
      <c r="M368" s="16">
        <v>29.9</v>
      </c>
      <c r="N368" s="16">
        <v>20.3</v>
      </c>
      <c r="O368" s="19">
        <v>2200</v>
      </c>
      <c r="P368" s="17">
        <v>-0.82076000000000005</v>
      </c>
      <c r="Q368" s="17">
        <v>-90.060063</v>
      </c>
    </row>
    <row r="369" spans="1:17" ht="15" x14ac:dyDescent="0.25">
      <c r="A369" s="10" t="s">
        <v>1143</v>
      </c>
      <c r="B369" s="18">
        <v>48338317</v>
      </c>
      <c r="C369" s="11">
        <f>VLOOKUP('[1]Tortugas liberadas DPNG'!B369,'[1]Marcacion Recaptura Limpias'!L$2:M$1495, 2,FALSE)</f>
        <v>48338317</v>
      </c>
      <c r="D369" s="19">
        <v>2124</v>
      </c>
      <c r="E369" s="16" t="s">
        <v>1152</v>
      </c>
      <c r="F369" s="16">
        <f t="shared" si="5"/>
        <v>8</v>
      </c>
      <c r="G369" s="20">
        <v>40670</v>
      </c>
      <c r="H369" s="19">
        <v>2015</v>
      </c>
      <c r="I369" s="19">
        <v>6</v>
      </c>
      <c r="J369" s="19">
        <v>27</v>
      </c>
      <c r="K369" s="19">
        <v>25</v>
      </c>
      <c r="L369" s="16">
        <v>29</v>
      </c>
      <c r="M369" s="16">
        <v>30.5</v>
      </c>
      <c r="N369" s="16">
        <v>20.6</v>
      </c>
      <c r="O369" s="19">
        <v>1800</v>
      </c>
      <c r="P369" s="17">
        <v>-0.82076000000000005</v>
      </c>
      <c r="Q369" s="17">
        <v>-90.060063</v>
      </c>
    </row>
    <row r="370" spans="1:17" ht="15" x14ac:dyDescent="0.25">
      <c r="A370" s="10" t="s">
        <v>1143</v>
      </c>
      <c r="B370" s="18">
        <v>48066082</v>
      </c>
      <c r="C370" s="11">
        <f>VLOOKUP('[1]Tortugas liberadas DPNG'!B370,'[1]Marcacion Recaptura Limpias'!L$2:M$1495, 2,FALSE)</f>
        <v>48066082</v>
      </c>
      <c r="D370" s="19">
        <v>2125</v>
      </c>
      <c r="E370" s="16" t="s">
        <v>1152</v>
      </c>
      <c r="F370" s="16">
        <f t="shared" si="5"/>
        <v>8</v>
      </c>
      <c r="G370" s="20">
        <v>40670</v>
      </c>
      <c r="H370" s="19">
        <v>2015</v>
      </c>
      <c r="I370" s="19">
        <v>6</v>
      </c>
      <c r="J370" s="19">
        <v>27</v>
      </c>
      <c r="K370" s="19">
        <v>26</v>
      </c>
      <c r="L370" s="16">
        <v>31.5</v>
      </c>
      <c r="M370" s="16">
        <v>32.700000000000003</v>
      </c>
      <c r="N370" s="16">
        <v>22.1</v>
      </c>
      <c r="O370" s="19">
        <v>2500</v>
      </c>
      <c r="P370" s="17">
        <v>-0.82076000000000005</v>
      </c>
      <c r="Q370" s="17">
        <v>-90.060063</v>
      </c>
    </row>
    <row r="371" spans="1:17" ht="15" x14ac:dyDescent="0.25">
      <c r="A371" s="10" t="s">
        <v>1143</v>
      </c>
      <c r="B371" s="18">
        <v>48072302</v>
      </c>
      <c r="C371" s="11">
        <f>VLOOKUP('[1]Tortugas liberadas DPNG'!B371,'[1]Marcacion Recaptura Limpias'!L$2:M$1495, 2,FALSE)</f>
        <v>48072302</v>
      </c>
      <c r="D371" s="19">
        <v>2126</v>
      </c>
      <c r="E371" s="16" t="s">
        <v>1152</v>
      </c>
      <c r="F371" s="16">
        <f t="shared" si="5"/>
        <v>8</v>
      </c>
      <c r="G371" s="20">
        <v>40670</v>
      </c>
      <c r="H371" s="19">
        <v>2015</v>
      </c>
      <c r="I371" s="19">
        <v>6</v>
      </c>
      <c r="J371" s="19">
        <v>27</v>
      </c>
      <c r="K371" s="19">
        <v>28</v>
      </c>
      <c r="L371" s="16">
        <v>33.200000000000003</v>
      </c>
      <c r="M371" s="16">
        <v>24.2</v>
      </c>
      <c r="N371" s="16">
        <v>23.1</v>
      </c>
      <c r="O371" s="19">
        <v>3100</v>
      </c>
      <c r="P371" s="17">
        <v>-0.82076000000000005</v>
      </c>
      <c r="Q371" s="17">
        <v>-90.060063</v>
      </c>
    </row>
    <row r="372" spans="1:17" ht="15" x14ac:dyDescent="0.25">
      <c r="A372" s="10" t="s">
        <v>1143</v>
      </c>
      <c r="B372" s="18">
        <v>48280264</v>
      </c>
      <c r="C372" s="11">
        <f>VLOOKUP('[1]Tortugas liberadas DPNG'!B372,'[1]Marcacion Recaptura Limpias'!L$2:M$1495, 2,FALSE)</f>
        <v>48280264</v>
      </c>
      <c r="D372" s="19">
        <v>2127</v>
      </c>
      <c r="E372" s="16" t="s">
        <v>1152</v>
      </c>
      <c r="F372" s="16">
        <f t="shared" si="5"/>
        <v>8</v>
      </c>
      <c r="G372" s="20">
        <v>40670</v>
      </c>
      <c r="H372" s="19">
        <v>2015</v>
      </c>
      <c r="I372" s="19">
        <v>6</v>
      </c>
      <c r="J372" s="19">
        <v>27</v>
      </c>
      <c r="K372" s="19">
        <v>29</v>
      </c>
      <c r="L372" s="16">
        <v>33.4</v>
      </c>
      <c r="M372" s="16">
        <v>32.5</v>
      </c>
      <c r="N372" s="16">
        <v>23.9</v>
      </c>
      <c r="O372" s="19">
        <v>3300</v>
      </c>
      <c r="P372" s="17">
        <v>-0.82076000000000005</v>
      </c>
      <c r="Q372" s="17">
        <v>-90.060063</v>
      </c>
    </row>
    <row r="373" spans="1:17" ht="15" x14ac:dyDescent="0.25">
      <c r="A373" s="10" t="s">
        <v>1143</v>
      </c>
      <c r="B373" s="18">
        <v>48309566</v>
      </c>
      <c r="C373" s="11">
        <f>VLOOKUP('[1]Tortugas liberadas DPNG'!B373,'[1]Marcacion Recaptura Limpias'!L$2:M$1495, 2,FALSE)</f>
        <v>48309566</v>
      </c>
      <c r="D373" s="19">
        <v>2128</v>
      </c>
      <c r="E373" s="16" t="s">
        <v>1152</v>
      </c>
      <c r="F373" s="16">
        <f t="shared" si="5"/>
        <v>8</v>
      </c>
      <c r="G373" s="20">
        <v>40670</v>
      </c>
      <c r="H373" s="19">
        <v>2015</v>
      </c>
      <c r="I373" s="19">
        <v>6</v>
      </c>
      <c r="J373" s="19">
        <v>27</v>
      </c>
      <c r="K373" s="19">
        <v>30</v>
      </c>
      <c r="L373" s="16">
        <v>23.4</v>
      </c>
      <c r="M373" s="16">
        <v>25.2</v>
      </c>
      <c r="N373" s="16">
        <v>16.5</v>
      </c>
      <c r="O373" s="19">
        <v>1300</v>
      </c>
      <c r="P373" s="17">
        <v>-0.82076000000000005</v>
      </c>
      <c r="Q373" s="17">
        <v>-90.060063</v>
      </c>
    </row>
    <row r="374" spans="1:17" ht="15" x14ac:dyDescent="0.25">
      <c r="A374" s="10" t="s">
        <v>1143</v>
      </c>
      <c r="B374" s="18">
        <v>48311854</v>
      </c>
      <c r="C374" s="11">
        <f>VLOOKUP('[1]Tortugas liberadas DPNG'!B374,'[1]Marcacion Recaptura Limpias'!L$2:M$1495, 2,FALSE)</f>
        <v>48311854</v>
      </c>
      <c r="D374" s="19">
        <v>2129</v>
      </c>
      <c r="E374" s="16" t="s">
        <v>1152</v>
      </c>
      <c r="F374" s="16">
        <f t="shared" si="5"/>
        <v>8</v>
      </c>
      <c r="G374" s="20">
        <v>40670</v>
      </c>
      <c r="H374" s="19">
        <v>2015</v>
      </c>
      <c r="I374" s="19">
        <v>6</v>
      </c>
      <c r="J374" s="19">
        <v>27</v>
      </c>
      <c r="K374" s="19">
        <v>31</v>
      </c>
      <c r="L374" s="16">
        <v>34.4</v>
      </c>
      <c r="M374" s="16">
        <v>36.5</v>
      </c>
      <c r="N374" s="16">
        <v>24.4</v>
      </c>
      <c r="O374" s="19">
        <v>3900</v>
      </c>
      <c r="P374" s="17">
        <v>-0.82076000000000005</v>
      </c>
      <c r="Q374" s="17">
        <v>-90.060063</v>
      </c>
    </row>
    <row r="375" spans="1:17" ht="15" x14ac:dyDescent="0.25">
      <c r="A375" s="10" t="s">
        <v>1143</v>
      </c>
      <c r="B375" s="18">
        <v>48094874</v>
      </c>
      <c r="C375" s="11">
        <f>VLOOKUP('[1]Tortugas liberadas DPNG'!B375,'[1]Marcacion Recaptura Limpias'!L$2:M$1495, 2,FALSE)</f>
        <v>48094874</v>
      </c>
      <c r="D375" s="19">
        <v>2130</v>
      </c>
      <c r="E375" s="16" t="s">
        <v>1152</v>
      </c>
      <c r="F375" s="16">
        <f t="shared" si="5"/>
        <v>8</v>
      </c>
      <c r="G375" s="20">
        <v>40670</v>
      </c>
      <c r="H375" s="19">
        <v>2015</v>
      </c>
      <c r="I375" s="19">
        <v>6</v>
      </c>
      <c r="J375" s="19">
        <v>27</v>
      </c>
      <c r="K375" s="19">
        <v>32</v>
      </c>
      <c r="L375" s="16">
        <v>29.2</v>
      </c>
      <c r="M375" s="16">
        <v>30.9</v>
      </c>
      <c r="N375" s="16">
        <v>28.8</v>
      </c>
      <c r="O375" s="19">
        <v>1900</v>
      </c>
      <c r="P375" s="17">
        <v>-0.82076000000000005</v>
      </c>
      <c r="Q375" s="17">
        <v>-90.060063</v>
      </c>
    </row>
    <row r="376" spans="1:17" ht="15" x14ac:dyDescent="0.25">
      <c r="A376" s="10" t="s">
        <v>1143</v>
      </c>
      <c r="B376" s="18">
        <v>48036828</v>
      </c>
      <c r="C376" s="11">
        <f>VLOOKUP('[1]Tortugas liberadas DPNG'!B376,'[1]Marcacion Recaptura Limpias'!L$2:M$1495, 2,FALSE)</f>
        <v>48036828</v>
      </c>
      <c r="D376" s="19">
        <v>2131</v>
      </c>
      <c r="E376" s="16" t="s">
        <v>1152</v>
      </c>
      <c r="F376" s="16">
        <f t="shared" si="5"/>
        <v>8</v>
      </c>
      <c r="G376" s="20">
        <v>40670</v>
      </c>
      <c r="H376" s="19">
        <v>2015</v>
      </c>
      <c r="I376" s="19">
        <v>6</v>
      </c>
      <c r="J376" s="19">
        <v>27</v>
      </c>
      <c r="K376" s="19">
        <v>33</v>
      </c>
      <c r="L376" s="16">
        <v>34.4</v>
      </c>
      <c r="M376" s="16">
        <v>35.799999999999997</v>
      </c>
      <c r="N376" s="16">
        <v>24.9</v>
      </c>
      <c r="O376" s="19">
        <v>3800</v>
      </c>
      <c r="P376" s="17">
        <v>-0.82076000000000005</v>
      </c>
      <c r="Q376" s="17">
        <v>-90.060063</v>
      </c>
    </row>
    <row r="377" spans="1:17" ht="15" x14ac:dyDescent="0.25">
      <c r="A377" s="10" t="s">
        <v>1143</v>
      </c>
      <c r="B377" s="18">
        <v>48068334</v>
      </c>
      <c r="C377" s="11">
        <f>VLOOKUP('[1]Tortugas liberadas DPNG'!B377,'[1]Marcacion Recaptura Limpias'!L$2:M$1495, 2,FALSE)</f>
        <v>48068334</v>
      </c>
      <c r="D377" s="19">
        <v>2132</v>
      </c>
      <c r="E377" s="16" t="s">
        <v>1152</v>
      </c>
      <c r="F377" s="16">
        <f t="shared" si="5"/>
        <v>8</v>
      </c>
      <c r="G377" s="20">
        <v>40670</v>
      </c>
      <c r="H377" s="19">
        <v>2015</v>
      </c>
      <c r="I377" s="19">
        <v>6</v>
      </c>
      <c r="J377" s="19">
        <v>27</v>
      </c>
      <c r="K377" s="19">
        <v>34</v>
      </c>
      <c r="L377" s="16">
        <v>29.5</v>
      </c>
      <c r="M377" s="16">
        <v>31.2</v>
      </c>
      <c r="N377" s="16">
        <v>21.3</v>
      </c>
      <c r="O377" s="19">
        <v>2400</v>
      </c>
      <c r="P377" s="17">
        <v>-0.82076000000000005</v>
      </c>
      <c r="Q377" s="17">
        <v>-90.060063</v>
      </c>
    </row>
    <row r="378" spans="1:17" ht="15" x14ac:dyDescent="0.25">
      <c r="A378" s="10" t="s">
        <v>1143</v>
      </c>
      <c r="B378" s="18">
        <v>48074319</v>
      </c>
      <c r="C378" s="11">
        <f>VLOOKUP('[1]Tortugas liberadas DPNG'!B378,'[1]Marcacion Recaptura Limpias'!L$2:M$1495, 2,FALSE)</f>
        <v>48074319</v>
      </c>
      <c r="D378" s="19">
        <v>2133</v>
      </c>
      <c r="E378" s="16" t="s">
        <v>1152</v>
      </c>
      <c r="F378" s="16">
        <f t="shared" si="5"/>
        <v>8</v>
      </c>
      <c r="G378" s="20">
        <v>40670</v>
      </c>
      <c r="H378" s="19">
        <v>2015</v>
      </c>
      <c r="I378" s="19">
        <v>6</v>
      </c>
      <c r="J378" s="19">
        <v>27</v>
      </c>
      <c r="K378" s="19">
        <v>35</v>
      </c>
      <c r="L378" s="16">
        <v>30.1</v>
      </c>
      <c r="M378" s="16">
        <v>31.1</v>
      </c>
      <c r="N378" s="16">
        <v>21.3</v>
      </c>
      <c r="O378" s="19">
        <v>2300</v>
      </c>
      <c r="P378" s="17">
        <v>-0.82076000000000005</v>
      </c>
      <c r="Q378" s="17">
        <v>-90.060063</v>
      </c>
    </row>
    <row r="379" spans="1:17" ht="15" x14ac:dyDescent="0.25">
      <c r="A379" s="10" t="s">
        <v>1143</v>
      </c>
      <c r="B379" s="18">
        <v>48368071</v>
      </c>
      <c r="C379" s="11">
        <f>VLOOKUP('[1]Tortugas liberadas DPNG'!B379,'[1]Marcacion Recaptura Limpias'!L$2:M$1495, 2,FALSE)</f>
        <v>48368071</v>
      </c>
      <c r="D379" s="19">
        <v>2134</v>
      </c>
      <c r="E379" s="16" t="s">
        <v>1152</v>
      </c>
      <c r="F379" s="16">
        <f t="shared" si="5"/>
        <v>8</v>
      </c>
      <c r="G379" s="20">
        <v>40670</v>
      </c>
      <c r="H379" s="19">
        <v>2015</v>
      </c>
      <c r="I379" s="19">
        <v>6</v>
      </c>
      <c r="J379" s="19">
        <v>27</v>
      </c>
      <c r="K379" s="19">
        <v>43</v>
      </c>
      <c r="L379" s="16">
        <v>34.700000000000003</v>
      </c>
      <c r="M379" s="16">
        <v>37.1</v>
      </c>
      <c r="N379" s="16">
        <v>25.3</v>
      </c>
      <c r="O379" s="19">
        <v>3500</v>
      </c>
      <c r="P379" s="17">
        <v>-0.82076000000000005</v>
      </c>
      <c r="Q379" s="17">
        <v>-90.060063</v>
      </c>
    </row>
    <row r="380" spans="1:17" ht="15" x14ac:dyDescent="0.25">
      <c r="A380" s="10" t="s">
        <v>1143</v>
      </c>
      <c r="B380" s="18">
        <v>48370774</v>
      </c>
      <c r="C380" s="18">
        <v>48370774</v>
      </c>
      <c r="D380" s="19">
        <v>2135</v>
      </c>
      <c r="E380" s="16" t="s">
        <v>1152</v>
      </c>
      <c r="F380" s="16">
        <f t="shared" si="5"/>
        <v>8</v>
      </c>
      <c r="G380" s="20">
        <v>40670</v>
      </c>
      <c r="H380" s="19">
        <v>2015</v>
      </c>
      <c r="I380" s="19">
        <v>6</v>
      </c>
      <c r="J380" s="19">
        <v>27</v>
      </c>
      <c r="K380" s="19">
        <v>45</v>
      </c>
      <c r="L380" s="16">
        <v>33.5</v>
      </c>
      <c r="M380" s="16">
        <v>34.4</v>
      </c>
      <c r="N380" s="16">
        <v>23.5</v>
      </c>
      <c r="O380" s="19">
        <v>3000</v>
      </c>
      <c r="P380" s="17">
        <v>-0.82076000000000005</v>
      </c>
      <c r="Q380" s="17">
        <v>-90.060063</v>
      </c>
    </row>
    <row r="381" spans="1:17" ht="15" x14ac:dyDescent="0.25">
      <c r="A381" s="10" t="s">
        <v>1143</v>
      </c>
      <c r="B381" s="18">
        <v>48118093</v>
      </c>
      <c r="C381" s="11">
        <f>VLOOKUP('[1]Tortugas liberadas DPNG'!B381,'[1]Marcacion Recaptura Limpias'!L$2:M$1495, 2,FALSE)</f>
        <v>48118093</v>
      </c>
      <c r="D381" s="19">
        <v>2136</v>
      </c>
      <c r="E381" s="16" t="s">
        <v>1152</v>
      </c>
      <c r="F381" s="16">
        <f t="shared" si="5"/>
        <v>8</v>
      </c>
      <c r="G381" s="20">
        <v>40670</v>
      </c>
      <c r="H381" s="19">
        <v>2015</v>
      </c>
      <c r="I381" s="19">
        <v>6</v>
      </c>
      <c r="J381" s="19">
        <v>27</v>
      </c>
      <c r="K381" s="19">
        <v>46</v>
      </c>
      <c r="L381" s="16">
        <v>33.5</v>
      </c>
      <c r="M381" s="16">
        <v>35.6</v>
      </c>
      <c r="N381" s="16">
        <v>24.1</v>
      </c>
      <c r="O381" s="19">
        <v>2800</v>
      </c>
      <c r="P381" s="17">
        <v>-0.82076000000000005</v>
      </c>
      <c r="Q381" s="17">
        <v>-90.060063</v>
      </c>
    </row>
    <row r="382" spans="1:17" ht="15" x14ac:dyDescent="0.25">
      <c r="A382" s="10" t="s">
        <v>1143</v>
      </c>
      <c r="B382" s="18">
        <v>48042120</v>
      </c>
      <c r="C382" s="11">
        <f>VLOOKUP('[1]Tortugas liberadas DPNG'!B382,'[1]Marcacion Recaptura Limpias'!L$2:M$1495, 2,FALSE)</f>
        <v>48042120</v>
      </c>
      <c r="D382" s="19">
        <v>2137</v>
      </c>
      <c r="E382" s="16" t="s">
        <v>1152</v>
      </c>
      <c r="F382" s="16">
        <f t="shared" si="5"/>
        <v>8</v>
      </c>
      <c r="G382" s="20">
        <v>40670</v>
      </c>
      <c r="H382" s="19">
        <v>2015</v>
      </c>
      <c r="I382" s="19">
        <v>6</v>
      </c>
      <c r="J382" s="19">
        <v>27</v>
      </c>
      <c r="K382" s="19">
        <v>47</v>
      </c>
      <c r="L382" s="16">
        <v>27.2</v>
      </c>
      <c r="M382" s="16">
        <v>27.5</v>
      </c>
      <c r="N382" s="16">
        <v>18.8</v>
      </c>
      <c r="O382" s="19">
        <v>1400</v>
      </c>
      <c r="P382" s="17">
        <v>-0.82076000000000005</v>
      </c>
      <c r="Q382" s="17">
        <v>-90.060063</v>
      </c>
    </row>
    <row r="383" spans="1:17" ht="15" x14ac:dyDescent="0.25">
      <c r="A383" s="10" t="s">
        <v>1143</v>
      </c>
      <c r="B383" s="18">
        <v>48065632</v>
      </c>
      <c r="C383" s="11">
        <f>VLOOKUP('[1]Tortugas liberadas DPNG'!B383,'[1]Marcacion Recaptura Limpias'!L$2:M$1495, 2,FALSE)</f>
        <v>48065632</v>
      </c>
      <c r="D383" s="19">
        <v>2138</v>
      </c>
      <c r="E383" s="16" t="s">
        <v>1152</v>
      </c>
      <c r="F383" s="16">
        <f t="shared" si="5"/>
        <v>8</v>
      </c>
      <c r="G383" s="20">
        <v>40670</v>
      </c>
      <c r="H383" s="19">
        <v>2015</v>
      </c>
      <c r="I383" s="19">
        <v>6</v>
      </c>
      <c r="J383" s="19">
        <v>27</v>
      </c>
      <c r="K383" s="19">
        <v>51</v>
      </c>
      <c r="L383" s="16">
        <v>33.5</v>
      </c>
      <c r="M383" s="16">
        <v>35.1</v>
      </c>
      <c r="N383" s="16">
        <v>24.2</v>
      </c>
      <c r="O383" s="19">
        <v>3200</v>
      </c>
      <c r="P383" s="17">
        <v>-0.82076000000000005</v>
      </c>
      <c r="Q383" s="17">
        <v>-90.060063</v>
      </c>
    </row>
    <row r="384" spans="1:17" ht="15" x14ac:dyDescent="0.25">
      <c r="A384" s="10" t="s">
        <v>1143</v>
      </c>
      <c r="B384" s="18">
        <v>48072890</v>
      </c>
      <c r="C384" s="11" t="str">
        <f>VLOOKUP('[1]Tortugas liberadas DPNG'!B384,'[1]Marcacion Recaptura Limpias'!L$2:M$1495, 2,FALSE)</f>
        <v>91585526-48072890</v>
      </c>
      <c r="D384" s="19">
        <v>2139</v>
      </c>
      <c r="E384" s="16" t="s">
        <v>1152</v>
      </c>
      <c r="F384" s="16">
        <f t="shared" si="5"/>
        <v>8</v>
      </c>
      <c r="G384" s="20">
        <v>40670</v>
      </c>
      <c r="H384" s="19">
        <v>2015</v>
      </c>
      <c r="I384" s="19">
        <v>6</v>
      </c>
      <c r="J384" s="19">
        <v>27</v>
      </c>
      <c r="K384" s="19">
        <v>52</v>
      </c>
      <c r="L384" s="16">
        <v>22.5</v>
      </c>
      <c r="M384" s="16">
        <v>24.3</v>
      </c>
      <c r="N384" s="16">
        <v>15.4</v>
      </c>
      <c r="O384" s="19">
        <v>1000</v>
      </c>
      <c r="P384" s="17">
        <v>-0.82076000000000005</v>
      </c>
      <c r="Q384" s="17">
        <v>-90.060063</v>
      </c>
    </row>
    <row r="385" spans="1:17" ht="15" x14ac:dyDescent="0.25">
      <c r="A385" s="10" t="s">
        <v>1143</v>
      </c>
      <c r="B385" s="18">
        <v>48041550</v>
      </c>
      <c r="C385" s="11">
        <f>VLOOKUP('[1]Tortugas liberadas DPNG'!B385,'[1]Marcacion Recaptura Limpias'!L$2:M$1495, 2,FALSE)</f>
        <v>48041550</v>
      </c>
      <c r="D385" s="19">
        <v>2140</v>
      </c>
      <c r="E385" s="16" t="s">
        <v>1152</v>
      </c>
      <c r="F385" s="16">
        <f t="shared" si="5"/>
        <v>8</v>
      </c>
      <c r="G385" s="20">
        <v>40670</v>
      </c>
      <c r="H385" s="19">
        <v>2015</v>
      </c>
      <c r="I385" s="19">
        <v>6</v>
      </c>
      <c r="J385" s="19">
        <v>27</v>
      </c>
      <c r="K385" s="19">
        <v>53</v>
      </c>
      <c r="L385" s="16">
        <v>33.700000000000003</v>
      </c>
      <c r="M385" s="16">
        <v>35.1</v>
      </c>
      <c r="N385" s="16">
        <v>23.3</v>
      </c>
      <c r="O385" s="19">
        <v>2400</v>
      </c>
      <c r="P385" s="17">
        <v>-0.82076000000000005</v>
      </c>
      <c r="Q385" s="17">
        <v>-90.060063</v>
      </c>
    </row>
    <row r="386" spans="1:17" ht="15" x14ac:dyDescent="0.25">
      <c r="A386" s="10" t="s">
        <v>1143</v>
      </c>
      <c r="B386" s="18">
        <v>48312363</v>
      </c>
      <c r="C386" s="11">
        <f>VLOOKUP('[1]Tortugas liberadas DPNG'!B386,'[1]Marcacion Recaptura Limpias'!L$2:M$1495, 2,FALSE)</f>
        <v>48312363</v>
      </c>
      <c r="D386" s="19">
        <v>2141</v>
      </c>
      <c r="E386" s="16" t="s">
        <v>1152</v>
      </c>
      <c r="F386" s="16">
        <f t="shared" si="5"/>
        <v>8</v>
      </c>
      <c r="G386" s="20">
        <v>40670</v>
      </c>
      <c r="H386" s="19">
        <v>2015</v>
      </c>
      <c r="I386" s="19">
        <v>6</v>
      </c>
      <c r="J386" s="19">
        <v>27</v>
      </c>
      <c r="K386" s="19">
        <v>54</v>
      </c>
      <c r="L386" s="16">
        <v>35</v>
      </c>
      <c r="M386" s="16">
        <v>27</v>
      </c>
      <c r="N386" s="16">
        <v>25.3</v>
      </c>
      <c r="O386" s="19">
        <v>4300</v>
      </c>
      <c r="P386" s="17">
        <v>-0.82076000000000005</v>
      </c>
      <c r="Q386" s="17">
        <v>-90.060063</v>
      </c>
    </row>
    <row r="387" spans="1:17" ht="15" x14ac:dyDescent="0.25">
      <c r="A387" s="10" t="s">
        <v>1143</v>
      </c>
      <c r="B387" s="18">
        <v>48367080</v>
      </c>
      <c r="C387" s="11">
        <f>VLOOKUP('[1]Tortugas liberadas DPNG'!B387,'[1]Marcacion Recaptura Limpias'!L$2:M$1495, 2,FALSE)</f>
        <v>48367080</v>
      </c>
      <c r="D387" s="19">
        <v>2142</v>
      </c>
      <c r="E387" s="16" t="s">
        <v>1152</v>
      </c>
      <c r="F387" s="16">
        <f t="shared" si="5"/>
        <v>8</v>
      </c>
      <c r="G387" s="20">
        <v>40670</v>
      </c>
      <c r="H387" s="19">
        <v>2015</v>
      </c>
      <c r="I387" s="19">
        <v>6</v>
      </c>
      <c r="J387" s="19">
        <v>27</v>
      </c>
      <c r="K387" s="19">
        <v>56</v>
      </c>
      <c r="L387" s="16">
        <v>25.8</v>
      </c>
      <c r="M387" s="16">
        <v>25.7</v>
      </c>
      <c r="N387" s="16">
        <v>17.399999999999999</v>
      </c>
      <c r="O387" s="19">
        <v>1500</v>
      </c>
      <c r="P387" s="17">
        <v>-0.82076000000000005</v>
      </c>
      <c r="Q387" s="17">
        <v>-90.060063</v>
      </c>
    </row>
    <row r="388" spans="1:17" ht="15" x14ac:dyDescent="0.25">
      <c r="A388" s="10" t="s">
        <v>1143</v>
      </c>
      <c r="B388" s="18">
        <v>48367880</v>
      </c>
      <c r="C388" s="11">
        <f>VLOOKUP('[1]Tortugas liberadas DPNG'!B388,'[1]Marcacion Recaptura Limpias'!L$2:M$1495, 2,FALSE)</f>
        <v>48367880</v>
      </c>
      <c r="D388" s="19">
        <v>2143</v>
      </c>
      <c r="E388" s="16" t="s">
        <v>1152</v>
      </c>
      <c r="F388" s="16">
        <f t="shared" si="5"/>
        <v>8</v>
      </c>
      <c r="G388" s="20">
        <v>40670</v>
      </c>
      <c r="H388" s="19">
        <v>2015</v>
      </c>
      <c r="I388" s="19">
        <v>6</v>
      </c>
      <c r="J388" s="19">
        <v>27</v>
      </c>
      <c r="K388" s="19">
        <v>57</v>
      </c>
      <c r="L388" s="16">
        <v>31.7</v>
      </c>
      <c r="M388" s="16">
        <v>33.5</v>
      </c>
      <c r="N388" s="16">
        <v>22.4</v>
      </c>
      <c r="O388" s="19">
        <v>2800</v>
      </c>
      <c r="P388" s="17">
        <v>-0.82076000000000005</v>
      </c>
      <c r="Q388" s="17">
        <v>-90.060063</v>
      </c>
    </row>
    <row r="389" spans="1:17" ht="15" x14ac:dyDescent="0.25">
      <c r="A389" s="10" t="s">
        <v>1143</v>
      </c>
      <c r="B389" s="18">
        <v>48368050</v>
      </c>
      <c r="C389" s="11">
        <f>VLOOKUP('[1]Tortugas liberadas DPNG'!B389,'[1]Marcacion Recaptura Limpias'!L$2:M$1495, 2,FALSE)</f>
        <v>48368050</v>
      </c>
      <c r="D389" s="19">
        <v>2144</v>
      </c>
      <c r="E389" s="16" t="s">
        <v>1152</v>
      </c>
      <c r="F389" s="16">
        <f t="shared" si="5"/>
        <v>8</v>
      </c>
      <c r="G389" s="20">
        <v>40670</v>
      </c>
      <c r="H389" s="19">
        <v>2015</v>
      </c>
      <c r="I389" s="19">
        <v>6</v>
      </c>
      <c r="J389" s="19">
        <v>27</v>
      </c>
      <c r="K389" s="19">
        <v>58</v>
      </c>
      <c r="L389" s="16">
        <v>32</v>
      </c>
      <c r="M389" s="16">
        <v>34.299999999999997</v>
      </c>
      <c r="N389" s="16">
        <v>23</v>
      </c>
      <c r="O389" s="19">
        <v>3300</v>
      </c>
      <c r="P389" s="17">
        <v>-0.82076000000000005</v>
      </c>
      <c r="Q389" s="17">
        <v>-90.060063</v>
      </c>
    </row>
    <row r="390" spans="1:17" ht="15" x14ac:dyDescent="0.25">
      <c r="A390" s="10" t="s">
        <v>1143</v>
      </c>
      <c r="B390" s="18">
        <v>48280279</v>
      </c>
      <c r="C390" s="11">
        <f>VLOOKUP('[1]Tortugas liberadas DPNG'!B390,'[1]Marcacion Recaptura Limpias'!L$2:M$1495, 2,FALSE)</f>
        <v>48280279</v>
      </c>
      <c r="D390" s="19">
        <v>2145</v>
      </c>
      <c r="E390" s="16" t="s">
        <v>1152</v>
      </c>
      <c r="F390" s="16">
        <f t="shared" si="5"/>
        <v>8</v>
      </c>
      <c r="G390" s="20">
        <v>40670</v>
      </c>
      <c r="H390" s="19">
        <v>2015</v>
      </c>
      <c r="I390" s="19">
        <v>6</v>
      </c>
      <c r="J390" s="19">
        <v>27</v>
      </c>
      <c r="K390" s="19">
        <v>59</v>
      </c>
      <c r="L390" s="16">
        <v>34.700000000000003</v>
      </c>
      <c r="M390" s="16">
        <v>33.200000000000003</v>
      </c>
      <c r="N390" s="16">
        <v>24.4</v>
      </c>
      <c r="O390" s="19">
        <v>3700</v>
      </c>
      <c r="P390" s="17">
        <v>-0.82076000000000005</v>
      </c>
      <c r="Q390" s="17">
        <v>-90.060063</v>
      </c>
    </row>
    <row r="391" spans="1:17" ht="15" x14ac:dyDescent="0.25">
      <c r="A391" s="10" t="s">
        <v>1143</v>
      </c>
      <c r="B391" s="18">
        <v>48309561</v>
      </c>
      <c r="C391" s="11">
        <f>VLOOKUP('[1]Tortugas liberadas DPNG'!B391,'[1]Marcacion Recaptura Limpias'!L$2:M$1495, 2,FALSE)</f>
        <v>48309561</v>
      </c>
      <c r="D391" s="19">
        <v>2146</v>
      </c>
      <c r="E391" s="16" t="s">
        <v>1152</v>
      </c>
      <c r="F391" s="16">
        <f t="shared" si="5"/>
        <v>8</v>
      </c>
      <c r="G391" s="20">
        <v>40670</v>
      </c>
      <c r="H391" s="19">
        <v>2015</v>
      </c>
      <c r="I391" s="19">
        <v>6</v>
      </c>
      <c r="J391" s="19">
        <v>27</v>
      </c>
      <c r="K391" s="19">
        <v>62</v>
      </c>
      <c r="L391" s="16">
        <v>35</v>
      </c>
      <c r="M391" s="16">
        <v>37</v>
      </c>
      <c r="N391" s="16">
        <v>25.3</v>
      </c>
      <c r="O391" s="19">
        <v>3900</v>
      </c>
      <c r="P391" s="17">
        <v>-0.82076000000000005</v>
      </c>
      <c r="Q391" s="17">
        <v>-90.060063</v>
      </c>
    </row>
    <row r="392" spans="1:17" ht="15" x14ac:dyDescent="0.25">
      <c r="A392" s="10" t="s">
        <v>1143</v>
      </c>
      <c r="B392" s="18">
        <v>48073378</v>
      </c>
      <c r="C392" s="11">
        <f>VLOOKUP('[1]Tortugas liberadas DPNG'!B392,'[1]Marcacion Recaptura Limpias'!L$2:M$1495, 2,FALSE)</f>
        <v>48073378</v>
      </c>
      <c r="D392" s="19">
        <v>2147</v>
      </c>
      <c r="E392" s="16" t="s">
        <v>1152</v>
      </c>
      <c r="F392" s="16">
        <f t="shared" si="5"/>
        <v>8</v>
      </c>
      <c r="G392" s="20">
        <v>40670</v>
      </c>
      <c r="H392" s="19">
        <v>2015</v>
      </c>
      <c r="I392" s="19">
        <v>6</v>
      </c>
      <c r="J392" s="19">
        <v>27</v>
      </c>
      <c r="K392" s="19">
        <v>63</v>
      </c>
      <c r="L392" s="16">
        <v>34.1</v>
      </c>
      <c r="M392" s="16">
        <v>35.6</v>
      </c>
      <c r="N392" s="16">
        <v>24.8</v>
      </c>
      <c r="O392" s="19">
        <v>3600</v>
      </c>
      <c r="P392" s="17">
        <v>-0.82076000000000005</v>
      </c>
      <c r="Q392" s="17">
        <v>-90.060063</v>
      </c>
    </row>
    <row r="393" spans="1:17" ht="15" x14ac:dyDescent="0.25">
      <c r="A393" s="10" t="s">
        <v>1143</v>
      </c>
      <c r="B393" s="18">
        <v>48074325</v>
      </c>
      <c r="C393" s="11">
        <f>VLOOKUP('[1]Tortugas liberadas DPNG'!B393,'[1]Marcacion Recaptura Limpias'!L$2:M$1495, 2,FALSE)</f>
        <v>48074325</v>
      </c>
      <c r="D393" s="19">
        <v>2148</v>
      </c>
      <c r="E393" s="16" t="s">
        <v>1152</v>
      </c>
      <c r="F393" s="16">
        <f t="shared" si="5"/>
        <v>8</v>
      </c>
      <c r="G393" s="20">
        <v>40670</v>
      </c>
      <c r="H393" s="19">
        <v>2015</v>
      </c>
      <c r="I393" s="19">
        <v>6</v>
      </c>
      <c r="J393" s="19">
        <v>27</v>
      </c>
      <c r="K393" s="19">
        <v>64</v>
      </c>
      <c r="L393" s="16">
        <v>33.299999999999997</v>
      </c>
      <c r="M393" s="16">
        <v>35.1</v>
      </c>
      <c r="N393" s="16">
        <v>33.9</v>
      </c>
      <c r="O393" s="19">
        <v>3300</v>
      </c>
      <c r="P393" s="17">
        <v>-0.82076000000000005</v>
      </c>
      <c r="Q393" s="17">
        <v>-90.060063</v>
      </c>
    </row>
    <row r="394" spans="1:17" ht="15" x14ac:dyDescent="0.25">
      <c r="A394" s="10" t="s">
        <v>1143</v>
      </c>
      <c r="B394" s="18">
        <v>48321545</v>
      </c>
      <c r="C394" s="11">
        <f>VLOOKUP('[1]Tortugas liberadas DPNG'!B394,'[1]Marcacion Recaptura Limpias'!L$2:M$1495, 2,FALSE)</f>
        <v>48321545</v>
      </c>
      <c r="D394" s="19">
        <v>2149</v>
      </c>
      <c r="E394" s="16" t="s">
        <v>1152</v>
      </c>
      <c r="F394" s="16">
        <f t="shared" si="5"/>
        <v>8</v>
      </c>
      <c r="G394" s="20">
        <v>40670</v>
      </c>
      <c r="H394" s="19">
        <v>2015</v>
      </c>
      <c r="I394" s="19">
        <v>6</v>
      </c>
      <c r="J394" s="19">
        <v>27</v>
      </c>
      <c r="K394" s="19">
        <v>67</v>
      </c>
      <c r="L394" s="16">
        <v>30.8</v>
      </c>
      <c r="M394" s="16">
        <v>32.1</v>
      </c>
      <c r="N394" s="16">
        <v>22.1</v>
      </c>
      <c r="O394" s="19">
        <v>2700</v>
      </c>
      <c r="P394" s="17">
        <v>-0.82076000000000005</v>
      </c>
      <c r="Q394" s="17">
        <v>-90.060063</v>
      </c>
    </row>
    <row r="395" spans="1:17" ht="15" x14ac:dyDescent="0.25">
      <c r="A395" s="10" t="s">
        <v>1143</v>
      </c>
      <c r="B395" s="18">
        <v>48345639</v>
      </c>
      <c r="C395" s="11">
        <f>VLOOKUP('[1]Tortugas liberadas DPNG'!B395,'[1]Marcacion Recaptura Limpias'!L$2:M$1495, 2,FALSE)</f>
        <v>48345639</v>
      </c>
      <c r="D395" s="19">
        <v>2150</v>
      </c>
      <c r="E395" s="16" t="s">
        <v>1152</v>
      </c>
      <c r="F395" s="16">
        <f t="shared" si="5"/>
        <v>8</v>
      </c>
      <c r="G395" s="20">
        <v>40670</v>
      </c>
      <c r="H395" s="19">
        <v>2015</v>
      </c>
      <c r="I395" s="19">
        <v>6</v>
      </c>
      <c r="J395" s="19">
        <v>27</v>
      </c>
      <c r="K395" s="19">
        <v>68</v>
      </c>
      <c r="L395" s="16">
        <v>34.6</v>
      </c>
      <c r="M395" s="16">
        <v>36.700000000000003</v>
      </c>
      <c r="N395" s="16">
        <v>24.8</v>
      </c>
      <c r="O395" s="19">
        <v>3600</v>
      </c>
      <c r="P395" s="17">
        <v>-0.82076000000000005</v>
      </c>
      <c r="Q395" s="17">
        <v>-90.060063</v>
      </c>
    </row>
    <row r="396" spans="1:17" ht="15" x14ac:dyDescent="0.25">
      <c r="A396" s="10" t="s">
        <v>1143</v>
      </c>
      <c r="B396" s="18">
        <v>48376541</v>
      </c>
      <c r="C396" s="11">
        <f>VLOOKUP('[1]Tortugas liberadas DPNG'!B396,'[1]Marcacion Recaptura Limpias'!L$2:M$1495, 2,FALSE)</f>
        <v>48376541</v>
      </c>
      <c r="D396" s="19">
        <v>2151</v>
      </c>
      <c r="E396" s="16" t="s">
        <v>1152</v>
      </c>
      <c r="F396" s="16">
        <f t="shared" si="5"/>
        <v>8</v>
      </c>
      <c r="G396" s="20">
        <v>40670</v>
      </c>
      <c r="H396" s="19">
        <v>2015</v>
      </c>
      <c r="I396" s="19">
        <v>6</v>
      </c>
      <c r="J396" s="19">
        <v>27</v>
      </c>
      <c r="K396" s="19">
        <v>69</v>
      </c>
      <c r="L396" s="16">
        <v>28.5</v>
      </c>
      <c r="M396" s="16">
        <v>28.8</v>
      </c>
      <c r="N396" s="16">
        <v>19.5</v>
      </c>
      <c r="O396" s="19">
        <v>1800</v>
      </c>
      <c r="P396" s="17">
        <v>-0.82076000000000005</v>
      </c>
      <c r="Q396" s="17">
        <v>-90.060063</v>
      </c>
    </row>
    <row r="397" spans="1:17" ht="15" x14ac:dyDescent="0.25">
      <c r="A397" s="10" t="s">
        <v>1143</v>
      </c>
      <c r="B397" s="18">
        <v>48279845</v>
      </c>
      <c r="C397" s="11">
        <f>VLOOKUP('[1]Tortugas liberadas DPNG'!B397,'[1]Marcacion Recaptura Limpias'!L$2:M$1495, 2,FALSE)</f>
        <v>48279845</v>
      </c>
      <c r="D397" s="19">
        <v>2152</v>
      </c>
      <c r="E397" s="16" t="s">
        <v>1152</v>
      </c>
      <c r="F397" s="16">
        <f t="shared" si="5"/>
        <v>8</v>
      </c>
      <c r="G397" s="20">
        <v>40670</v>
      </c>
      <c r="H397" s="19">
        <v>2015</v>
      </c>
      <c r="I397" s="19">
        <v>6</v>
      </c>
      <c r="J397" s="19">
        <v>27</v>
      </c>
      <c r="K397" s="19">
        <v>70</v>
      </c>
      <c r="L397" s="16">
        <v>18.5</v>
      </c>
      <c r="M397" s="16">
        <v>19.5</v>
      </c>
      <c r="N397" s="16">
        <v>23.5</v>
      </c>
      <c r="O397" s="19">
        <v>7000</v>
      </c>
      <c r="P397" s="17">
        <v>-0.82076000000000005</v>
      </c>
      <c r="Q397" s="17">
        <v>-90.060063</v>
      </c>
    </row>
    <row r="398" spans="1:17" ht="15" x14ac:dyDescent="0.25">
      <c r="A398" s="10" t="s">
        <v>1143</v>
      </c>
      <c r="B398" s="18">
        <v>48310303</v>
      </c>
      <c r="C398" s="11">
        <f>VLOOKUP('[1]Tortugas liberadas DPNG'!B398,'[1]Marcacion Recaptura Limpias'!L$2:M$1495, 2,FALSE)</f>
        <v>48310303</v>
      </c>
      <c r="D398" s="19">
        <v>2153</v>
      </c>
      <c r="E398" s="16" t="s">
        <v>1152</v>
      </c>
      <c r="F398" s="16">
        <f t="shared" si="5"/>
        <v>8</v>
      </c>
      <c r="G398" s="20">
        <v>40670</v>
      </c>
      <c r="H398" s="19">
        <v>2015</v>
      </c>
      <c r="I398" s="19">
        <v>6</v>
      </c>
      <c r="J398" s="19">
        <v>27</v>
      </c>
      <c r="K398" s="19">
        <v>71</v>
      </c>
      <c r="L398" s="16">
        <v>29.1</v>
      </c>
      <c r="M398" s="16">
        <v>30.9</v>
      </c>
      <c r="N398" s="16">
        <v>20.6</v>
      </c>
      <c r="O398" s="19">
        <v>2100</v>
      </c>
      <c r="P398" s="17">
        <v>-0.82076000000000005</v>
      </c>
      <c r="Q398" s="17">
        <v>-90.060063</v>
      </c>
    </row>
    <row r="399" spans="1:17" ht="15" x14ac:dyDescent="0.25">
      <c r="A399" s="10" t="s">
        <v>1143</v>
      </c>
      <c r="B399" s="18">
        <v>48050829</v>
      </c>
      <c r="C399" s="11">
        <f>VLOOKUP('[1]Tortugas liberadas DPNG'!B399,'[1]Marcacion Recaptura Limpias'!L$2:M$1495, 2,FALSE)</f>
        <v>48050829</v>
      </c>
      <c r="D399" s="19">
        <v>2154</v>
      </c>
      <c r="E399" s="16" t="s">
        <v>1152</v>
      </c>
      <c r="F399" s="16">
        <f t="shared" si="5"/>
        <v>8</v>
      </c>
      <c r="G399" s="20">
        <v>40670</v>
      </c>
      <c r="H399" s="19">
        <v>2015</v>
      </c>
      <c r="I399" s="19">
        <v>6</v>
      </c>
      <c r="J399" s="19">
        <v>27</v>
      </c>
      <c r="K399" s="19">
        <v>72</v>
      </c>
      <c r="L399" s="16">
        <v>27.8</v>
      </c>
      <c r="M399" s="16">
        <v>28.4</v>
      </c>
      <c r="N399" s="16">
        <v>19.100000000000001</v>
      </c>
      <c r="O399" s="19">
        <v>1700</v>
      </c>
      <c r="P399" s="17">
        <v>-0.82076000000000005</v>
      </c>
      <c r="Q399" s="17">
        <v>-90.060063</v>
      </c>
    </row>
    <row r="400" spans="1:17" ht="15" x14ac:dyDescent="0.25">
      <c r="A400" s="10" t="s">
        <v>1143</v>
      </c>
      <c r="B400" s="18">
        <v>48074326</v>
      </c>
      <c r="C400" s="11">
        <f>VLOOKUP('[1]Tortugas liberadas DPNG'!B400,'[1]Marcacion Recaptura Limpias'!L$2:M$1495, 2,FALSE)</f>
        <v>48074326</v>
      </c>
      <c r="D400" s="19">
        <v>2155</v>
      </c>
      <c r="E400" s="16" t="s">
        <v>1152</v>
      </c>
      <c r="F400" s="16">
        <f t="shared" si="5"/>
        <v>8</v>
      </c>
      <c r="G400" s="20">
        <v>40670</v>
      </c>
      <c r="H400" s="19">
        <v>2015</v>
      </c>
      <c r="I400" s="19">
        <v>6</v>
      </c>
      <c r="J400" s="19">
        <v>27</v>
      </c>
      <c r="K400" s="19">
        <v>73</v>
      </c>
      <c r="L400" s="16">
        <v>31</v>
      </c>
      <c r="M400" s="16">
        <v>32.700000000000003</v>
      </c>
      <c r="N400" s="16">
        <v>22.2</v>
      </c>
      <c r="O400" s="19">
        <v>2700</v>
      </c>
      <c r="P400" s="17">
        <v>-0.82076000000000005</v>
      </c>
      <c r="Q400" s="17">
        <v>-90.060063</v>
      </c>
    </row>
    <row r="401" spans="1:17" ht="15" x14ac:dyDescent="0.25">
      <c r="A401" s="10" t="s">
        <v>1143</v>
      </c>
      <c r="B401" s="18">
        <v>48284339</v>
      </c>
      <c r="C401" s="11">
        <f>VLOOKUP('[1]Tortugas liberadas DPNG'!B401,'[1]Marcacion Recaptura Limpias'!L$2:M$1495, 2,FALSE)</f>
        <v>48284339</v>
      </c>
      <c r="D401" s="19">
        <v>2156</v>
      </c>
      <c r="E401" s="16" t="s">
        <v>1152</v>
      </c>
      <c r="F401" s="16">
        <f t="shared" si="5"/>
        <v>8</v>
      </c>
      <c r="G401" s="20">
        <v>40670</v>
      </c>
      <c r="H401" s="19">
        <v>2015</v>
      </c>
      <c r="I401" s="19">
        <v>6</v>
      </c>
      <c r="J401" s="19">
        <v>27</v>
      </c>
      <c r="K401" s="19">
        <v>74</v>
      </c>
      <c r="L401" s="16">
        <v>29.8</v>
      </c>
      <c r="M401" s="16">
        <v>31.7</v>
      </c>
      <c r="N401" s="16">
        <v>20.8</v>
      </c>
      <c r="O401" s="19">
        <v>2300</v>
      </c>
      <c r="P401" s="17">
        <v>-0.82076000000000005</v>
      </c>
      <c r="Q401" s="17">
        <v>-90.060063</v>
      </c>
    </row>
    <row r="402" spans="1:17" ht="15" x14ac:dyDescent="0.25">
      <c r="A402" s="10" t="s">
        <v>1143</v>
      </c>
      <c r="B402" s="18">
        <v>48375363</v>
      </c>
      <c r="C402" s="11">
        <f>VLOOKUP('[1]Tortugas liberadas DPNG'!B402,'[1]Marcacion Recaptura Limpias'!L$2:M$1495, 2,FALSE)</f>
        <v>48375363</v>
      </c>
      <c r="D402" s="19">
        <v>2157</v>
      </c>
      <c r="E402" s="16" t="s">
        <v>1152</v>
      </c>
      <c r="F402" s="16">
        <f t="shared" si="5"/>
        <v>8</v>
      </c>
      <c r="G402" s="20">
        <v>40670</v>
      </c>
      <c r="H402" s="19">
        <v>2015</v>
      </c>
      <c r="I402" s="19">
        <v>6</v>
      </c>
      <c r="J402" s="19">
        <v>27</v>
      </c>
      <c r="K402" s="19">
        <v>75</v>
      </c>
      <c r="L402" s="16">
        <v>32</v>
      </c>
      <c r="M402" s="16">
        <v>34</v>
      </c>
      <c r="N402" s="16">
        <v>23</v>
      </c>
      <c r="O402" s="19">
        <v>1900</v>
      </c>
      <c r="P402" s="17">
        <v>-0.82076000000000005</v>
      </c>
      <c r="Q402" s="17">
        <v>-90.060063</v>
      </c>
    </row>
    <row r="403" spans="1:17" ht="15" x14ac:dyDescent="0.25">
      <c r="A403" s="10" t="s">
        <v>1143</v>
      </c>
      <c r="B403" s="18">
        <v>48344016</v>
      </c>
      <c r="C403" s="11">
        <f>VLOOKUP('[1]Tortugas liberadas DPNG'!B403,'[1]Marcacion Recaptura Limpias'!L$2:M$1495, 2,FALSE)</f>
        <v>48344016</v>
      </c>
      <c r="D403" s="19">
        <v>2158</v>
      </c>
      <c r="E403" s="16" t="s">
        <v>1152</v>
      </c>
      <c r="F403" s="16">
        <f t="shared" si="5"/>
        <v>8</v>
      </c>
      <c r="G403" s="20">
        <v>40670</v>
      </c>
      <c r="H403" s="19">
        <v>2015</v>
      </c>
      <c r="I403" s="19">
        <v>6</v>
      </c>
      <c r="J403" s="19">
        <v>27</v>
      </c>
      <c r="K403" s="19">
        <v>76</v>
      </c>
      <c r="L403" s="16">
        <v>32.799999999999997</v>
      </c>
      <c r="M403" s="16">
        <v>32.6</v>
      </c>
      <c r="N403" s="16">
        <v>22.2</v>
      </c>
      <c r="O403" s="19">
        <v>2300</v>
      </c>
      <c r="P403" s="17">
        <v>-0.82076000000000005</v>
      </c>
      <c r="Q403" s="17">
        <v>-90.060063</v>
      </c>
    </row>
    <row r="404" spans="1:17" ht="15" x14ac:dyDescent="0.25">
      <c r="A404" s="10" t="s">
        <v>1143</v>
      </c>
      <c r="B404" s="18">
        <v>48275840</v>
      </c>
      <c r="C404" s="11">
        <f>VLOOKUP('[1]Tortugas liberadas DPNG'!B404,'[1]Marcacion Recaptura Limpias'!L$2:M$1495, 2,FALSE)</f>
        <v>48275840</v>
      </c>
      <c r="D404" s="19">
        <v>2159</v>
      </c>
      <c r="E404" s="16" t="s">
        <v>1152</v>
      </c>
      <c r="F404" s="16">
        <f t="shared" si="5"/>
        <v>8</v>
      </c>
      <c r="G404" s="20">
        <v>40670</v>
      </c>
      <c r="H404" s="19">
        <v>2015</v>
      </c>
      <c r="I404" s="19">
        <v>6</v>
      </c>
      <c r="J404" s="19">
        <v>27</v>
      </c>
      <c r="K404" s="19">
        <v>77</v>
      </c>
      <c r="L404" s="16">
        <v>31.6</v>
      </c>
      <c r="M404" s="16">
        <v>33</v>
      </c>
      <c r="N404" s="16">
        <v>22.2</v>
      </c>
      <c r="O404" s="19">
        <v>2700</v>
      </c>
      <c r="P404" s="17">
        <v>-0.82076000000000005</v>
      </c>
      <c r="Q404" s="17">
        <v>-90.060063</v>
      </c>
    </row>
    <row r="405" spans="1:17" ht="15" x14ac:dyDescent="0.25">
      <c r="A405" s="10" t="s">
        <v>1143</v>
      </c>
      <c r="B405" s="18">
        <v>48049824</v>
      </c>
      <c r="C405" s="11">
        <f>VLOOKUP('[1]Tortugas liberadas DPNG'!B405,'[1]Marcacion Recaptura Limpias'!L$2:M$1495, 2,FALSE)</f>
        <v>48049824</v>
      </c>
      <c r="D405" s="19">
        <v>2160</v>
      </c>
      <c r="E405" s="16" t="s">
        <v>1152</v>
      </c>
      <c r="F405" s="16">
        <f t="shared" si="5"/>
        <v>8</v>
      </c>
      <c r="G405" s="20">
        <v>40670</v>
      </c>
      <c r="H405" s="19">
        <v>2015</v>
      </c>
      <c r="I405" s="19">
        <v>6</v>
      </c>
      <c r="J405" s="19">
        <v>27</v>
      </c>
      <c r="K405" s="19">
        <v>78</v>
      </c>
      <c r="L405" s="16">
        <v>26.3</v>
      </c>
      <c r="M405" s="16">
        <v>27.1</v>
      </c>
      <c r="N405" s="16">
        <v>18.100000000000001</v>
      </c>
      <c r="O405" s="19">
        <v>1200</v>
      </c>
      <c r="P405" s="17">
        <v>-0.82076000000000005</v>
      </c>
      <c r="Q405" s="17">
        <v>-90.060063</v>
      </c>
    </row>
    <row r="406" spans="1:17" ht="15" x14ac:dyDescent="0.25">
      <c r="A406" s="10" t="s">
        <v>1143</v>
      </c>
      <c r="B406" s="18">
        <v>48320275</v>
      </c>
      <c r="C406" s="11">
        <f>VLOOKUP('[1]Tortugas liberadas DPNG'!B406,'[1]Marcacion Recaptura Limpias'!L$2:M$1495, 2,FALSE)</f>
        <v>48320275</v>
      </c>
      <c r="D406" s="19">
        <v>2161</v>
      </c>
      <c r="E406" s="16" t="s">
        <v>1152</v>
      </c>
      <c r="F406" s="16">
        <f t="shared" si="5"/>
        <v>8</v>
      </c>
      <c r="G406" s="20">
        <v>40670</v>
      </c>
      <c r="H406" s="19">
        <v>2015</v>
      </c>
      <c r="I406" s="19">
        <v>6</v>
      </c>
      <c r="J406" s="19">
        <v>27</v>
      </c>
      <c r="K406" s="19">
        <v>79</v>
      </c>
      <c r="L406" s="16">
        <v>30.3</v>
      </c>
      <c r="M406" s="16">
        <v>31.7</v>
      </c>
      <c r="N406" s="16">
        <v>21.3</v>
      </c>
      <c r="O406" s="19">
        <v>2400</v>
      </c>
      <c r="P406" s="17">
        <v>-0.82076000000000005</v>
      </c>
      <c r="Q406" s="17">
        <v>-90.060063</v>
      </c>
    </row>
    <row r="407" spans="1:17" ht="15" x14ac:dyDescent="0.25">
      <c r="A407" s="10" t="s">
        <v>1143</v>
      </c>
      <c r="B407" s="18">
        <v>48283075</v>
      </c>
      <c r="C407" s="11">
        <f>VLOOKUP('[1]Tortugas liberadas DPNG'!B407,'[1]Marcacion Recaptura Limpias'!L$2:M$1495, 2,FALSE)</f>
        <v>48283075</v>
      </c>
      <c r="D407" s="19">
        <v>2162</v>
      </c>
      <c r="E407" s="16" t="s">
        <v>1152</v>
      </c>
      <c r="F407" s="16">
        <f t="shared" si="5"/>
        <v>8</v>
      </c>
      <c r="G407" s="20">
        <v>40670</v>
      </c>
      <c r="H407" s="19">
        <v>2015</v>
      </c>
      <c r="I407" s="19">
        <v>6</v>
      </c>
      <c r="J407" s="19">
        <v>27</v>
      </c>
      <c r="K407" s="19">
        <v>80</v>
      </c>
      <c r="L407" s="16">
        <v>28</v>
      </c>
      <c r="M407" s="16">
        <v>28.9</v>
      </c>
      <c r="N407" s="16">
        <v>19</v>
      </c>
      <c r="O407" s="19">
        <v>1800</v>
      </c>
      <c r="P407" s="17">
        <v>-0.82076000000000005</v>
      </c>
      <c r="Q407" s="17">
        <v>-90.060063</v>
      </c>
    </row>
    <row r="408" spans="1:17" ht="15" x14ac:dyDescent="0.25">
      <c r="A408" s="10" t="s">
        <v>1143</v>
      </c>
      <c r="B408" s="18">
        <v>48075799</v>
      </c>
      <c r="C408" s="11">
        <f>VLOOKUP('[1]Tortugas liberadas DPNG'!B408,'[1]Marcacion Recaptura Limpias'!L$2:M$1495, 2,FALSE)</f>
        <v>48075799</v>
      </c>
      <c r="D408" s="19">
        <v>2163</v>
      </c>
      <c r="E408" s="16" t="s">
        <v>1152</v>
      </c>
      <c r="F408" s="16">
        <f t="shared" si="5"/>
        <v>8</v>
      </c>
      <c r="G408" s="20">
        <v>40670</v>
      </c>
      <c r="H408" s="19">
        <v>2015</v>
      </c>
      <c r="I408" s="19">
        <v>6</v>
      </c>
      <c r="J408" s="19">
        <v>27</v>
      </c>
      <c r="K408" s="19">
        <v>81</v>
      </c>
      <c r="L408" s="16">
        <v>24.8</v>
      </c>
      <c r="M408" s="16">
        <v>35.4</v>
      </c>
      <c r="N408" s="16">
        <v>16.600000000000001</v>
      </c>
      <c r="O408" s="19">
        <v>1300</v>
      </c>
      <c r="P408" s="17">
        <v>-0.82076000000000005</v>
      </c>
      <c r="Q408" s="17">
        <v>-90.060063</v>
      </c>
    </row>
    <row r="409" spans="1:17" ht="15" x14ac:dyDescent="0.25">
      <c r="A409" s="10" t="s">
        <v>1143</v>
      </c>
      <c r="B409" s="18">
        <v>48075313</v>
      </c>
      <c r="C409" s="11">
        <f>VLOOKUP('[1]Tortugas liberadas DPNG'!B409,'[1]Marcacion Recaptura Limpias'!L$2:M$1495, 2,FALSE)</f>
        <v>48075313</v>
      </c>
      <c r="D409" s="19">
        <v>2164</v>
      </c>
      <c r="E409" s="16" t="s">
        <v>1152</v>
      </c>
      <c r="F409" s="16">
        <f t="shared" si="5"/>
        <v>8</v>
      </c>
      <c r="G409" s="20">
        <v>40670</v>
      </c>
      <c r="H409" s="19">
        <v>2015</v>
      </c>
      <c r="I409" s="19">
        <v>6</v>
      </c>
      <c r="J409" s="19">
        <v>27</v>
      </c>
      <c r="K409" s="19">
        <v>82</v>
      </c>
      <c r="L409" s="16">
        <v>32</v>
      </c>
      <c r="M409" s="16">
        <v>33.299999999999997</v>
      </c>
      <c r="N409" s="16">
        <v>21.8</v>
      </c>
      <c r="O409" s="19">
        <v>2800</v>
      </c>
      <c r="P409" s="17">
        <v>-0.82076000000000005</v>
      </c>
      <c r="Q409" s="17">
        <v>-90.060063</v>
      </c>
    </row>
    <row r="410" spans="1:17" ht="15" x14ac:dyDescent="0.25">
      <c r="A410" s="10" t="s">
        <v>1143</v>
      </c>
      <c r="B410" s="18">
        <v>48311055</v>
      </c>
      <c r="C410" s="11">
        <f>VLOOKUP('[1]Tortugas liberadas DPNG'!B410,'[1]Marcacion Recaptura Limpias'!L$2:M$1495, 2,FALSE)</f>
        <v>48311055</v>
      </c>
      <c r="D410" s="19">
        <v>2165</v>
      </c>
      <c r="E410" s="16" t="s">
        <v>1152</v>
      </c>
      <c r="F410" s="16">
        <f t="shared" si="5"/>
        <v>8</v>
      </c>
      <c r="G410" s="20">
        <v>40670</v>
      </c>
      <c r="H410" s="19">
        <v>2015</v>
      </c>
      <c r="I410" s="19">
        <v>6</v>
      </c>
      <c r="J410" s="19">
        <v>27</v>
      </c>
      <c r="K410" s="19">
        <v>83</v>
      </c>
      <c r="L410" s="16">
        <v>32.9</v>
      </c>
      <c r="M410" s="16">
        <v>33.9</v>
      </c>
      <c r="N410" s="16">
        <v>23.3</v>
      </c>
      <c r="O410" s="19">
        <v>2800</v>
      </c>
      <c r="P410" s="17">
        <v>-0.82076000000000005</v>
      </c>
      <c r="Q410" s="17">
        <v>-90.060063</v>
      </c>
    </row>
    <row r="411" spans="1:17" ht="15" x14ac:dyDescent="0.25">
      <c r="A411" s="10" t="s">
        <v>1143</v>
      </c>
      <c r="B411" s="18">
        <v>48312036</v>
      </c>
      <c r="C411" s="11">
        <f>VLOOKUP('[1]Tortugas liberadas DPNG'!B411,'[1]Marcacion Recaptura Limpias'!L$2:M$1495, 2,FALSE)</f>
        <v>48312036</v>
      </c>
      <c r="D411" s="19">
        <v>2166</v>
      </c>
      <c r="E411" s="16" t="s">
        <v>1153</v>
      </c>
      <c r="F411" s="16">
        <f t="shared" ref="F411:F458" si="6">H411-2008</f>
        <v>7</v>
      </c>
      <c r="G411" s="20">
        <v>40670</v>
      </c>
      <c r="H411" s="19">
        <v>2015</v>
      </c>
      <c r="I411" s="19">
        <v>6</v>
      </c>
      <c r="J411" s="19">
        <v>27</v>
      </c>
      <c r="K411" s="19">
        <v>1</v>
      </c>
      <c r="L411" s="16">
        <v>30.2</v>
      </c>
      <c r="M411" s="16">
        <v>31.4</v>
      </c>
      <c r="N411" s="16">
        <v>20</v>
      </c>
      <c r="O411" s="19">
        <v>2150</v>
      </c>
      <c r="P411" s="17">
        <v>-0.82076000000000005</v>
      </c>
      <c r="Q411" s="17">
        <v>-90.060063</v>
      </c>
    </row>
    <row r="412" spans="1:17" ht="15" x14ac:dyDescent="0.25">
      <c r="A412" s="10" t="s">
        <v>1143</v>
      </c>
      <c r="B412" s="18">
        <v>48102624</v>
      </c>
      <c r="C412" s="11">
        <f>VLOOKUP('[1]Tortugas liberadas DPNG'!B412,'[1]Marcacion Recaptura Limpias'!L$2:M$1495, 2,FALSE)</f>
        <v>48102624</v>
      </c>
      <c r="D412" s="19">
        <v>2167</v>
      </c>
      <c r="E412" s="16" t="s">
        <v>1153</v>
      </c>
      <c r="F412" s="16">
        <f t="shared" si="6"/>
        <v>7</v>
      </c>
      <c r="G412" s="20">
        <v>40670</v>
      </c>
      <c r="H412" s="19">
        <v>2015</v>
      </c>
      <c r="I412" s="19">
        <v>6</v>
      </c>
      <c r="J412" s="19">
        <v>27</v>
      </c>
      <c r="K412" s="19">
        <v>3</v>
      </c>
      <c r="L412" s="16">
        <v>30.1</v>
      </c>
      <c r="M412" s="16">
        <v>31.4</v>
      </c>
      <c r="N412" s="16">
        <v>21.3</v>
      </c>
      <c r="O412" s="19">
        <v>2400</v>
      </c>
      <c r="P412" s="17">
        <v>-0.82076000000000005</v>
      </c>
      <c r="Q412" s="17">
        <v>-90.060063</v>
      </c>
    </row>
    <row r="413" spans="1:17" ht="15" x14ac:dyDescent="0.25">
      <c r="A413" s="10" t="s">
        <v>1143</v>
      </c>
      <c r="B413" s="18">
        <v>48080117</v>
      </c>
      <c r="C413" s="11">
        <f>VLOOKUP('[1]Tortugas liberadas DPNG'!B413,'[1]Marcacion Recaptura Limpias'!L$2:M$1495, 2,FALSE)</f>
        <v>48080117</v>
      </c>
      <c r="D413" s="19">
        <v>2168</v>
      </c>
      <c r="E413" s="16" t="s">
        <v>1153</v>
      </c>
      <c r="F413" s="16">
        <f t="shared" si="6"/>
        <v>7</v>
      </c>
      <c r="G413" s="20">
        <v>40670</v>
      </c>
      <c r="H413" s="19">
        <v>2015</v>
      </c>
      <c r="I413" s="19">
        <v>6</v>
      </c>
      <c r="J413" s="19">
        <v>27</v>
      </c>
      <c r="K413" s="19">
        <v>4</v>
      </c>
      <c r="L413" s="16">
        <v>32</v>
      </c>
      <c r="M413" s="16">
        <v>33.700000000000003</v>
      </c>
      <c r="N413" s="16">
        <v>21.9</v>
      </c>
      <c r="O413" s="19">
        <v>3050</v>
      </c>
      <c r="P413" s="17">
        <v>-0.82076000000000005</v>
      </c>
      <c r="Q413" s="17">
        <v>-90.060063</v>
      </c>
    </row>
    <row r="414" spans="1:17" ht="15" x14ac:dyDescent="0.25">
      <c r="A414" s="10" t="s">
        <v>1143</v>
      </c>
      <c r="B414" s="18">
        <v>48066586</v>
      </c>
      <c r="C414" s="11">
        <f>VLOOKUP('[1]Tortugas liberadas DPNG'!B414,'[1]Marcacion Recaptura Limpias'!L$2:M$1495, 2,FALSE)</f>
        <v>48066586</v>
      </c>
      <c r="D414" s="19">
        <v>2169</v>
      </c>
      <c r="E414" s="16" t="s">
        <v>1153</v>
      </c>
      <c r="F414" s="16">
        <f t="shared" si="6"/>
        <v>7</v>
      </c>
      <c r="G414" s="20">
        <v>40670</v>
      </c>
      <c r="H414" s="19">
        <v>2015</v>
      </c>
      <c r="I414" s="19">
        <v>6</v>
      </c>
      <c r="J414" s="19">
        <v>27</v>
      </c>
      <c r="K414" s="19">
        <v>5</v>
      </c>
      <c r="L414" s="16">
        <v>27.5</v>
      </c>
      <c r="M414" s="16">
        <v>30.1</v>
      </c>
      <c r="N414" s="16">
        <v>19.8</v>
      </c>
      <c r="O414" s="19">
        <v>2100</v>
      </c>
      <c r="P414" s="17">
        <v>-0.82076000000000005</v>
      </c>
      <c r="Q414" s="17">
        <v>-90.060063</v>
      </c>
    </row>
    <row r="415" spans="1:17" ht="15" x14ac:dyDescent="0.25">
      <c r="A415" s="10" t="s">
        <v>1143</v>
      </c>
      <c r="B415" s="18">
        <v>48311119</v>
      </c>
      <c r="C415" s="11">
        <f>VLOOKUP('[1]Tortugas liberadas DPNG'!B415,'[1]Marcacion Recaptura Limpias'!L$2:M$1495, 2,FALSE)</f>
        <v>48311119</v>
      </c>
      <c r="D415" s="19">
        <v>2170</v>
      </c>
      <c r="E415" s="16" t="s">
        <v>1153</v>
      </c>
      <c r="F415" s="16">
        <f t="shared" si="6"/>
        <v>7</v>
      </c>
      <c r="G415" s="20">
        <v>40670</v>
      </c>
      <c r="H415" s="19">
        <v>2015</v>
      </c>
      <c r="I415" s="19">
        <v>6</v>
      </c>
      <c r="J415" s="19">
        <v>27</v>
      </c>
      <c r="K415" s="19">
        <v>8</v>
      </c>
      <c r="L415" s="16">
        <v>28.3</v>
      </c>
      <c r="M415" s="16">
        <v>29.5</v>
      </c>
      <c r="N415" s="16">
        <v>19.399999999999999</v>
      </c>
      <c r="O415" s="19">
        <v>1850</v>
      </c>
      <c r="P415" s="17">
        <v>-0.82076000000000005</v>
      </c>
      <c r="Q415" s="17">
        <v>-90.060063</v>
      </c>
    </row>
    <row r="416" spans="1:17" ht="15" x14ac:dyDescent="0.25">
      <c r="A416" s="10" t="s">
        <v>1143</v>
      </c>
      <c r="B416" s="18">
        <v>48360800</v>
      </c>
      <c r="C416" s="11">
        <f>VLOOKUP('[1]Tortugas liberadas DPNG'!B416,'[1]Marcacion Recaptura Limpias'!L$2:M$1495, 2,FALSE)</f>
        <v>48360800</v>
      </c>
      <c r="D416" s="19">
        <v>2171</v>
      </c>
      <c r="E416" s="16" t="s">
        <v>1153</v>
      </c>
      <c r="F416" s="16">
        <f t="shared" si="6"/>
        <v>7</v>
      </c>
      <c r="G416" s="20">
        <v>40670</v>
      </c>
      <c r="H416" s="19">
        <v>2015</v>
      </c>
      <c r="I416" s="19">
        <v>6</v>
      </c>
      <c r="J416" s="19">
        <v>27</v>
      </c>
      <c r="K416" s="19">
        <v>11</v>
      </c>
      <c r="L416" s="16">
        <v>27.1</v>
      </c>
      <c r="M416" s="16">
        <v>28.7</v>
      </c>
      <c r="N416" s="16">
        <v>19.100000000000001</v>
      </c>
      <c r="O416" s="19">
        <v>1950</v>
      </c>
      <c r="P416" s="17">
        <v>-0.82076000000000005</v>
      </c>
      <c r="Q416" s="17">
        <v>-90.060063</v>
      </c>
    </row>
    <row r="417" spans="1:17" ht="15" x14ac:dyDescent="0.25">
      <c r="A417" s="10" t="s">
        <v>1143</v>
      </c>
      <c r="B417" s="18">
        <v>48078001</v>
      </c>
      <c r="C417" s="11">
        <f>VLOOKUP('[1]Tortugas liberadas DPNG'!B417,'[1]Marcacion Recaptura Limpias'!L$2:M$1495, 2,FALSE)</f>
        <v>48078001</v>
      </c>
      <c r="D417" s="19">
        <v>2172</v>
      </c>
      <c r="E417" s="16" t="s">
        <v>1153</v>
      </c>
      <c r="F417" s="16">
        <f t="shared" si="6"/>
        <v>7</v>
      </c>
      <c r="G417" s="20">
        <v>40670</v>
      </c>
      <c r="H417" s="19">
        <v>2015</v>
      </c>
      <c r="I417" s="19">
        <v>6</v>
      </c>
      <c r="J417" s="19">
        <v>27</v>
      </c>
      <c r="K417" s="19">
        <v>12</v>
      </c>
      <c r="L417" s="16">
        <v>26.2</v>
      </c>
      <c r="M417" s="16">
        <v>27.5</v>
      </c>
      <c r="N417" s="16">
        <v>17.600000000000001</v>
      </c>
      <c r="O417" s="19">
        <v>1500</v>
      </c>
      <c r="P417" s="17">
        <v>-0.82076000000000005</v>
      </c>
      <c r="Q417" s="17">
        <v>-90.060063</v>
      </c>
    </row>
    <row r="418" spans="1:17" ht="15" x14ac:dyDescent="0.25">
      <c r="A418" s="10" t="s">
        <v>1143</v>
      </c>
      <c r="B418" s="18">
        <v>48309614</v>
      </c>
      <c r="C418" s="11">
        <f>VLOOKUP('[1]Tortugas liberadas DPNG'!B418,'[1]Marcacion Recaptura Limpias'!L$2:M$1495, 2,FALSE)</f>
        <v>48309614</v>
      </c>
      <c r="D418" s="19">
        <v>2173</v>
      </c>
      <c r="E418" s="16" t="s">
        <v>1153</v>
      </c>
      <c r="F418" s="16">
        <f t="shared" si="6"/>
        <v>7</v>
      </c>
      <c r="G418" s="20">
        <v>40670</v>
      </c>
      <c r="H418" s="19">
        <v>2015</v>
      </c>
      <c r="I418" s="19">
        <v>6</v>
      </c>
      <c r="J418" s="19">
        <v>27</v>
      </c>
      <c r="K418" s="19">
        <v>13</v>
      </c>
      <c r="L418" s="16">
        <v>31.9</v>
      </c>
      <c r="M418" s="16">
        <v>32.799999999999997</v>
      </c>
      <c r="N418" s="16">
        <v>22.1</v>
      </c>
      <c r="O418" s="19">
        <v>2950</v>
      </c>
      <c r="P418" s="17">
        <v>-0.82076000000000005</v>
      </c>
      <c r="Q418" s="17">
        <v>-90.060063</v>
      </c>
    </row>
    <row r="419" spans="1:17" ht="15" x14ac:dyDescent="0.25">
      <c r="A419" s="10" t="s">
        <v>1143</v>
      </c>
      <c r="B419" s="18">
        <v>48317595</v>
      </c>
      <c r="C419" s="11">
        <f>VLOOKUP('[1]Tortugas liberadas DPNG'!B419,'[1]Marcacion Recaptura Limpias'!L$2:M$1495, 2,FALSE)</f>
        <v>48317595</v>
      </c>
      <c r="D419" s="19">
        <v>2174</v>
      </c>
      <c r="E419" s="16" t="s">
        <v>1153</v>
      </c>
      <c r="F419" s="16">
        <f t="shared" si="6"/>
        <v>7</v>
      </c>
      <c r="G419" s="20">
        <v>40670</v>
      </c>
      <c r="H419" s="19">
        <v>2015</v>
      </c>
      <c r="I419" s="19">
        <v>6</v>
      </c>
      <c r="J419" s="19">
        <v>27</v>
      </c>
      <c r="K419" s="19">
        <v>16</v>
      </c>
      <c r="L419" s="16">
        <v>29.4</v>
      </c>
      <c r="M419" s="16">
        <v>30.8</v>
      </c>
      <c r="N419" s="16">
        <v>20.3</v>
      </c>
      <c r="O419" s="19">
        <v>2400</v>
      </c>
      <c r="P419" s="17">
        <v>-0.82076000000000005</v>
      </c>
      <c r="Q419" s="17">
        <v>-90.060063</v>
      </c>
    </row>
    <row r="420" spans="1:17" ht="15" x14ac:dyDescent="0.25">
      <c r="A420" s="10" t="s">
        <v>1143</v>
      </c>
      <c r="B420" s="18">
        <v>48048821</v>
      </c>
      <c r="C420" s="11">
        <f>VLOOKUP('[1]Tortugas liberadas DPNG'!B420,'[1]Marcacion Recaptura Limpias'!L$2:M$1495, 2,FALSE)</f>
        <v>48048821</v>
      </c>
      <c r="D420" s="19">
        <v>2175</v>
      </c>
      <c r="E420" s="16" t="s">
        <v>1153</v>
      </c>
      <c r="F420" s="16">
        <f t="shared" si="6"/>
        <v>7</v>
      </c>
      <c r="G420" s="20">
        <v>40670</v>
      </c>
      <c r="H420" s="19">
        <v>2015</v>
      </c>
      <c r="I420" s="19">
        <v>6</v>
      </c>
      <c r="J420" s="19">
        <v>27</v>
      </c>
      <c r="K420" s="19">
        <v>17</v>
      </c>
      <c r="L420" s="16">
        <v>27.2</v>
      </c>
      <c r="M420" s="16">
        <v>28.6</v>
      </c>
      <c r="N420" s="16">
        <v>19</v>
      </c>
      <c r="O420" s="19">
        <v>2700</v>
      </c>
      <c r="P420" s="17">
        <v>-0.82076000000000005</v>
      </c>
      <c r="Q420" s="17">
        <v>-90.060063</v>
      </c>
    </row>
    <row r="421" spans="1:17" ht="15" x14ac:dyDescent="0.25">
      <c r="A421" s="10" t="s">
        <v>1143</v>
      </c>
      <c r="B421" s="18">
        <v>48369798</v>
      </c>
      <c r="C421" s="11">
        <f>VLOOKUP('[1]Tortugas liberadas DPNG'!B421,'[1]Marcacion Recaptura Limpias'!L$2:M$1495, 2,FALSE)</f>
        <v>48369798</v>
      </c>
      <c r="D421" s="19">
        <v>2176</v>
      </c>
      <c r="E421" s="16" t="s">
        <v>1153</v>
      </c>
      <c r="F421" s="16">
        <f t="shared" si="6"/>
        <v>7</v>
      </c>
      <c r="G421" s="20">
        <v>40670</v>
      </c>
      <c r="H421" s="19">
        <v>2015</v>
      </c>
      <c r="I421" s="19">
        <v>6</v>
      </c>
      <c r="J421" s="19">
        <v>27</v>
      </c>
      <c r="K421" s="19">
        <v>19</v>
      </c>
      <c r="L421" s="16">
        <v>27.2</v>
      </c>
      <c r="M421" s="16">
        <v>27.8</v>
      </c>
      <c r="N421" s="16">
        <v>18.399999999999999</v>
      </c>
      <c r="O421" s="19">
        <v>1700</v>
      </c>
      <c r="P421" s="17">
        <v>-0.82076000000000005</v>
      </c>
      <c r="Q421" s="17">
        <v>-90.060063</v>
      </c>
    </row>
    <row r="422" spans="1:17" ht="15" x14ac:dyDescent="0.25">
      <c r="A422" s="10" t="s">
        <v>1143</v>
      </c>
      <c r="B422" s="18">
        <v>48369071</v>
      </c>
      <c r="C422" s="11">
        <f>VLOOKUP('[1]Tortugas liberadas DPNG'!B422,'[1]Marcacion Recaptura Limpias'!L$2:M$1495, 2,FALSE)</f>
        <v>48369071</v>
      </c>
      <c r="D422" s="19">
        <v>2177</v>
      </c>
      <c r="E422" s="16" t="s">
        <v>1153</v>
      </c>
      <c r="F422" s="16">
        <f t="shared" si="6"/>
        <v>7</v>
      </c>
      <c r="G422" s="20">
        <v>40670</v>
      </c>
      <c r="H422" s="19">
        <v>2015</v>
      </c>
      <c r="I422" s="19">
        <v>6</v>
      </c>
      <c r="J422" s="19">
        <v>27</v>
      </c>
      <c r="K422" s="19">
        <v>21</v>
      </c>
      <c r="L422" s="16">
        <v>30.6</v>
      </c>
      <c r="M422" s="16">
        <v>32.5</v>
      </c>
      <c r="N422" s="16">
        <v>21.7</v>
      </c>
      <c r="O422" s="19">
        <v>2800</v>
      </c>
      <c r="P422" s="17">
        <v>-0.82076000000000005</v>
      </c>
      <c r="Q422" s="17">
        <v>-90.060063</v>
      </c>
    </row>
    <row r="423" spans="1:17" ht="15" x14ac:dyDescent="0.25">
      <c r="A423" s="10" t="s">
        <v>1143</v>
      </c>
      <c r="B423" s="18">
        <v>48059822</v>
      </c>
      <c r="C423" s="11">
        <f>VLOOKUP('[1]Tortugas liberadas DPNG'!B423,'[1]Marcacion Recaptura Limpias'!L$2:M$1495, 2,FALSE)</f>
        <v>48059822</v>
      </c>
      <c r="D423" s="19">
        <v>2178</v>
      </c>
      <c r="E423" s="16" t="s">
        <v>1153</v>
      </c>
      <c r="F423" s="16">
        <f t="shared" si="6"/>
        <v>7</v>
      </c>
      <c r="G423" s="20">
        <v>40670</v>
      </c>
      <c r="H423" s="19">
        <v>2015</v>
      </c>
      <c r="I423" s="19">
        <v>6</v>
      </c>
      <c r="J423" s="19">
        <v>27</v>
      </c>
      <c r="K423" s="19">
        <v>23</v>
      </c>
      <c r="L423" s="16">
        <v>28.6</v>
      </c>
      <c r="M423" s="16">
        <v>29.4</v>
      </c>
      <c r="N423" s="16">
        <v>19.399999999999999</v>
      </c>
      <c r="O423" s="19">
        <v>2000</v>
      </c>
      <c r="P423" s="17">
        <v>-0.82076000000000005</v>
      </c>
      <c r="Q423" s="17">
        <v>-90.060063</v>
      </c>
    </row>
    <row r="424" spans="1:17" ht="15" x14ac:dyDescent="0.25">
      <c r="A424" s="10" t="s">
        <v>1143</v>
      </c>
      <c r="B424" s="18">
        <v>48074329</v>
      </c>
      <c r="C424" s="11">
        <f>VLOOKUP('[1]Tortugas liberadas DPNG'!B424,'[1]Marcacion Recaptura Limpias'!L$2:M$1495, 2,FALSE)</f>
        <v>48074329</v>
      </c>
      <c r="D424" s="19">
        <v>2179</v>
      </c>
      <c r="E424" s="16" t="s">
        <v>1153</v>
      </c>
      <c r="F424" s="16">
        <f t="shared" si="6"/>
        <v>7</v>
      </c>
      <c r="G424" s="20">
        <v>40670</v>
      </c>
      <c r="H424" s="19">
        <v>2015</v>
      </c>
      <c r="I424" s="19">
        <v>6</v>
      </c>
      <c r="J424" s="19">
        <v>27</v>
      </c>
      <c r="K424" s="19">
        <v>24</v>
      </c>
      <c r="L424" s="16">
        <v>30.3</v>
      </c>
      <c r="M424" s="16">
        <v>31.6</v>
      </c>
      <c r="N424" s="16">
        <v>21.2</v>
      </c>
      <c r="O424" s="19">
        <v>2600</v>
      </c>
      <c r="P424" s="17">
        <v>-0.82076000000000005</v>
      </c>
      <c r="Q424" s="17">
        <v>-90.060063</v>
      </c>
    </row>
    <row r="425" spans="1:17" ht="15" x14ac:dyDescent="0.25">
      <c r="A425" s="10" t="s">
        <v>1143</v>
      </c>
      <c r="B425" s="18">
        <v>48289830</v>
      </c>
      <c r="C425" s="11">
        <f>VLOOKUP('[1]Tortugas liberadas DPNG'!B425,'[1]Marcacion Recaptura Limpias'!L$2:M$1495, 2,FALSE)</f>
        <v>48289830</v>
      </c>
      <c r="D425" s="19">
        <v>2180</v>
      </c>
      <c r="E425" s="16" t="s">
        <v>1153</v>
      </c>
      <c r="F425" s="16">
        <f t="shared" si="6"/>
        <v>7</v>
      </c>
      <c r="G425" s="20">
        <v>40670</v>
      </c>
      <c r="H425" s="19">
        <v>2015</v>
      </c>
      <c r="I425" s="19">
        <v>6</v>
      </c>
      <c r="J425" s="19">
        <v>27</v>
      </c>
      <c r="K425" s="19">
        <v>25</v>
      </c>
      <c r="L425" s="16">
        <v>28.5</v>
      </c>
      <c r="M425" s="16">
        <v>29.9</v>
      </c>
      <c r="N425" s="16">
        <v>20.2</v>
      </c>
      <c r="O425" s="19">
        <v>2300</v>
      </c>
      <c r="P425" s="17">
        <v>-0.82076000000000005</v>
      </c>
      <c r="Q425" s="17">
        <v>-90.060063</v>
      </c>
    </row>
    <row r="426" spans="1:17" ht="15" x14ac:dyDescent="0.25">
      <c r="A426" s="10" t="s">
        <v>1143</v>
      </c>
      <c r="B426" s="18">
        <v>48280065</v>
      </c>
      <c r="C426" s="11">
        <f>VLOOKUP('[1]Tortugas liberadas DPNG'!B426,'[1]Marcacion Recaptura Limpias'!L$2:M$1495, 2,FALSE)</f>
        <v>48280065</v>
      </c>
      <c r="D426" s="19">
        <v>2181</v>
      </c>
      <c r="E426" s="16" t="s">
        <v>1153</v>
      </c>
      <c r="F426" s="16">
        <f t="shared" si="6"/>
        <v>7</v>
      </c>
      <c r="G426" s="20">
        <v>40670</v>
      </c>
      <c r="H426" s="19">
        <v>2015</v>
      </c>
      <c r="I426" s="19">
        <v>6</v>
      </c>
      <c r="J426" s="19">
        <v>27</v>
      </c>
      <c r="K426" s="19">
        <v>26</v>
      </c>
      <c r="L426" s="16">
        <v>29.4</v>
      </c>
      <c r="M426" s="16">
        <v>30.7</v>
      </c>
      <c r="N426" s="16">
        <v>20.6</v>
      </c>
      <c r="O426" s="19">
        <v>2500</v>
      </c>
      <c r="P426" s="17">
        <v>-0.82076000000000005</v>
      </c>
      <c r="Q426" s="17">
        <v>-90.060063</v>
      </c>
    </row>
    <row r="427" spans="1:17" ht="15" x14ac:dyDescent="0.25">
      <c r="A427" s="10" t="s">
        <v>1143</v>
      </c>
      <c r="B427" s="18">
        <v>48112356</v>
      </c>
      <c r="C427" s="11">
        <f>VLOOKUP('[1]Tortugas liberadas DPNG'!B427,'[1]Marcacion Recaptura Limpias'!L$2:M$1495, 2,FALSE)</f>
        <v>48112356</v>
      </c>
      <c r="D427" s="19">
        <v>2182</v>
      </c>
      <c r="E427" s="16" t="s">
        <v>1153</v>
      </c>
      <c r="F427" s="16">
        <f t="shared" si="6"/>
        <v>7</v>
      </c>
      <c r="G427" s="20">
        <v>40670</v>
      </c>
      <c r="H427" s="19">
        <v>2015</v>
      </c>
      <c r="I427" s="19">
        <v>6</v>
      </c>
      <c r="J427" s="19">
        <v>27</v>
      </c>
      <c r="K427" s="19">
        <v>27</v>
      </c>
      <c r="L427" s="16">
        <v>32</v>
      </c>
      <c r="M427" s="16">
        <v>33.4</v>
      </c>
      <c r="N427" s="16">
        <v>22.7</v>
      </c>
      <c r="O427" s="19">
        <v>3000</v>
      </c>
      <c r="P427" s="17">
        <v>-0.82076000000000005</v>
      </c>
      <c r="Q427" s="17">
        <v>-90.060063</v>
      </c>
    </row>
    <row r="428" spans="1:17" ht="15" x14ac:dyDescent="0.25">
      <c r="A428" s="10" t="s">
        <v>1143</v>
      </c>
      <c r="B428" s="18">
        <v>48037325</v>
      </c>
      <c r="C428" s="11">
        <f>VLOOKUP('[1]Tortugas liberadas DPNG'!B428,'[1]Marcacion Recaptura Limpias'!L$2:M$1495, 2,FALSE)</f>
        <v>48037325</v>
      </c>
      <c r="D428" s="19">
        <v>2183</v>
      </c>
      <c r="E428" s="16" t="s">
        <v>1153</v>
      </c>
      <c r="F428" s="16">
        <f t="shared" si="6"/>
        <v>7</v>
      </c>
      <c r="G428" s="20">
        <v>40670</v>
      </c>
      <c r="H428" s="19">
        <v>2015</v>
      </c>
      <c r="I428" s="19">
        <v>6</v>
      </c>
      <c r="J428" s="19">
        <v>27</v>
      </c>
      <c r="K428" s="19">
        <v>29</v>
      </c>
      <c r="L428" s="16">
        <v>31.9</v>
      </c>
      <c r="M428" s="16">
        <v>33.5</v>
      </c>
      <c r="N428" s="16">
        <v>22.6</v>
      </c>
      <c r="O428" s="19">
        <v>3200</v>
      </c>
      <c r="P428" s="17">
        <v>-0.82076000000000005</v>
      </c>
      <c r="Q428" s="17">
        <v>-90.060063</v>
      </c>
    </row>
    <row r="429" spans="1:17" ht="15" x14ac:dyDescent="0.25">
      <c r="A429" s="10" t="s">
        <v>1143</v>
      </c>
      <c r="B429" s="18">
        <v>48367612</v>
      </c>
      <c r="C429" s="11">
        <f>VLOOKUP('[1]Tortugas liberadas DPNG'!B429,'[1]Marcacion Recaptura Limpias'!L$2:M$1495, 2,FALSE)</f>
        <v>48367612</v>
      </c>
      <c r="D429" s="19">
        <v>2184</v>
      </c>
      <c r="E429" s="16" t="s">
        <v>1153</v>
      </c>
      <c r="F429" s="16">
        <f t="shared" si="6"/>
        <v>7</v>
      </c>
      <c r="G429" s="20">
        <v>40670</v>
      </c>
      <c r="H429" s="19">
        <v>2015</v>
      </c>
      <c r="I429" s="19">
        <v>6</v>
      </c>
      <c r="J429" s="19">
        <v>27</v>
      </c>
      <c r="K429" s="19">
        <v>30</v>
      </c>
      <c r="L429" s="16">
        <v>30.4</v>
      </c>
      <c r="M429" s="16">
        <v>31.7</v>
      </c>
      <c r="N429" s="16">
        <v>21.3</v>
      </c>
      <c r="O429" s="19">
        <v>2600</v>
      </c>
      <c r="P429" s="17">
        <v>-0.82076000000000005</v>
      </c>
      <c r="Q429" s="17">
        <v>-90.060063</v>
      </c>
    </row>
    <row r="430" spans="1:17" ht="15" x14ac:dyDescent="0.25">
      <c r="A430" s="10" t="s">
        <v>1143</v>
      </c>
      <c r="B430" s="18">
        <v>48376547</v>
      </c>
      <c r="C430" s="11">
        <f>VLOOKUP('[1]Tortugas liberadas DPNG'!B430,'[1]Marcacion Recaptura Limpias'!L$2:M$1495, 2,FALSE)</f>
        <v>48376547</v>
      </c>
      <c r="D430" s="19">
        <v>2185</v>
      </c>
      <c r="E430" s="16" t="s">
        <v>1153</v>
      </c>
      <c r="F430" s="16">
        <f t="shared" si="6"/>
        <v>7</v>
      </c>
      <c r="G430" s="20">
        <v>40670</v>
      </c>
      <c r="H430" s="19">
        <v>2015</v>
      </c>
      <c r="I430" s="19">
        <v>6</v>
      </c>
      <c r="J430" s="19">
        <v>27</v>
      </c>
      <c r="K430" s="19">
        <v>32</v>
      </c>
      <c r="L430" s="16">
        <v>30.4</v>
      </c>
      <c r="M430" s="16">
        <v>31</v>
      </c>
      <c r="N430" s="16">
        <v>20.6</v>
      </c>
      <c r="O430" s="19">
        <v>2300</v>
      </c>
      <c r="P430" s="17">
        <v>-0.82076000000000005</v>
      </c>
      <c r="Q430" s="17">
        <v>-90.060063</v>
      </c>
    </row>
    <row r="431" spans="1:17" ht="15" x14ac:dyDescent="0.25">
      <c r="A431" s="10" t="s">
        <v>1143</v>
      </c>
      <c r="B431" s="18">
        <v>48033622</v>
      </c>
      <c r="C431" s="11">
        <f>VLOOKUP('[1]Tortugas liberadas DPNG'!B431,'[1]Marcacion Recaptura Limpias'!L$2:M$1495, 2,FALSE)</f>
        <v>48033622</v>
      </c>
      <c r="D431" s="19">
        <v>2186</v>
      </c>
      <c r="E431" s="16" t="s">
        <v>1153</v>
      </c>
      <c r="F431" s="16">
        <f t="shared" si="6"/>
        <v>7</v>
      </c>
      <c r="G431" s="20">
        <v>40670</v>
      </c>
      <c r="H431" s="19">
        <v>2015</v>
      </c>
      <c r="I431" s="19">
        <v>6</v>
      </c>
      <c r="J431" s="19">
        <v>27</v>
      </c>
      <c r="K431" s="19">
        <v>33</v>
      </c>
      <c r="L431" s="16">
        <v>27</v>
      </c>
      <c r="M431" s="16">
        <v>28.6</v>
      </c>
      <c r="N431" s="16">
        <v>18.3</v>
      </c>
      <c r="O431" s="19">
        <v>1600</v>
      </c>
      <c r="P431" s="17">
        <v>-0.82076000000000005</v>
      </c>
      <c r="Q431" s="17">
        <v>-90.060063</v>
      </c>
    </row>
    <row r="432" spans="1:17" ht="15" x14ac:dyDescent="0.25">
      <c r="A432" s="10" t="s">
        <v>1143</v>
      </c>
      <c r="B432" s="18">
        <v>48066860</v>
      </c>
      <c r="C432" s="11">
        <f>VLOOKUP('[1]Tortugas liberadas DPNG'!B432,'[1]Marcacion Recaptura Limpias'!L$2:M$1495, 2,FALSE)</f>
        <v>48066860</v>
      </c>
      <c r="D432" s="19">
        <v>2187</v>
      </c>
      <c r="E432" s="16" t="s">
        <v>1153</v>
      </c>
      <c r="F432" s="16">
        <f t="shared" si="6"/>
        <v>7</v>
      </c>
      <c r="G432" s="20">
        <v>40670</v>
      </c>
      <c r="H432" s="19">
        <v>2015</v>
      </c>
      <c r="I432" s="19">
        <v>6</v>
      </c>
      <c r="J432" s="19">
        <v>27</v>
      </c>
      <c r="K432" s="19">
        <v>34</v>
      </c>
      <c r="L432" s="16">
        <v>26.9</v>
      </c>
      <c r="M432" s="16">
        <v>27.5</v>
      </c>
      <c r="N432" s="16">
        <v>17.8</v>
      </c>
      <c r="O432" s="19">
        <v>1700</v>
      </c>
      <c r="P432" s="17">
        <v>-0.82076000000000005</v>
      </c>
      <c r="Q432" s="17">
        <v>-90.060063</v>
      </c>
    </row>
    <row r="433" spans="1:17" ht="15" x14ac:dyDescent="0.25">
      <c r="A433" s="10" t="s">
        <v>1143</v>
      </c>
      <c r="B433" s="18">
        <v>48311521</v>
      </c>
      <c r="C433" s="11">
        <f>VLOOKUP('[1]Tortugas liberadas DPNG'!B433,'[1]Marcacion Recaptura Limpias'!L$2:M$1495, 2,FALSE)</f>
        <v>48311521</v>
      </c>
      <c r="D433" s="19">
        <v>2188</v>
      </c>
      <c r="E433" s="16" t="s">
        <v>1153</v>
      </c>
      <c r="F433" s="16">
        <f t="shared" si="6"/>
        <v>7</v>
      </c>
      <c r="G433" s="20">
        <v>40670</v>
      </c>
      <c r="H433" s="19">
        <v>2015</v>
      </c>
      <c r="I433" s="19">
        <v>6</v>
      </c>
      <c r="J433" s="19">
        <v>27</v>
      </c>
      <c r="K433" s="19">
        <v>35</v>
      </c>
      <c r="L433" s="16">
        <v>27</v>
      </c>
      <c r="M433" s="16">
        <v>28.4</v>
      </c>
      <c r="N433" s="16">
        <v>18.2</v>
      </c>
      <c r="O433" s="19">
        <v>1700</v>
      </c>
      <c r="P433" s="17">
        <v>-0.82076000000000005</v>
      </c>
      <c r="Q433" s="17">
        <v>-90.060063</v>
      </c>
    </row>
    <row r="434" spans="1:17" ht="15" x14ac:dyDescent="0.25">
      <c r="A434" s="10" t="s">
        <v>1143</v>
      </c>
      <c r="B434" s="18">
        <v>48334822</v>
      </c>
      <c r="C434" s="11">
        <f>VLOOKUP('[1]Tortugas liberadas DPNG'!B434,'[1]Marcacion Recaptura Limpias'!L$2:M$1495, 2,FALSE)</f>
        <v>48334822</v>
      </c>
      <c r="D434" s="19">
        <v>2189</v>
      </c>
      <c r="E434" s="16" t="s">
        <v>1153</v>
      </c>
      <c r="F434" s="16">
        <f t="shared" si="6"/>
        <v>7</v>
      </c>
      <c r="G434" s="20">
        <v>40670</v>
      </c>
      <c r="H434" s="19">
        <v>2015</v>
      </c>
      <c r="I434" s="19">
        <v>6</v>
      </c>
      <c r="J434" s="19">
        <v>27</v>
      </c>
      <c r="K434" s="19">
        <v>37</v>
      </c>
      <c r="L434" s="16">
        <v>23.2</v>
      </c>
      <c r="M434" s="16">
        <v>23.5</v>
      </c>
      <c r="N434" s="16">
        <v>15.4</v>
      </c>
      <c r="O434" s="19">
        <v>1100</v>
      </c>
      <c r="P434" s="17">
        <v>-0.82076000000000005</v>
      </c>
      <c r="Q434" s="17">
        <v>-90.060063</v>
      </c>
    </row>
    <row r="435" spans="1:17" ht="15" x14ac:dyDescent="0.25">
      <c r="A435" s="10" t="s">
        <v>1143</v>
      </c>
      <c r="B435" s="18">
        <v>48312312</v>
      </c>
      <c r="C435" s="11">
        <f>VLOOKUP('[1]Tortugas liberadas DPNG'!B435,'[1]Marcacion Recaptura Limpias'!L$2:M$1495, 2,FALSE)</f>
        <v>48312312</v>
      </c>
      <c r="D435" s="19">
        <v>2190</v>
      </c>
      <c r="E435" s="16" t="s">
        <v>1153</v>
      </c>
      <c r="F435" s="16">
        <f t="shared" si="6"/>
        <v>7</v>
      </c>
      <c r="G435" s="20">
        <v>40670</v>
      </c>
      <c r="H435" s="19">
        <v>2015</v>
      </c>
      <c r="I435" s="19">
        <v>6</v>
      </c>
      <c r="J435" s="19">
        <v>27</v>
      </c>
      <c r="K435" s="19">
        <v>39</v>
      </c>
      <c r="L435" s="16">
        <v>26.4</v>
      </c>
      <c r="M435" s="16">
        <v>27.8</v>
      </c>
      <c r="N435" s="16">
        <v>17.899999999999999</v>
      </c>
      <c r="O435" s="19">
        <v>2800</v>
      </c>
      <c r="P435" s="17">
        <v>-0.82076000000000005</v>
      </c>
      <c r="Q435" s="17">
        <v>-90.060063</v>
      </c>
    </row>
    <row r="436" spans="1:17" ht="15" x14ac:dyDescent="0.25">
      <c r="A436" s="10" t="s">
        <v>1143</v>
      </c>
      <c r="B436" s="18">
        <v>48073790</v>
      </c>
      <c r="C436" s="11">
        <f>VLOOKUP('[1]Tortugas liberadas DPNG'!B436,'[1]Marcacion Recaptura Limpias'!L$2:M$1495, 2,FALSE)</f>
        <v>48073790</v>
      </c>
      <c r="D436" s="19">
        <v>2191</v>
      </c>
      <c r="E436" s="16" t="s">
        <v>1153</v>
      </c>
      <c r="F436" s="16">
        <f t="shared" si="6"/>
        <v>7</v>
      </c>
      <c r="G436" s="20">
        <v>40670</v>
      </c>
      <c r="H436" s="19">
        <v>2015</v>
      </c>
      <c r="I436" s="19">
        <v>6</v>
      </c>
      <c r="J436" s="19">
        <v>27</v>
      </c>
      <c r="K436" s="19">
        <v>41</v>
      </c>
      <c r="L436" s="16">
        <v>28.4</v>
      </c>
      <c r="M436" s="16">
        <v>31.2</v>
      </c>
      <c r="N436" s="16">
        <v>20.100000000000001</v>
      </c>
      <c r="O436" s="19">
        <v>2400</v>
      </c>
      <c r="P436" s="17">
        <v>-0.82076000000000005</v>
      </c>
      <c r="Q436" s="17">
        <v>-90.060063</v>
      </c>
    </row>
    <row r="437" spans="1:17" ht="15" x14ac:dyDescent="0.25">
      <c r="A437" s="10" t="s">
        <v>1143</v>
      </c>
      <c r="B437" s="18">
        <v>48076894</v>
      </c>
      <c r="C437" s="11">
        <f>VLOOKUP('[1]Tortugas liberadas DPNG'!B437,'[1]Marcacion Recaptura Limpias'!L$2:M$1495, 2,FALSE)</f>
        <v>48076894</v>
      </c>
      <c r="D437" s="19">
        <v>2192</v>
      </c>
      <c r="E437" s="16" t="s">
        <v>1153</v>
      </c>
      <c r="F437" s="16">
        <f t="shared" si="6"/>
        <v>7</v>
      </c>
      <c r="G437" s="20">
        <v>40670</v>
      </c>
      <c r="H437" s="19">
        <v>2015</v>
      </c>
      <c r="I437" s="19">
        <v>6</v>
      </c>
      <c r="J437" s="19">
        <v>27</v>
      </c>
      <c r="K437" s="19">
        <v>43</v>
      </c>
      <c r="L437" s="16">
        <v>30.5</v>
      </c>
      <c r="M437" s="16">
        <v>32.4</v>
      </c>
      <c r="N437" s="16">
        <v>21.4</v>
      </c>
      <c r="O437" s="19">
        <v>2700</v>
      </c>
      <c r="P437" s="17">
        <v>-0.82076000000000005</v>
      </c>
      <c r="Q437" s="17">
        <v>-90.060063</v>
      </c>
    </row>
    <row r="438" spans="1:17" ht="15" x14ac:dyDescent="0.25">
      <c r="A438" s="10" t="s">
        <v>1143</v>
      </c>
      <c r="B438" s="18">
        <v>48283055</v>
      </c>
      <c r="C438" s="11">
        <f>VLOOKUP('[1]Tortugas liberadas DPNG'!B438,'[1]Marcacion Recaptura Limpias'!L$2:M$1495, 2,FALSE)</f>
        <v>48283055</v>
      </c>
      <c r="D438" s="19">
        <v>2193</v>
      </c>
      <c r="E438" s="16" t="s">
        <v>1153</v>
      </c>
      <c r="F438" s="16">
        <f t="shared" si="6"/>
        <v>7</v>
      </c>
      <c r="G438" s="20">
        <v>40670</v>
      </c>
      <c r="H438" s="19">
        <v>2015</v>
      </c>
      <c r="I438" s="19">
        <v>6</v>
      </c>
      <c r="J438" s="19">
        <v>27</v>
      </c>
      <c r="K438" s="19">
        <v>45</v>
      </c>
      <c r="L438" s="16">
        <v>26.5</v>
      </c>
      <c r="M438" s="16">
        <v>28.1</v>
      </c>
      <c r="N438" s="16">
        <v>18.399999999999999</v>
      </c>
      <c r="O438" s="19">
        <v>1800</v>
      </c>
      <c r="P438" s="17">
        <v>-0.82076000000000005</v>
      </c>
      <c r="Q438" s="17">
        <v>-90.060063</v>
      </c>
    </row>
    <row r="439" spans="1:17" ht="15" x14ac:dyDescent="0.25">
      <c r="A439" s="10" t="s">
        <v>1143</v>
      </c>
      <c r="B439" s="18">
        <v>48310051</v>
      </c>
      <c r="C439" s="11">
        <f>VLOOKUP('[1]Tortugas liberadas DPNG'!B439,'[1]Marcacion Recaptura Limpias'!L$2:M$1495, 2,FALSE)</f>
        <v>48310051</v>
      </c>
      <c r="D439" s="19">
        <v>2194</v>
      </c>
      <c r="E439" s="16" t="s">
        <v>1153</v>
      </c>
      <c r="F439" s="16">
        <f t="shared" si="6"/>
        <v>7</v>
      </c>
      <c r="G439" s="20">
        <v>40670</v>
      </c>
      <c r="H439" s="19">
        <v>2015</v>
      </c>
      <c r="I439" s="19">
        <v>6</v>
      </c>
      <c r="J439" s="19">
        <v>27</v>
      </c>
      <c r="K439" s="19">
        <v>46</v>
      </c>
      <c r="L439" s="16">
        <v>28</v>
      </c>
      <c r="M439" s="16">
        <v>29.6</v>
      </c>
      <c r="N439" s="16">
        <v>19.399999999999999</v>
      </c>
      <c r="O439" s="19">
        <v>2100</v>
      </c>
      <c r="P439" s="17">
        <v>-0.82076000000000005</v>
      </c>
      <c r="Q439" s="17">
        <v>-90.060063</v>
      </c>
    </row>
    <row r="440" spans="1:17" ht="15" x14ac:dyDescent="0.25">
      <c r="A440" s="10" t="s">
        <v>1143</v>
      </c>
      <c r="B440" s="18">
        <v>48067031</v>
      </c>
      <c r="C440" s="11">
        <f>VLOOKUP('[1]Tortugas liberadas DPNG'!B440,'[1]Marcacion Recaptura Limpias'!L$2:M$1495, 2,FALSE)</f>
        <v>48067031</v>
      </c>
      <c r="D440" s="19">
        <v>2195</v>
      </c>
      <c r="E440" s="16" t="s">
        <v>1153</v>
      </c>
      <c r="F440" s="16">
        <f t="shared" si="6"/>
        <v>7</v>
      </c>
      <c r="G440" s="20">
        <v>40670</v>
      </c>
      <c r="H440" s="19">
        <v>2015</v>
      </c>
      <c r="I440" s="19">
        <v>6</v>
      </c>
      <c r="J440" s="19">
        <v>27</v>
      </c>
      <c r="K440" s="19">
        <v>48</v>
      </c>
      <c r="L440" s="16">
        <v>24.9</v>
      </c>
      <c r="M440" s="16">
        <v>26.3</v>
      </c>
      <c r="N440" s="16">
        <v>17.3</v>
      </c>
      <c r="O440" s="19">
        <v>1400</v>
      </c>
      <c r="P440" s="17">
        <v>-0.82076000000000005</v>
      </c>
      <c r="Q440" s="17">
        <v>-90.060063</v>
      </c>
    </row>
    <row r="441" spans="1:17" ht="15" x14ac:dyDescent="0.25">
      <c r="A441" s="10" t="s">
        <v>1143</v>
      </c>
      <c r="B441" s="18">
        <v>48317556</v>
      </c>
      <c r="C441" s="11">
        <f>VLOOKUP('[1]Tortugas liberadas DPNG'!B441,'[1]Marcacion Recaptura Limpias'!L$2:M$1495, 2,FALSE)</f>
        <v>48317556</v>
      </c>
      <c r="D441" s="19">
        <v>2196</v>
      </c>
      <c r="E441" s="16" t="s">
        <v>1153</v>
      </c>
      <c r="F441" s="16">
        <f t="shared" si="6"/>
        <v>7</v>
      </c>
      <c r="G441" s="20">
        <v>40670</v>
      </c>
      <c r="H441" s="19">
        <v>2015</v>
      </c>
      <c r="I441" s="19">
        <v>6</v>
      </c>
      <c r="J441" s="19">
        <v>27</v>
      </c>
      <c r="K441" s="19">
        <v>49</v>
      </c>
      <c r="L441" s="16">
        <v>25</v>
      </c>
      <c r="M441" s="16">
        <v>26.1</v>
      </c>
      <c r="N441" s="16">
        <v>17</v>
      </c>
      <c r="O441" s="19">
        <v>1400</v>
      </c>
      <c r="P441" s="17">
        <v>-0.82076000000000005</v>
      </c>
      <c r="Q441" s="17">
        <v>-90.060063</v>
      </c>
    </row>
    <row r="442" spans="1:17" ht="15" x14ac:dyDescent="0.25">
      <c r="A442" s="10" t="s">
        <v>1143</v>
      </c>
      <c r="B442" s="18">
        <v>48367104</v>
      </c>
      <c r="C442" s="11">
        <f>VLOOKUP('[1]Tortugas liberadas DPNG'!B442,'[1]Marcacion Recaptura Limpias'!L$2:M$1495, 2,FALSE)</f>
        <v>48367104</v>
      </c>
      <c r="D442" s="19">
        <v>2197</v>
      </c>
      <c r="E442" s="16" t="s">
        <v>1153</v>
      </c>
      <c r="F442" s="16">
        <f t="shared" si="6"/>
        <v>7</v>
      </c>
      <c r="G442" s="20">
        <v>40670</v>
      </c>
      <c r="H442" s="19">
        <v>2015</v>
      </c>
      <c r="I442" s="19">
        <v>6</v>
      </c>
      <c r="J442" s="19">
        <v>27</v>
      </c>
      <c r="K442" s="19">
        <v>51</v>
      </c>
      <c r="L442" s="16">
        <v>26.8</v>
      </c>
      <c r="M442" s="16">
        <v>27.1</v>
      </c>
      <c r="N442" s="16">
        <v>18.3</v>
      </c>
      <c r="O442" s="19">
        <v>1700</v>
      </c>
      <c r="P442" s="17">
        <v>-0.82076000000000005</v>
      </c>
      <c r="Q442" s="17">
        <v>-90.060063</v>
      </c>
    </row>
    <row r="443" spans="1:17" ht="15" x14ac:dyDescent="0.25">
      <c r="A443" s="10" t="s">
        <v>1143</v>
      </c>
      <c r="B443" s="18">
        <v>48065259</v>
      </c>
      <c r="C443" s="18">
        <v>48065259</v>
      </c>
      <c r="D443" s="19">
        <v>2198</v>
      </c>
      <c r="E443" s="16" t="s">
        <v>1153</v>
      </c>
      <c r="F443" s="16">
        <f t="shared" si="6"/>
        <v>7</v>
      </c>
      <c r="G443" s="20">
        <v>40670</v>
      </c>
      <c r="H443" s="19">
        <v>2015</v>
      </c>
      <c r="I443" s="19">
        <v>6</v>
      </c>
      <c r="J443" s="19">
        <v>27</v>
      </c>
      <c r="K443" s="19">
        <v>52</v>
      </c>
      <c r="L443" s="16">
        <v>24.5</v>
      </c>
      <c r="M443" s="16">
        <v>25.3</v>
      </c>
      <c r="N443" s="16">
        <v>16.399999999999999</v>
      </c>
      <c r="O443" s="19">
        <v>1300</v>
      </c>
      <c r="P443" s="17">
        <v>-0.82076000000000005</v>
      </c>
      <c r="Q443" s="17">
        <v>-90.060063</v>
      </c>
    </row>
    <row r="444" spans="1:17" ht="15" x14ac:dyDescent="0.25">
      <c r="A444" s="10" t="s">
        <v>1143</v>
      </c>
      <c r="B444" s="18">
        <v>48309321</v>
      </c>
      <c r="C444" s="11">
        <f>VLOOKUP('[1]Tortugas liberadas DPNG'!B444,'[1]Marcacion Recaptura Limpias'!L$2:M$1495, 2,FALSE)</f>
        <v>48309321</v>
      </c>
      <c r="D444" s="19">
        <v>2199</v>
      </c>
      <c r="E444" s="16" t="s">
        <v>1153</v>
      </c>
      <c r="F444" s="16">
        <f t="shared" si="6"/>
        <v>7</v>
      </c>
      <c r="G444" s="20">
        <v>40670</v>
      </c>
      <c r="H444" s="19">
        <v>2015</v>
      </c>
      <c r="I444" s="19">
        <v>6</v>
      </c>
      <c r="J444" s="19">
        <v>27</v>
      </c>
      <c r="K444" s="19">
        <v>53</v>
      </c>
      <c r="L444" s="16">
        <v>29.5</v>
      </c>
      <c r="M444" s="16">
        <v>29.8</v>
      </c>
      <c r="N444" s="16">
        <v>19.7</v>
      </c>
      <c r="O444" s="19">
        <v>2100</v>
      </c>
      <c r="P444" s="17">
        <v>-0.82076000000000005</v>
      </c>
      <c r="Q444" s="17">
        <v>-90.060063</v>
      </c>
    </row>
    <row r="445" spans="1:17" ht="15" x14ac:dyDescent="0.25">
      <c r="A445" s="10" t="s">
        <v>1143</v>
      </c>
      <c r="B445" s="18">
        <v>48076003</v>
      </c>
      <c r="C445" s="11">
        <f>VLOOKUP('[1]Tortugas liberadas DPNG'!B445,'[1]Marcacion Recaptura Limpias'!L$2:M$1495, 2,FALSE)</f>
        <v>48076003</v>
      </c>
      <c r="D445" s="19">
        <v>2200</v>
      </c>
      <c r="E445" s="16" t="s">
        <v>1153</v>
      </c>
      <c r="F445" s="16">
        <f t="shared" si="6"/>
        <v>7</v>
      </c>
      <c r="G445" s="20">
        <v>40670</v>
      </c>
      <c r="H445" s="19">
        <v>2015</v>
      </c>
      <c r="I445" s="19">
        <v>6</v>
      </c>
      <c r="J445" s="19">
        <v>27</v>
      </c>
      <c r="K445" s="19">
        <v>54</v>
      </c>
      <c r="L445" s="16">
        <v>27.8</v>
      </c>
      <c r="M445" s="16">
        <v>28.8</v>
      </c>
      <c r="N445" s="16">
        <v>19.399999999999999</v>
      </c>
      <c r="O445" s="19">
        <v>2000</v>
      </c>
      <c r="P445" s="17">
        <v>-0.82076000000000005</v>
      </c>
      <c r="Q445" s="17">
        <v>-90.060063</v>
      </c>
    </row>
    <row r="446" spans="1:17" ht="15" x14ac:dyDescent="0.25">
      <c r="A446" s="10" t="s">
        <v>1143</v>
      </c>
      <c r="B446" s="18">
        <v>48375866</v>
      </c>
      <c r="C446" s="11">
        <f>VLOOKUP('[1]Tortugas liberadas DPNG'!B446,'[1]Marcacion Recaptura Limpias'!L$2:M$1495, 2,FALSE)</f>
        <v>48375866</v>
      </c>
      <c r="D446" s="19">
        <v>2201</v>
      </c>
      <c r="E446" s="16" t="s">
        <v>1153</v>
      </c>
      <c r="F446" s="16">
        <f t="shared" si="6"/>
        <v>7</v>
      </c>
      <c r="G446" s="20">
        <v>40670</v>
      </c>
      <c r="H446" s="19">
        <v>2015</v>
      </c>
      <c r="I446" s="19">
        <v>6</v>
      </c>
      <c r="J446" s="19">
        <v>27</v>
      </c>
      <c r="K446" s="19">
        <v>56</v>
      </c>
      <c r="L446" s="16">
        <v>23.3</v>
      </c>
      <c r="M446" s="16">
        <v>23.2</v>
      </c>
      <c r="N446" s="16">
        <v>15.6</v>
      </c>
      <c r="O446" s="19">
        <v>750</v>
      </c>
      <c r="P446" s="17">
        <v>-0.82076000000000005</v>
      </c>
      <c r="Q446" s="17">
        <v>-90.060063</v>
      </c>
    </row>
    <row r="447" spans="1:17" ht="15" x14ac:dyDescent="0.25">
      <c r="A447" s="10" t="s">
        <v>1143</v>
      </c>
      <c r="B447" s="18">
        <v>48367895</v>
      </c>
      <c r="C447" s="11">
        <f>VLOOKUP('[1]Tortugas liberadas DPNG'!B447,'[1]Marcacion Recaptura Limpias'!L$2:M$1495, 2,FALSE)</f>
        <v>48367895</v>
      </c>
      <c r="D447" s="19">
        <v>2202</v>
      </c>
      <c r="E447" s="16" t="s">
        <v>1153</v>
      </c>
      <c r="F447" s="16">
        <f t="shared" si="6"/>
        <v>7</v>
      </c>
      <c r="G447" s="20">
        <v>40670</v>
      </c>
      <c r="H447" s="19">
        <v>2015</v>
      </c>
      <c r="I447" s="19">
        <v>6</v>
      </c>
      <c r="J447" s="19">
        <v>27</v>
      </c>
      <c r="K447" s="19">
        <v>59</v>
      </c>
      <c r="L447" s="16">
        <v>25.2</v>
      </c>
      <c r="M447" s="16">
        <v>25.4</v>
      </c>
      <c r="N447" s="16">
        <v>17.2</v>
      </c>
      <c r="O447" s="19">
        <v>1300</v>
      </c>
      <c r="P447" s="17">
        <v>-0.82076000000000005</v>
      </c>
      <c r="Q447" s="17">
        <v>-90.060063</v>
      </c>
    </row>
    <row r="448" spans="1:17" ht="15" x14ac:dyDescent="0.25">
      <c r="A448" s="10" t="s">
        <v>1143</v>
      </c>
      <c r="B448" s="18">
        <v>48345636</v>
      </c>
      <c r="C448" s="11">
        <f>VLOOKUP('[1]Tortugas liberadas DPNG'!B448,'[1]Marcacion Recaptura Limpias'!L$2:M$1495, 2,FALSE)</f>
        <v>48345636</v>
      </c>
      <c r="D448" s="19">
        <v>2203</v>
      </c>
      <c r="E448" s="16" t="s">
        <v>1153</v>
      </c>
      <c r="F448" s="16">
        <f t="shared" si="6"/>
        <v>7</v>
      </c>
      <c r="G448" s="20">
        <v>40670</v>
      </c>
      <c r="H448" s="19">
        <v>2015</v>
      </c>
      <c r="I448" s="19">
        <v>6</v>
      </c>
      <c r="J448" s="19">
        <v>27</v>
      </c>
      <c r="K448" s="19">
        <v>62</v>
      </c>
      <c r="L448" s="16">
        <v>31.1</v>
      </c>
      <c r="M448" s="16">
        <v>33.299999999999997</v>
      </c>
      <c r="N448" s="16">
        <v>21.7</v>
      </c>
      <c r="O448" s="19">
        <v>2750</v>
      </c>
      <c r="P448" s="17">
        <v>-0.82076000000000005</v>
      </c>
      <c r="Q448" s="17">
        <v>-90.060063</v>
      </c>
    </row>
    <row r="449" spans="1:17" ht="15" x14ac:dyDescent="0.25">
      <c r="A449" s="10" t="s">
        <v>1143</v>
      </c>
      <c r="B449" s="18">
        <v>48095618</v>
      </c>
      <c r="C449" s="11">
        <f>VLOOKUP('[1]Tortugas liberadas DPNG'!B449,'[1]Marcacion Recaptura Limpias'!L$2:M$1495, 2,FALSE)</f>
        <v>48095618</v>
      </c>
      <c r="D449" s="19">
        <v>2204</v>
      </c>
      <c r="E449" s="16" t="s">
        <v>1153</v>
      </c>
      <c r="F449" s="16">
        <f t="shared" si="6"/>
        <v>7</v>
      </c>
      <c r="G449" s="20">
        <v>40670</v>
      </c>
      <c r="H449" s="19">
        <v>2015</v>
      </c>
      <c r="I449" s="19">
        <v>6</v>
      </c>
      <c r="J449" s="19">
        <v>27</v>
      </c>
      <c r="K449" s="19">
        <v>64</v>
      </c>
      <c r="L449" s="16">
        <v>28.8</v>
      </c>
      <c r="M449" s="16">
        <v>30.4</v>
      </c>
      <c r="N449" s="16">
        <v>19.8</v>
      </c>
      <c r="O449" s="19">
        <v>2250</v>
      </c>
      <c r="P449" s="17">
        <v>-0.82076000000000005</v>
      </c>
      <c r="Q449" s="17">
        <v>-90.060063</v>
      </c>
    </row>
    <row r="450" spans="1:17" ht="15" x14ac:dyDescent="0.25">
      <c r="A450" s="10" t="s">
        <v>1143</v>
      </c>
      <c r="B450" s="18">
        <v>48280023</v>
      </c>
      <c r="C450" s="11">
        <f>VLOOKUP('[1]Tortugas liberadas DPNG'!B450,'[1]Marcacion Recaptura Limpias'!L$2:M$1495, 2,FALSE)</f>
        <v>48280023</v>
      </c>
      <c r="D450" s="19">
        <v>2205</v>
      </c>
      <c r="E450" s="16" t="s">
        <v>1153</v>
      </c>
      <c r="F450" s="16">
        <f t="shared" si="6"/>
        <v>7</v>
      </c>
      <c r="G450" s="20">
        <v>40670</v>
      </c>
      <c r="H450" s="19">
        <v>2015</v>
      </c>
      <c r="I450" s="19">
        <v>6</v>
      </c>
      <c r="J450" s="19">
        <v>27</v>
      </c>
      <c r="K450" s="19">
        <v>65</v>
      </c>
      <c r="L450" s="16">
        <v>31</v>
      </c>
      <c r="M450" s="16">
        <v>32.1</v>
      </c>
      <c r="N450" s="16">
        <v>21.8</v>
      </c>
      <c r="O450" s="19">
        <v>2700</v>
      </c>
      <c r="P450" s="17">
        <v>-0.82076000000000005</v>
      </c>
      <c r="Q450" s="17">
        <v>-90.060063</v>
      </c>
    </row>
    <row r="451" spans="1:17" ht="15" x14ac:dyDescent="0.25">
      <c r="A451" s="10" t="s">
        <v>1143</v>
      </c>
      <c r="B451" s="18">
        <v>48264296</v>
      </c>
      <c r="C451" s="11">
        <f>VLOOKUP('[1]Tortugas liberadas DPNG'!B451,'[1]Marcacion Recaptura Limpias'!L$2:M$1495, 2,FALSE)</f>
        <v>48264296</v>
      </c>
      <c r="D451" s="19">
        <v>2206</v>
      </c>
      <c r="E451" s="16" t="s">
        <v>1153</v>
      </c>
      <c r="F451" s="16">
        <f t="shared" si="6"/>
        <v>7</v>
      </c>
      <c r="G451" s="20">
        <v>40670</v>
      </c>
      <c r="H451" s="19">
        <v>2015</v>
      </c>
      <c r="I451" s="19">
        <v>6</v>
      </c>
      <c r="J451" s="19">
        <v>27</v>
      </c>
      <c r="K451" s="19">
        <v>68</v>
      </c>
      <c r="L451" s="16">
        <v>30.3</v>
      </c>
      <c r="M451" s="16">
        <v>32</v>
      </c>
      <c r="N451" s="16">
        <v>21.7</v>
      </c>
      <c r="O451" s="19">
        <v>2750</v>
      </c>
      <c r="P451" s="17">
        <v>-0.82076000000000005</v>
      </c>
      <c r="Q451" s="17">
        <v>-90.060063</v>
      </c>
    </row>
    <row r="452" spans="1:17" ht="15" x14ac:dyDescent="0.25">
      <c r="A452" s="10" t="s">
        <v>1143</v>
      </c>
      <c r="B452" s="18">
        <v>48375092</v>
      </c>
      <c r="C452" s="11">
        <f>VLOOKUP('[1]Tortugas liberadas DPNG'!B452,'[1]Marcacion Recaptura Limpias'!L$2:M$1495, 2,FALSE)</f>
        <v>48375092</v>
      </c>
      <c r="D452" s="19">
        <v>2207</v>
      </c>
      <c r="E452" s="16" t="s">
        <v>1153</v>
      </c>
      <c r="F452" s="16">
        <f t="shared" si="6"/>
        <v>7</v>
      </c>
      <c r="G452" s="20">
        <v>40670</v>
      </c>
      <c r="H452" s="19">
        <v>2015</v>
      </c>
      <c r="I452" s="19">
        <v>6</v>
      </c>
      <c r="J452" s="19">
        <v>27</v>
      </c>
      <c r="K452" s="19">
        <v>72</v>
      </c>
      <c r="L452" s="16">
        <v>23.6</v>
      </c>
      <c r="M452" s="16">
        <v>23.6</v>
      </c>
      <c r="N452" s="16">
        <v>15.7</v>
      </c>
      <c r="O452" s="19">
        <v>1150</v>
      </c>
      <c r="P452" s="17">
        <v>-0.82076000000000005</v>
      </c>
      <c r="Q452" s="17">
        <v>-90.060063</v>
      </c>
    </row>
    <row r="453" spans="1:17" ht="15" x14ac:dyDescent="0.25">
      <c r="A453" s="10" t="s">
        <v>1143</v>
      </c>
      <c r="B453" s="18">
        <v>48050804</v>
      </c>
      <c r="C453" s="18">
        <v>48050804</v>
      </c>
      <c r="D453" s="19">
        <v>2208</v>
      </c>
      <c r="E453" s="16" t="s">
        <v>1153</v>
      </c>
      <c r="F453" s="16">
        <f t="shared" si="6"/>
        <v>7</v>
      </c>
      <c r="G453" s="20">
        <v>40670</v>
      </c>
      <c r="H453" s="19">
        <v>2015</v>
      </c>
      <c r="I453" s="19">
        <v>6</v>
      </c>
      <c r="J453" s="19">
        <v>27</v>
      </c>
      <c r="K453" s="19">
        <v>74</v>
      </c>
      <c r="L453" s="16">
        <v>31.5</v>
      </c>
      <c r="M453" s="16">
        <v>32</v>
      </c>
      <c r="N453" s="16">
        <v>31.7</v>
      </c>
      <c r="O453" s="19">
        <v>2800</v>
      </c>
      <c r="P453" s="17">
        <v>-0.82076000000000005</v>
      </c>
      <c r="Q453" s="17">
        <v>-90.060063</v>
      </c>
    </row>
    <row r="454" spans="1:17" ht="15" x14ac:dyDescent="0.25">
      <c r="A454" s="10" t="s">
        <v>1143</v>
      </c>
      <c r="B454" s="18">
        <v>48369355</v>
      </c>
      <c r="C454" s="11">
        <f>VLOOKUP('[1]Tortugas liberadas DPNG'!B454,'[1]Marcacion Recaptura Limpias'!L$2:M$1495, 2,FALSE)</f>
        <v>48369355</v>
      </c>
      <c r="D454" s="19">
        <v>2209</v>
      </c>
      <c r="E454" s="16" t="s">
        <v>1153</v>
      </c>
      <c r="F454" s="16">
        <f t="shared" si="6"/>
        <v>7</v>
      </c>
      <c r="G454" s="20">
        <v>40670</v>
      </c>
      <c r="H454" s="19">
        <v>2015</v>
      </c>
      <c r="I454" s="19">
        <v>6</v>
      </c>
      <c r="J454" s="19">
        <v>27</v>
      </c>
      <c r="K454" s="19">
        <v>75</v>
      </c>
      <c r="L454" s="16">
        <v>25</v>
      </c>
      <c r="M454" s="16">
        <v>25.7</v>
      </c>
      <c r="N454" s="16">
        <v>17</v>
      </c>
      <c r="O454" s="19">
        <v>1300</v>
      </c>
      <c r="P454" s="17">
        <v>-0.82076000000000005</v>
      </c>
      <c r="Q454" s="17">
        <v>-90.060063</v>
      </c>
    </row>
    <row r="455" spans="1:17" ht="15" x14ac:dyDescent="0.25">
      <c r="A455" s="10" t="s">
        <v>1143</v>
      </c>
      <c r="B455" s="18">
        <v>48265350</v>
      </c>
      <c r="C455" s="11">
        <f>VLOOKUP('[1]Tortugas liberadas DPNG'!B455,'[1]Marcacion Recaptura Limpias'!L$2:M$1495, 2,FALSE)</f>
        <v>48265350</v>
      </c>
      <c r="D455" s="19">
        <v>2210</v>
      </c>
      <c r="E455" s="16" t="s">
        <v>1153</v>
      </c>
      <c r="F455" s="16">
        <f t="shared" si="6"/>
        <v>7</v>
      </c>
      <c r="G455" s="20">
        <v>40670</v>
      </c>
      <c r="H455" s="19">
        <v>2015</v>
      </c>
      <c r="I455" s="19">
        <v>6</v>
      </c>
      <c r="J455" s="19">
        <v>27</v>
      </c>
      <c r="K455" s="19">
        <v>81</v>
      </c>
      <c r="L455" s="16">
        <v>31.1</v>
      </c>
      <c r="M455" s="16">
        <v>33.299999999999997</v>
      </c>
      <c r="N455" s="16">
        <v>21.9</v>
      </c>
      <c r="O455" s="19">
        <v>2750</v>
      </c>
      <c r="P455" s="17">
        <v>-0.82076000000000005</v>
      </c>
      <c r="Q455" s="17">
        <v>-90.060063</v>
      </c>
    </row>
    <row r="456" spans="1:17" ht="15" x14ac:dyDescent="0.25">
      <c r="A456" s="10" t="s">
        <v>1143</v>
      </c>
      <c r="B456" s="18">
        <v>48356869</v>
      </c>
      <c r="C456" s="11">
        <f>VLOOKUP('[1]Tortugas liberadas DPNG'!B456,'[1]Marcacion Recaptura Limpias'!L$2:M$1495, 2,FALSE)</f>
        <v>48356869</v>
      </c>
      <c r="D456" s="19">
        <v>2211</v>
      </c>
      <c r="E456" s="16" t="s">
        <v>1153</v>
      </c>
      <c r="F456" s="16">
        <f t="shared" si="6"/>
        <v>7</v>
      </c>
      <c r="G456" s="20">
        <v>40670</v>
      </c>
      <c r="H456" s="19">
        <v>2015</v>
      </c>
      <c r="I456" s="19">
        <v>6</v>
      </c>
      <c r="J456" s="19">
        <v>27</v>
      </c>
      <c r="K456" s="19">
        <v>82</v>
      </c>
      <c r="L456" s="16">
        <v>31.5</v>
      </c>
      <c r="M456" s="16">
        <v>32.5</v>
      </c>
      <c r="N456" s="16">
        <v>21.6</v>
      </c>
      <c r="O456" s="19">
        <v>2900</v>
      </c>
      <c r="P456" s="17">
        <v>-0.82076000000000005</v>
      </c>
      <c r="Q456" s="17">
        <v>-90.060063</v>
      </c>
    </row>
    <row r="457" spans="1:17" ht="15" x14ac:dyDescent="0.25">
      <c r="A457" s="10" t="s">
        <v>1143</v>
      </c>
      <c r="B457" s="18">
        <v>48059005</v>
      </c>
      <c r="C457" s="11">
        <f>VLOOKUP('[1]Tortugas liberadas DPNG'!B457,'[1]Marcacion Recaptura Limpias'!L$2:M$1495, 2,FALSE)</f>
        <v>48059005</v>
      </c>
      <c r="D457" s="19">
        <v>2212</v>
      </c>
      <c r="E457" s="16" t="s">
        <v>1153</v>
      </c>
      <c r="F457" s="16">
        <f t="shared" si="6"/>
        <v>7</v>
      </c>
      <c r="G457" s="20">
        <v>40670</v>
      </c>
      <c r="H457" s="19">
        <v>2015</v>
      </c>
      <c r="I457" s="19">
        <v>6</v>
      </c>
      <c r="J457" s="19">
        <v>27</v>
      </c>
      <c r="K457" s="19">
        <v>84</v>
      </c>
      <c r="L457" s="16">
        <v>22.6</v>
      </c>
      <c r="M457" s="16">
        <v>23.8</v>
      </c>
      <c r="N457" s="16">
        <v>15.9</v>
      </c>
      <c r="O457" s="19">
        <v>1100</v>
      </c>
      <c r="P457" s="17">
        <v>-0.82076000000000005</v>
      </c>
      <c r="Q457" s="17">
        <v>-90.060063</v>
      </c>
    </row>
    <row r="458" spans="1:17" ht="15" x14ac:dyDescent="0.25">
      <c r="A458" s="10" t="s">
        <v>1143</v>
      </c>
      <c r="B458" s="18">
        <v>48062101</v>
      </c>
      <c r="C458" s="11">
        <f>VLOOKUP('[1]Tortugas liberadas DPNG'!B458,'[1]Marcacion Recaptura Limpias'!L$2:M$1495, 2,FALSE)</f>
        <v>48062101</v>
      </c>
      <c r="D458" s="19">
        <v>2213</v>
      </c>
      <c r="E458" s="16" t="s">
        <v>1153</v>
      </c>
      <c r="F458" s="16">
        <f t="shared" si="6"/>
        <v>7</v>
      </c>
      <c r="G458" s="20">
        <v>40670</v>
      </c>
      <c r="H458" s="19">
        <v>2015</v>
      </c>
      <c r="I458" s="19">
        <v>6</v>
      </c>
      <c r="J458" s="19">
        <v>27</v>
      </c>
      <c r="K458" s="19">
        <v>85</v>
      </c>
      <c r="L458" s="16">
        <v>30.1</v>
      </c>
      <c r="M458" s="16">
        <v>30.9</v>
      </c>
      <c r="N458" s="16">
        <v>21</v>
      </c>
      <c r="O458" s="19">
        <v>2300</v>
      </c>
      <c r="P458" s="17">
        <v>-0.82076000000000005</v>
      </c>
      <c r="Q458" s="17">
        <v>-90.060063</v>
      </c>
    </row>
    <row r="459" spans="1:17" ht="15" x14ac:dyDescent="0.25">
      <c r="A459" s="10" t="s">
        <v>1143</v>
      </c>
      <c r="B459" s="18">
        <v>48367888</v>
      </c>
      <c r="C459" s="11">
        <f>VLOOKUP('[1]Tortugas liberadas DPNG'!B459,'[1]Marcacion Recaptura Limpias'!L$2:M$1495, 2,FALSE)</f>
        <v>48367888</v>
      </c>
      <c r="D459" s="19">
        <v>2214</v>
      </c>
      <c r="E459" s="16" t="s">
        <v>1148</v>
      </c>
      <c r="F459" s="16">
        <f t="shared" ref="F459:F502" si="7">H459-2009</f>
        <v>6</v>
      </c>
      <c r="G459" s="20">
        <v>40670</v>
      </c>
      <c r="H459" s="19">
        <v>2015</v>
      </c>
      <c r="I459" s="19">
        <v>6</v>
      </c>
      <c r="J459" s="19">
        <v>27</v>
      </c>
      <c r="K459" s="19">
        <v>2</v>
      </c>
      <c r="L459" s="16">
        <v>29.6</v>
      </c>
      <c r="M459" s="16">
        <v>30.7</v>
      </c>
      <c r="N459" s="16">
        <v>20</v>
      </c>
      <c r="O459" s="19">
        <v>2250</v>
      </c>
      <c r="P459" s="17">
        <v>-0.82076000000000005</v>
      </c>
      <c r="Q459" s="17">
        <v>-90.060063</v>
      </c>
    </row>
    <row r="460" spans="1:17" ht="15" x14ac:dyDescent="0.25">
      <c r="A460" s="10" t="s">
        <v>1143</v>
      </c>
      <c r="B460" s="18">
        <v>48358260</v>
      </c>
      <c r="C460" s="11">
        <f>VLOOKUP('[1]Tortugas liberadas DPNG'!B460,'[1]Marcacion Recaptura Limpias'!L$2:M$1495, 2,FALSE)</f>
        <v>48358260</v>
      </c>
      <c r="D460" s="19">
        <v>2215</v>
      </c>
      <c r="E460" s="16" t="s">
        <v>1148</v>
      </c>
      <c r="F460" s="16">
        <f t="shared" si="7"/>
        <v>6</v>
      </c>
      <c r="G460" s="20">
        <v>40670</v>
      </c>
      <c r="H460" s="19">
        <v>2015</v>
      </c>
      <c r="I460" s="19">
        <v>6</v>
      </c>
      <c r="J460" s="19">
        <v>27</v>
      </c>
      <c r="K460" s="19">
        <v>3</v>
      </c>
      <c r="L460" s="16">
        <v>29.1</v>
      </c>
      <c r="M460" s="16">
        <v>29.4</v>
      </c>
      <c r="N460" s="16">
        <v>20.100000000000001</v>
      </c>
      <c r="O460" s="19">
        <v>2000</v>
      </c>
      <c r="P460" s="17">
        <v>-0.82076000000000005</v>
      </c>
      <c r="Q460" s="17">
        <v>-90.060063</v>
      </c>
    </row>
    <row r="461" spans="1:17" ht="15" x14ac:dyDescent="0.25">
      <c r="A461" s="10" t="s">
        <v>1143</v>
      </c>
      <c r="B461" s="18">
        <v>48375530</v>
      </c>
      <c r="C461" s="18">
        <v>48375530</v>
      </c>
      <c r="D461" s="19">
        <v>2216</v>
      </c>
      <c r="E461" s="16" t="s">
        <v>1148</v>
      </c>
      <c r="F461" s="16">
        <f t="shared" si="7"/>
        <v>6</v>
      </c>
      <c r="G461" s="20">
        <v>40670</v>
      </c>
      <c r="H461" s="19">
        <v>2015</v>
      </c>
      <c r="I461" s="19">
        <v>6</v>
      </c>
      <c r="J461" s="19">
        <v>27</v>
      </c>
      <c r="K461" s="19">
        <v>4</v>
      </c>
      <c r="L461" s="16">
        <v>28.1</v>
      </c>
      <c r="M461" s="16">
        <v>29.7</v>
      </c>
      <c r="N461" s="16">
        <v>19.7</v>
      </c>
      <c r="O461" s="19">
        <v>2050</v>
      </c>
      <c r="P461" s="17">
        <v>-0.82076000000000005</v>
      </c>
      <c r="Q461" s="17">
        <v>-90.060063</v>
      </c>
    </row>
    <row r="462" spans="1:17" ht="15" x14ac:dyDescent="0.25">
      <c r="A462" s="10" t="s">
        <v>1143</v>
      </c>
      <c r="B462" s="18">
        <v>48070836</v>
      </c>
      <c r="C462" s="11">
        <f>VLOOKUP('[1]Tortugas liberadas DPNG'!B462,'[1]Marcacion Recaptura Limpias'!L$2:M$1495, 2,FALSE)</f>
        <v>48070836</v>
      </c>
      <c r="D462" s="19">
        <v>2217</v>
      </c>
      <c r="E462" s="16" t="s">
        <v>1148</v>
      </c>
      <c r="F462" s="16">
        <f t="shared" si="7"/>
        <v>6</v>
      </c>
      <c r="G462" s="20">
        <v>40670</v>
      </c>
      <c r="H462" s="19">
        <v>2015</v>
      </c>
      <c r="I462" s="19">
        <v>6</v>
      </c>
      <c r="J462" s="19">
        <v>27</v>
      </c>
      <c r="K462" s="19">
        <v>5</v>
      </c>
      <c r="L462" s="16">
        <v>26.2</v>
      </c>
      <c r="M462" s="16">
        <v>28.3</v>
      </c>
      <c r="N462" s="16">
        <v>18.2</v>
      </c>
      <c r="O462" s="19">
        <v>1400</v>
      </c>
      <c r="P462" s="17">
        <v>-0.82076000000000005</v>
      </c>
      <c r="Q462" s="17">
        <v>-90.060063</v>
      </c>
    </row>
    <row r="463" spans="1:17" ht="15" x14ac:dyDescent="0.25">
      <c r="A463" s="10" t="s">
        <v>1143</v>
      </c>
      <c r="B463" s="18">
        <v>48345853</v>
      </c>
      <c r="C463" s="11">
        <f>VLOOKUP('[1]Tortugas liberadas DPNG'!B463,'[1]Marcacion Recaptura Limpias'!L$2:M$1495, 2,FALSE)</f>
        <v>48345853</v>
      </c>
      <c r="D463" s="19">
        <v>2218</v>
      </c>
      <c r="E463" s="16" t="s">
        <v>1148</v>
      </c>
      <c r="F463" s="16">
        <f t="shared" si="7"/>
        <v>6</v>
      </c>
      <c r="G463" s="20">
        <v>40670</v>
      </c>
      <c r="H463" s="19">
        <v>2015</v>
      </c>
      <c r="I463" s="19">
        <v>6</v>
      </c>
      <c r="J463" s="19">
        <v>27</v>
      </c>
      <c r="K463" s="19">
        <v>6</v>
      </c>
      <c r="L463" s="16">
        <v>27.3</v>
      </c>
      <c r="M463" s="16">
        <v>28.4</v>
      </c>
      <c r="N463" s="16">
        <v>18.899999999999999</v>
      </c>
      <c r="O463" s="19">
        <v>2000</v>
      </c>
      <c r="P463" s="17">
        <v>-0.82076000000000005</v>
      </c>
      <c r="Q463" s="17">
        <v>-90.060063</v>
      </c>
    </row>
    <row r="464" spans="1:17" ht="15" x14ac:dyDescent="0.25">
      <c r="A464" s="10" t="s">
        <v>1143</v>
      </c>
      <c r="B464" s="18">
        <v>48309599</v>
      </c>
      <c r="C464" s="11">
        <f>VLOOKUP('[1]Tortugas liberadas DPNG'!B464,'[1]Marcacion Recaptura Limpias'!L$2:M$1495, 2,FALSE)</f>
        <v>48309599</v>
      </c>
      <c r="D464" s="19">
        <v>2219</v>
      </c>
      <c r="E464" s="16" t="s">
        <v>1148</v>
      </c>
      <c r="F464" s="16">
        <f t="shared" si="7"/>
        <v>6</v>
      </c>
      <c r="G464" s="20">
        <v>40670</v>
      </c>
      <c r="H464" s="19">
        <v>2015</v>
      </c>
      <c r="I464" s="19">
        <v>6</v>
      </c>
      <c r="J464" s="19">
        <v>27</v>
      </c>
      <c r="K464" s="19">
        <v>7</v>
      </c>
      <c r="L464" s="16">
        <v>27.7</v>
      </c>
      <c r="M464" s="16">
        <v>28.4</v>
      </c>
      <c r="N464" s="16">
        <v>18.100000000000001</v>
      </c>
      <c r="O464" s="19">
        <v>1900</v>
      </c>
      <c r="P464" s="17">
        <v>-0.82076000000000005</v>
      </c>
      <c r="Q464" s="17">
        <v>-90.060063</v>
      </c>
    </row>
    <row r="465" spans="1:17" ht="15" x14ac:dyDescent="0.25">
      <c r="A465" s="10" t="s">
        <v>1143</v>
      </c>
      <c r="B465" s="18">
        <v>48345018</v>
      </c>
      <c r="C465" s="11">
        <f>VLOOKUP('[1]Tortugas liberadas DPNG'!B465,'[1]Marcacion Recaptura Limpias'!L$2:M$1495, 2,FALSE)</f>
        <v>48345018</v>
      </c>
      <c r="D465" s="19">
        <v>2220</v>
      </c>
      <c r="E465" s="16" t="s">
        <v>1148</v>
      </c>
      <c r="F465" s="16">
        <f t="shared" si="7"/>
        <v>6</v>
      </c>
      <c r="G465" s="20">
        <v>40670</v>
      </c>
      <c r="H465" s="19">
        <v>2015</v>
      </c>
      <c r="I465" s="19">
        <v>6</v>
      </c>
      <c r="J465" s="19">
        <v>27</v>
      </c>
      <c r="K465" s="19">
        <v>9</v>
      </c>
      <c r="L465" s="16">
        <v>24</v>
      </c>
      <c r="M465" s="16">
        <v>25.2</v>
      </c>
      <c r="N465" s="16">
        <v>16.3</v>
      </c>
      <c r="O465" s="19">
        <v>1200</v>
      </c>
      <c r="P465" s="17">
        <v>-0.82076000000000005</v>
      </c>
      <c r="Q465" s="17">
        <v>-90.060063</v>
      </c>
    </row>
    <row r="466" spans="1:17" ht="15" x14ac:dyDescent="0.25">
      <c r="A466" s="10" t="s">
        <v>1143</v>
      </c>
      <c r="B466" s="18">
        <v>48066110</v>
      </c>
      <c r="C466" s="11">
        <f>VLOOKUP('[1]Tortugas liberadas DPNG'!B466,'[1]Marcacion Recaptura Limpias'!L$2:M$1495, 2,FALSE)</f>
        <v>48066110</v>
      </c>
      <c r="D466" s="19">
        <v>2221</v>
      </c>
      <c r="E466" s="16" t="s">
        <v>1148</v>
      </c>
      <c r="F466" s="16">
        <f t="shared" si="7"/>
        <v>6</v>
      </c>
      <c r="G466" s="20">
        <v>40670</v>
      </c>
      <c r="H466" s="19">
        <v>2015</v>
      </c>
      <c r="I466" s="19">
        <v>6</v>
      </c>
      <c r="J466" s="19">
        <v>27</v>
      </c>
      <c r="K466" s="19">
        <v>10</v>
      </c>
      <c r="L466" s="16">
        <v>25.1</v>
      </c>
      <c r="M466" s="16">
        <v>25.7</v>
      </c>
      <c r="N466" s="16">
        <v>17</v>
      </c>
      <c r="O466" s="19">
        <v>1150</v>
      </c>
      <c r="P466" s="17">
        <v>-0.82076000000000005</v>
      </c>
      <c r="Q466" s="17">
        <v>-90.060063</v>
      </c>
    </row>
    <row r="467" spans="1:17" ht="15" x14ac:dyDescent="0.25">
      <c r="A467" s="10" t="s">
        <v>1143</v>
      </c>
      <c r="B467" s="18">
        <v>48068374</v>
      </c>
      <c r="C467" s="11">
        <f>VLOOKUP('[1]Tortugas liberadas DPNG'!B467,'[1]Marcacion Recaptura Limpias'!L$2:M$1495, 2,FALSE)</f>
        <v>48068374</v>
      </c>
      <c r="D467" s="19">
        <v>2222</v>
      </c>
      <c r="E467" s="16" t="s">
        <v>1148</v>
      </c>
      <c r="F467" s="16">
        <f t="shared" si="7"/>
        <v>6</v>
      </c>
      <c r="G467" s="20">
        <v>40670</v>
      </c>
      <c r="H467" s="19">
        <v>2015</v>
      </c>
      <c r="I467" s="19">
        <v>6</v>
      </c>
      <c r="J467" s="19">
        <v>27</v>
      </c>
      <c r="K467" s="19">
        <v>16</v>
      </c>
      <c r="L467" s="16">
        <v>25.3</v>
      </c>
      <c r="M467" s="16">
        <v>26.3</v>
      </c>
      <c r="N467" s="16">
        <v>17.3</v>
      </c>
      <c r="O467" s="19">
        <v>1500</v>
      </c>
      <c r="P467" s="17">
        <v>-0.82076000000000005</v>
      </c>
      <c r="Q467" s="17">
        <v>-90.060063</v>
      </c>
    </row>
    <row r="468" spans="1:17" ht="15" x14ac:dyDescent="0.25">
      <c r="A468" s="10" t="s">
        <v>1143</v>
      </c>
      <c r="B468" s="18">
        <v>48110802</v>
      </c>
      <c r="C468" s="11" t="str">
        <f>VLOOKUP('[1]Tortugas liberadas DPNG'!B468,'[1]Marcacion Recaptura Limpias'!L$2:M$1495, 2,FALSE)</f>
        <v>52257112-48110802</v>
      </c>
      <c r="D468" s="19">
        <v>2223</v>
      </c>
      <c r="E468" s="16" t="s">
        <v>1148</v>
      </c>
      <c r="F468" s="16">
        <f t="shared" si="7"/>
        <v>6</v>
      </c>
      <c r="G468" s="20">
        <v>40670</v>
      </c>
      <c r="H468" s="19">
        <v>2015</v>
      </c>
      <c r="I468" s="19">
        <v>6</v>
      </c>
      <c r="J468" s="19">
        <v>27</v>
      </c>
      <c r="K468" s="19">
        <v>17</v>
      </c>
      <c r="L468" s="16">
        <v>26</v>
      </c>
      <c r="M468" s="16">
        <v>27.4</v>
      </c>
      <c r="N468" s="16">
        <v>17.7</v>
      </c>
      <c r="O468" s="19">
        <v>1550</v>
      </c>
      <c r="P468" s="17">
        <v>-0.82076000000000005</v>
      </c>
      <c r="Q468" s="17">
        <v>-90.060063</v>
      </c>
    </row>
    <row r="469" spans="1:17" ht="15" x14ac:dyDescent="0.25">
      <c r="A469" s="10" t="s">
        <v>1143</v>
      </c>
      <c r="B469" s="18">
        <v>48319523</v>
      </c>
      <c r="C469" s="11">
        <f>VLOOKUP('[1]Tortugas liberadas DPNG'!B469,'[1]Marcacion Recaptura Limpias'!L$2:M$1495, 2,FALSE)</f>
        <v>48319523</v>
      </c>
      <c r="D469" s="19">
        <v>2224</v>
      </c>
      <c r="E469" s="16" t="s">
        <v>1148</v>
      </c>
      <c r="F469" s="16">
        <f t="shared" si="7"/>
        <v>6</v>
      </c>
      <c r="G469" s="20">
        <v>40670</v>
      </c>
      <c r="H469" s="19">
        <v>2015</v>
      </c>
      <c r="I469" s="19">
        <v>6</v>
      </c>
      <c r="J469" s="19">
        <v>27</v>
      </c>
      <c r="K469" s="19">
        <v>18</v>
      </c>
      <c r="L469" s="16">
        <v>29.9</v>
      </c>
      <c r="M469" s="16">
        <v>23.6</v>
      </c>
      <c r="N469" s="16">
        <v>15.5</v>
      </c>
      <c r="O469" s="19">
        <v>900</v>
      </c>
      <c r="P469" s="17">
        <v>-0.82076000000000005</v>
      </c>
      <c r="Q469" s="17">
        <v>-90.060063</v>
      </c>
    </row>
    <row r="470" spans="1:17" ht="15" x14ac:dyDescent="0.25">
      <c r="A470" s="10" t="s">
        <v>1143</v>
      </c>
      <c r="B470" s="18">
        <v>48357363</v>
      </c>
      <c r="C470" s="11">
        <f>VLOOKUP('[1]Tortugas liberadas DPNG'!B470,'[1]Marcacion Recaptura Limpias'!L$2:M$1495, 2,FALSE)</f>
        <v>48357363</v>
      </c>
      <c r="D470" s="19">
        <v>2225</v>
      </c>
      <c r="E470" s="16" t="s">
        <v>1148</v>
      </c>
      <c r="F470" s="16">
        <f t="shared" si="7"/>
        <v>6</v>
      </c>
      <c r="G470" s="20">
        <v>40670</v>
      </c>
      <c r="H470" s="19">
        <v>2015</v>
      </c>
      <c r="I470" s="19">
        <v>6</v>
      </c>
      <c r="J470" s="19">
        <v>27</v>
      </c>
      <c r="K470" s="19">
        <v>19</v>
      </c>
      <c r="L470" s="16">
        <v>23.6</v>
      </c>
      <c r="M470" s="16">
        <v>25.3</v>
      </c>
      <c r="N470" s="16">
        <v>16.5</v>
      </c>
      <c r="O470" s="19">
        <v>1300</v>
      </c>
      <c r="P470" s="17">
        <v>-0.82076000000000005</v>
      </c>
      <c r="Q470" s="17">
        <v>-90.060063</v>
      </c>
    </row>
    <row r="471" spans="1:17" ht="15" x14ac:dyDescent="0.25">
      <c r="A471" s="10" t="s">
        <v>1143</v>
      </c>
      <c r="B471" s="18">
        <v>38596350</v>
      </c>
      <c r="C471" s="11">
        <f>VLOOKUP('[1]Tortugas liberadas DPNG'!B471,'[1]Marcacion Recaptura Limpias'!L$2:M$1495, 2,FALSE)</f>
        <v>38596350</v>
      </c>
      <c r="D471" s="19">
        <v>2226</v>
      </c>
      <c r="E471" s="16" t="s">
        <v>1148</v>
      </c>
      <c r="F471" s="16">
        <f t="shared" si="7"/>
        <v>6</v>
      </c>
      <c r="G471" s="20">
        <v>40670</v>
      </c>
      <c r="H471" s="19">
        <v>2015</v>
      </c>
      <c r="I471" s="19">
        <v>6</v>
      </c>
      <c r="J471" s="19">
        <v>27</v>
      </c>
      <c r="K471" s="19">
        <v>23</v>
      </c>
      <c r="L471" s="16">
        <v>24.7</v>
      </c>
      <c r="M471" s="16">
        <v>25.7</v>
      </c>
      <c r="N471" s="16">
        <v>17.5</v>
      </c>
      <c r="O471" s="19">
        <v>1450</v>
      </c>
      <c r="P471" s="17">
        <v>-0.82076000000000005</v>
      </c>
      <c r="Q471" s="17">
        <v>-90.060063</v>
      </c>
    </row>
    <row r="472" spans="1:17" ht="15" x14ac:dyDescent="0.25">
      <c r="A472" s="10" t="s">
        <v>1143</v>
      </c>
      <c r="B472" s="18">
        <v>48279843</v>
      </c>
      <c r="C472" s="11">
        <f>VLOOKUP('[1]Tortugas liberadas DPNG'!B472,'[1]Marcacion Recaptura Limpias'!L$2:M$1495, 2,FALSE)</f>
        <v>48279843</v>
      </c>
      <c r="D472" s="19">
        <v>2227</v>
      </c>
      <c r="E472" s="16" t="s">
        <v>1148</v>
      </c>
      <c r="F472" s="16">
        <f t="shared" si="7"/>
        <v>6</v>
      </c>
      <c r="G472" s="20">
        <v>40670</v>
      </c>
      <c r="H472" s="19">
        <v>2015</v>
      </c>
      <c r="I472" s="19">
        <v>6</v>
      </c>
      <c r="J472" s="19">
        <v>27</v>
      </c>
      <c r="K472" s="19">
        <v>24</v>
      </c>
      <c r="L472" s="16">
        <v>23.9</v>
      </c>
      <c r="M472" s="16">
        <v>24.7</v>
      </c>
      <c r="N472" s="16">
        <v>16.3</v>
      </c>
      <c r="O472" s="19">
        <v>1200</v>
      </c>
      <c r="P472" s="17">
        <v>-0.82076000000000005</v>
      </c>
      <c r="Q472" s="17">
        <v>-90.060063</v>
      </c>
    </row>
    <row r="473" spans="1:17" ht="15" x14ac:dyDescent="0.25">
      <c r="A473" s="10" t="s">
        <v>1143</v>
      </c>
      <c r="B473" s="18">
        <v>48118120</v>
      </c>
      <c r="C473" s="18">
        <v>48118120</v>
      </c>
      <c r="D473" s="19">
        <v>2228</v>
      </c>
      <c r="E473" s="16" t="s">
        <v>1148</v>
      </c>
      <c r="F473" s="16">
        <f t="shared" si="7"/>
        <v>6</v>
      </c>
      <c r="G473" s="20">
        <v>40670</v>
      </c>
      <c r="H473" s="19">
        <v>2015</v>
      </c>
      <c r="I473" s="19">
        <v>6</v>
      </c>
      <c r="J473" s="19">
        <v>27</v>
      </c>
      <c r="K473" s="19">
        <v>25</v>
      </c>
      <c r="L473" s="16">
        <v>23.2</v>
      </c>
      <c r="M473" s="16">
        <v>23.9</v>
      </c>
      <c r="N473" s="16">
        <v>16</v>
      </c>
      <c r="O473" s="19">
        <v>1000</v>
      </c>
      <c r="P473" s="17">
        <v>-0.82076000000000005</v>
      </c>
      <c r="Q473" s="17">
        <v>-90.060063</v>
      </c>
    </row>
    <row r="474" spans="1:17" ht="15" x14ac:dyDescent="0.25">
      <c r="A474" s="10" t="s">
        <v>1143</v>
      </c>
      <c r="B474" s="18">
        <v>48368275</v>
      </c>
      <c r="C474" s="18">
        <v>48368275</v>
      </c>
      <c r="D474" s="19">
        <v>2229</v>
      </c>
      <c r="E474" s="16" t="s">
        <v>1148</v>
      </c>
      <c r="F474" s="16">
        <f t="shared" si="7"/>
        <v>6</v>
      </c>
      <c r="G474" s="20">
        <v>40670</v>
      </c>
      <c r="H474" s="19">
        <v>2015</v>
      </c>
      <c r="I474" s="19">
        <v>6</v>
      </c>
      <c r="J474" s="19">
        <v>27</v>
      </c>
      <c r="K474" s="19">
        <v>26</v>
      </c>
      <c r="L474" s="16">
        <v>23.7</v>
      </c>
      <c r="M474" s="16">
        <v>24.3</v>
      </c>
      <c r="N474" s="16">
        <v>16.2</v>
      </c>
      <c r="O474" s="19">
        <v>1050</v>
      </c>
      <c r="P474" s="17">
        <v>-0.82076000000000005</v>
      </c>
      <c r="Q474" s="17">
        <v>-90.060063</v>
      </c>
    </row>
    <row r="475" spans="1:17" ht="15" x14ac:dyDescent="0.25">
      <c r="A475" s="10" t="s">
        <v>1143</v>
      </c>
      <c r="B475" s="18">
        <v>48341282</v>
      </c>
      <c r="C475" s="11">
        <f>VLOOKUP('[1]Tortugas liberadas DPNG'!B475,'[1]Marcacion Recaptura Limpias'!L$2:M$1495, 2,FALSE)</f>
        <v>48341282</v>
      </c>
      <c r="D475" s="19">
        <v>2230</v>
      </c>
      <c r="E475" s="16" t="s">
        <v>1148</v>
      </c>
      <c r="F475" s="16">
        <f t="shared" si="7"/>
        <v>6</v>
      </c>
      <c r="G475" s="20">
        <v>40670</v>
      </c>
      <c r="H475" s="19">
        <v>2015</v>
      </c>
      <c r="I475" s="19">
        <v>6</v>
      </c>
      <c r="J475" s="19">
        <v>27</v>
      </c>
      <c r="K475" s="19">
        <v>28</v>
      </c>
      <c r="L475" s="16">
        <v>23.6</v>
      </c>
      <c r="M475" s="16">
        <v>24.7</v>
      </c>
      <c r="N475" s="16">
        <v>16.100000000000001</v>
      </c>
      <c r="O475" s="19">
        <v>900</v>
      </c>
      <c r="P475" s="17">
        <v>-0.82076000000000005</v>
      </c>
      <c r="Q475" s="17">
        <v>-90.060063</v>
      </c>
    </row>
    <row r="476" spans="1:17" ht="15" x14ac:dyDescent="0.25">
      <c r="A476" s="10" t="s">
        <v>1143</v>
      </c>
      <c r="B476" s="18">
        <v>48375519</v>
      </c>
      <c r="C476" s="11">
        <f>VLOOKUP('[1]Tortugas liberadas DPNG'!B476,'[1]Marcacion Recaptura Limpias'!L$2:M$1495, 2,FALSE)</f>
        <v>48375519</v>
      </c>
      <c r="D476" s="19">
        <v>2231</v>
      </c>
      <c r="E476" s="16" t="s">
        <v>1148</v>
      </c>
      <c r="F476" s="16">
        <f t="shared" si="7"/>
        <v>6</v>
      </c>
      <c r="G476" s="20">
        <v>40670</v>
      </c>
      <c r="H476" s="19">
        <v>2015</v>
      </c>
      <c r="I476" s="19">
        <v>6</v>
      </c>
      <c r="J476" s="19">
        <v>27</v>
      </c>
      <c r="K476" s="19">
        <v>30</v>
      </c>
      <c r="L476" s="16">
        <v>25.4</v>
      </c>
      <c r="M476" s="16">
        <v>26</v>
      </c>
      <c r="N476" s="16">
        <v>17.5</v>
      </c>
      <c r="O476" s="19">
        <v>1600</v>
      </c>
      <c r="P476" s="17">
        <v>-0.82076000000000005</v>
      </c>
      <c r="Q476" s="17">
        <v>-90.060063</v>
      </c>
    </row>
    <row r="477" spans="1:17" ht="15" x14ac:dyDescent="0.25">
      <c r="A477" s="10" t="s">
        <v>1143</v>
      </c>
      <c r="B477" s="18">
        <v>48043348</v>
      </c>
      <c r="C477" s="11">
        <f>VLOOKUP('[1]Tortugas liberadas DPNG'!B477,'[1]Marcacion Recaptura Limpias'!L$2:M$1495, 2,FALSE)</f>
        <v>48043348</v>
      </c>
      <c r="D477" s="19">
        <v>2232</v>
      </c>
      <c r="E477" s="16" t="s">
        <v>1148</v>
      </c>
      <c r="F477" s="16">
        <f t="shared" si="7"/>
        <v>6</v>
      </c>
      <c r="G477" s="20">
        <v>40670</v>
      </c>
      <c r="H477" s="19">
        <v>2015</v>
      </c>
      <c r="I477" s="19">
        <v>6</v>
      </c>
      <c r="J477" s="19">
        <v>27</v>
      </c>
      <c r="K477" s="19">
        <v>31</v>
      </c>
      <c r="L477" s="16">
        <v>24.6</v>
      </c>
      <c r="M477" s="16">
        <v>25.7</v>
      </c>
      <c r="N477" s="16">
        <v>16.7</v>
      </c>
      <c r="O477" s="19">
        <v>1400</v>
      </c>
      <c r="P477" s="17">
        <v>-0.82076000000000005</v>
      </c>
      <c r="Q477" s="17">
        <v>-90.060063</v>
      </c>
    </row>
    <row r="478" spans="1:17" ht="15" x14ac:dyDescent="0.25">
      <c r="A478" s="10" t="s">
        <v>1143</v>
      </c>
      <c r="B478" s="18">
        <v>48312005</v>
      </c>
      <c r="C478" s="11">
        <f>VLOOKUP('[1]Tortugas liberadas DPNG'!B478,'[1]Marcacion Recaptura Limpias'!L$2:M$1495, 2,FALSE)</f>
        <v>48312005</v>
      </c>
      <c r="D478" s="19">
        <v>2233</v>
      </c>
      <c r="E478" s="16" t="s">
        <v>1148</v>
      </c>
      <c r="F478" s="16">
        <f t="shared" si="7"/>
        <v>6</v>
      </c>
      <c r="G478" s="20">
        <v>40670</v>
      </c>
      <c r="H478" s="19">
        <v>2015</v>
      </c>
      <c r="I478" s="19">
        <v>6</v>
      </c>
      <c r="J478" s="19">
        <v>27</v>
      </c>
      <c r="K478" s="19">
        <v>33</v>
      </c>
      <c r="L478" s="16">
        <v>24.2</v>
      </c>
      <c r="M478" s="16">
        <v>25.9</v>
      </c>
      <c r="N478" s="16">
        <v>17.3</v>
      </c>
      <c r="O478" s="19">
        <v>1300</v>
      </c>
      <c r="P478" s="17">
        <v>-0.82076000000000005</v>
      </c>
      <c r="Q478" s="17">
        <v>-90.060063</v>
      </c>
    </row>
    <row r="479" spans="1:17" ht="15" x14ac:dyDescent="0.25">
      <c r="A479" s="10" t="s">
        <v>1143</v>
      </c>
      <c r="B479" s="18">
        <v>48041520</v>
      </c>
      <c r="C479" s="11">
        <f>VLOOKUP('[1]Tortugas liberadas DPNG'!B479,'[1]Marcacion Recaptura Limpias'!L$2:M$1495, 2,FALSE)</f>
        <v>48041520</v>
      </c>
      <c r="D479" s="19">
        <v>2234</v>
      </c>
      <c r="E479" s="16" t="s">
        <v>1148</v>
      </c>
      <c r="F479" s="16">
        <f t="shared" si="7"/>
        <v>6</v>
      </c>
      <c r="G479" s="20">
        <v>40670</v>
      </c>
      <c r="H479" s="19">
        <v>2015</v>
      </c>
      <c r="I479" s="19">
        <v>6</v>
      </c>
      <c r="J479" s="19">
        <v>27</v>
      </c>
      <c r="K479" s="19">
        <v>35</v>
      </c>
      <c r="L479" s="16">
        <v>23.9</v>
      </c>
      <c r="M479" s="16">
        <v>25.4</v>
      </c>
      <c r="N479" s="16">
        <v>16.2</v>
      </c>
      <c r="O479" s="19">
        <v>1200</v>
      </c>
      <c r="P479" s="17">
        <v>-0.82076000000000005</v>
      </c>
      <c r="Q479" s="17">
        <v>-90.060063</v>
      </c>
    </row>
    <row r="480" spans="1:17" ht="15" x14ac:dyDescent="0.25">
      <c r="A480" s="10" t="s">
        <v>1143</v>
      </c>
      <c r="B480" s="18">
        <v>48070278</v>
      </c>
      <c r="C480" s="11">
        <f>VLOOKUP('[1]Tortugas liberadas DPNG'!B480,'[1]Marcacion Recaptura Limpias'!L$2:M$1495, 2,FALSE)</f>
        <v>48070278</v>
      </c>
      <c r="D480" s="19">
        <v>2235</v>
      </c>
      <c r="E480" s="16" t="s">
        <v>1148</v>
      </c>
      <c r="F480" s="16">
        <f t="shared" si="7"/>
        <v>6</v>
      </c>
      <c r="G480" s="20">
        <v>40670</v>
      </c>
      <c r="H480" s="19">
        <v>2015</v>
      </c>
      <c r="I480" s="19">
        <v>6</v>
      </c>
      <c r="J480" s="19">
        <v>27</v>
      </c>
      <c r="K480" s="19">
        <v>36</v>
      </c>
      <c r="L480" s="16">
        <v>26.8</v>
      </c>
      <c r="M480" s="16">
        <v>28.2</v>
      </c>
      <c r="N480" s="16">
        <v>18.2</v>
      </c>
      <c r="O480" s="19">
        <v>1700</v>
      </c>
      <c r="P480" s="17">
        <v>-0.82076000000000005</v>
      </c>
      <c r="Q480" s="17">
        <v>-90.060063</v>
      </c>
    </row>
    <row r="481" spans="1:17" ht="15" x14ac:dyDescent="0.25">
      <c r="A481" s="10" t="s">
        <v>1143</v>
      </c>
      <c r="B481" s="18">
        <v>48025623</v>
      </c>
      <c r="C481" s="11">
        <f>VLOOKUP('[1]Tortugas liberadas DPNG'!B481,'[1]Marcacion Recaptura Limpias'!L$2:M$1495, 2,FALSE)</f>
        <v>48025623</v>
      </c>
      <c r="D481" s="19">
        <v>2236</v>
      </c>
      <c r="E481" s="16" t="s">
        <v>1148</v>
      </c>
      <c r="F481" s="16">
        <f t="shared" si="7"/>
        <v>6</v>
      </c>
      <c r="G481" s="20">
        <v>40670</v>
      </c>
      <c r="H481" s="19">
        <v>2015</v>
      </c>
      <c r="I481" s="19">
        <v>6</v>
      </c>
      <c r="J481" s="19">
        <v>27</v>
      </c>
      <c r="K481" s="19">
        <v>39</v>
      </c>
      <c r="L481" s="16">
        <v>32.6</v>
      </c>
      <c r="M481" s="16">
        <v>24.2</v>
      </c>
      <c r="N481" s="16">
        <v>15.6</v>
      </c>
      <c r="O481" s="19">
        <v>1000</v>
      </c>
      <c r="P481" s="17">
        <v>-0.82076000000000005</v>
      </c>
      <c r="Q481" s="17">
        <v>-90.060063</v>
      </c>
    </row>
    <row r="482" spans="1:17" ht="15" x14ac:dyDescent="0.25">
      <c r="A482" s="10" t="s">
        <v>1143</v>
      </c>
      <c r="B482" s="18">
        <v>48066279</v>
      </c>
      <c r="C482" s="11">
        <f>VLOOKUP('[1]Tortugas liberadas DPNG'!B482,'[1]Marcacion Recaptura Limpias'!L$2:M$1495, 2,FALSE)</f>
        <v>48066279</v>
      </c>
      <c r="D482" s="19">
        <v>2237</v>
      </c>
      <c r="E482" s="16" t="s">
        <v>1148</v>
      </c>
      <c r="F482" s="16">
        <f t="shared" si="7"/>
        <v>6</v>
      </c>
      <c r="G482" s="20">
        <v>40670</v>
      </c>
      <c r="H482" s="19">
        <v>2015</v>
      </c>
      <c r="I482" s="19">
        <v>6</v>
      </c>
      <c r="J482" s="19">
        <v>27</v>
      </c>
      <c r="K482" s="19">
        <v>41</v>
      </c>
      <c r="L482" s="16">
        <v>24</v>
      </c>
      <c r="M482" s="16">
        <v>24.7</v>
      </c>
      <c r="N482" s="16">
        <v>16.7</v>
      </c>
      <c r="O482" s="19">
        <v>1300</v>
      </c>
      <c r="P482" s="17">
        <v>-0.82076000000000005</v>
      </c>
      <c r="Q482" s="17">
        <v>-90.060063</v>
      </c>
    </row>
    <row r="483" spans="1:17" ht="15" x14ac:dyDescent="0.25">
      <c r="A483" s="10" t="s">
        <v>1143</v>
      </c>
      <c r="B483" s="18">
        <v>48019021</v>
      </c>
      <c r="C483" s="11">
        <f>VLOOKUP('[1]Tortugas liberadas DPNG'!B483,'[1]Marcacion Recaptura Limpias'!L$2:M$1495, 2,FALSE)</f>
        <v>48019021</v>
      </c>
      <c r="D483" s="19">
        <v>2238</v>
      </c>
      <c r="E483" s="16" t="s">
        <v>1148</v>
      </c>
      <c r="F483" s="16">
        <f t="shared" si="7"/>
        <v>6</v>
      </c>
      <c r="G483" s="20">
        <v>40670</v>
      </c>
      <c r="H483" s="19">
        <v>2015</v>
      </c>
      <c r="I483" s="19">
        <v>6</v>
      </c>
      <c r="J483" s="19">
        <v>27</v>
      </c>
      <c r="K483" s="19">
        <v>44</v>
      </c>
      <c r="L483" s="16">
        <v>23.1</v>
      </c>
      <c r="M483" s="16">
        <v>23.6</v>
      </c>
      <c r="N483" s="16">
        <v>15.4</v>
      </c>
      <c r="O483" s="19">
        <v>800</v>
      </c>
      <c r="P483" s="17">
        <v>-0.82076000000000005</v>
      </c>
      <c r="Q483" s="17">
        <v>-90.060063</v>
      </c>
    </row>
    <row r="484" spans="1:17" ht="15" x14ac:dyDescent="0.25">
      <c r="A484" s="10" t="s">
        <v>1143</v>
      </c>
      <c r="B484" s="18">
        <v>48325586</v>
      </c>
      <c r="C484" s="11">
        <f>VLOOKUP('[1]Tortugas liberadas DPNG'!B484,'[1]Marcacion Recaptura Limpias'!L$2:M$1495, 2,FALSE)</f>
        <v>48325586</v>
      </c>
      <c r="D484" s="19">
        <v>2239</v>
      </c>
      <c r="E484" s="16" t="s">
        <v>1148</v>
      </c>
      <c r="F484" s="16">
        <f t="shared" si="7"/>
        <v>6</v>
      </c>
      <c r="G484" s="20">
        <v>40670</v>
      </c>
      <c r="H484" s="19">
        <v>2015</v>
      </c>
      <c r="I484" s="19">
        <v>6</v>
      </c>
      <c r="J484" s="19">
        <v>27</v>
      </c>
      <c r="K484" s="19">
        <v>46</v>
      </c>
      <c r="L484" s="16">
        <v>28.9</v>
      </c>
      <c r="M484" s="16">
        <v>30.7</v>
      </c>
      <c r="N484" s="16">
        <v>20.3</v>
      </c>
      <c r="O484" s="19">
        <v>2200</v>
      </c>
      <c r="P484" s="17">
        <v>-0.82076000000000005</v>
      </c>
      <c r="Q484" s="17">
        <v>-90.060063</v>
      </c>
    </row>
    <row r="485" spans="1:17" ht="15" x14ac:dyDescent="0.25">
      <c r="A485" s="10" t="s">
        <v>1143</v>
      </c>
      <c r="B485" s="18">
        <v>48275782</v>
      </c>
      <c r="C485" s="18">
        <v>48275782</v>
      </c>
      <c r="D485" s="19">
        <v>2240</v>
      </c>
      <c r="E485" s="16" t="s">
        <v>1148</v>
      </c>
      <c r="F485" s="16">
        <f t="shared" si="7"/>
        <v>6</v>
      </c>
      <c r="G485" s="20">
        <v>40670</v>
      </c>
      <c r="H485" s="19">
        <v>2015</v>
      </c>
      <c r="I485" s="19">
        <v>6</v>
      </c>
      <c r="J485" s="19">
        <v>27</v>
      </c>
      <c r="K485" s="19">
        <v>47</v>
      </c>
      <c r="L485" s="16">
        <v>25.1</v>
      </c>
      <c r="M485" s="16">
        <v>25.9</v>
      </c>
      <c r="N485" s="16">
        <v>17</v>
      </c>
      <c r="O485" s="19">
        <v>1100</v>
      </c>
      <c r="P485" s="17">
        <v>-0.82076000000000005</v>
      </c>
      <c r="Q485" s="17">
        <v>-90.060063</v>
      </c>
    </row>
    <row r="486" spans="1:17" ht="15" x14ac:dyDescent="0.25">
      <c r="A486" s="10" t="s">
        <v>1143</v>
      </c>
      <c r="B486" s="18">
        <v>48367631</v>
      </c>
      <c r="C486" s="11">
        <f>VLOOKUP('[1]Tortugas liberadas DPNG'!B486,'[1]Marcacion Recaptura Limpias'!L$2:M$1495, 2,FALSE)</f>
        <v>48367631</v>
      </c>
      <c r="D486" s="19">
        <v>2241</v>
      </c>
      <c r="E486" s="16" t="s">
        <v>1148</v>
      </c>
      <c r="F486" s="16">
        <f t="shared" si="7"/>
        <v>6</v>
      </c>
      <c r="G486" s="20">
        <v>40670</v>
      </c>
      <c r="H486" s="19">
        <v>2015</v>
      </c>
      <c r="I486" s="19">
        <v>6</v>
      </c>
      <c r="J486" s="19">
        <v>27</v>
      </c>
      <c r="K486" s="19">
        <v>48</v>
      </c>
      <c r="L486" s="16">
        <v>25.5</v>
      </c>
      <c r="M486" s="16">
        <v>26.8</v>
      </c>
      <c r="N486" s="16">
        <v>17.3</v>
      </c>
      <c r="O486" s="19">
        <v>1500</v>
      </c>
      <c r="P486" s="17">
        <v>-0.82076000000000005</v>
      </c>
      <c r="Q486" s="17">
        <v>-90.060063</v>
      </c>
    </row>
    <row r="487" spans="1:17" ht="15" x14ac:dyDescent="0.25">
      <c r="A487" s="10" t="s">
        <v>1143</v>
      </c>
      <c r="B487" s="18">
        <v>48347529</v>
      </c>
      <c r="C487" s="11">
        <f>VLOOKUP('[1]Tortugas liberadas DPNG'!B487,'[1]Marcacion Recaptura Limpias'!L$2:M$1495, 2,FALSE)</f>
        <v>48347529</v>
      </c>
      <c r="D487" s="19">
        <v>2242</v>
      </c>
      <c r="E487" s="16" t="s">
        <v>1148</v>
      </c>
      <c r="F487" s="16">
        <f t="shared" si="7"/>
        <v>6</v>
      </c>
      <c r="G487" s="20">
        <v>40670</v>
      </c>
      <c r="H487" s="19">
        <v>2015</v>
      </c>
      <c r="I487" s="19">
        <v>6</v>
      </c>
      <c r="J487" s="19">
        <v>27</v>
      </c>
      <c r="K487" s="19">
        <v>51</v>
      </c>
      <c r="L487" s="16">
        <v>24.5</v>
      </c>
      <c r="M487" s="16">
        <v>25.7</v>
      </c>
      <c r="N487" s="16">
        <v>16.7</v>
      </c>
      <c r="O487" s="19">
        <v>1300</v>
      </c>
      <c r="P487" s="17">
        <v>-0.82076000000000005</v>
      </c>
      <c r="Q487" s="17">
        <v>-90.060063</v>
      </c>
    </row>
    <row r="488" spans="1:17" ht="15" x14ac:dyDescent="0.25">
      <c r="A488" s="10" t="s">
        <v>1143</v>
      </c>
      <c r="B488" s="18">
        <v>48369046</v>
      </c>
      <c r="C488" s="11">
        <f>VLOOKUP('[1]Tortugas liberadas DPNG'!B488,'[1]Marcacion Recaptura Limpias'!L$2:M$1495, 2,FALSE)</f>
        <v>48369046</v>
      </c>
      <c r="D488" s="19">
        <v>2243</v>
      </c>
      <c r="E488" s="16" t="s">
        <v>1148</v>
      </c>
      <c r="F488" s="16">
        <f t="shared" si="7"/>
        <v>6</v>
      </c>
      <c r="G488" s="20">
        <v>40670</v>
      </c>
      <c r="H488" s="19">
        <v>2015</v>
      </c>
      <c r="I488" s="19">
        <v>6</v>
      </c>
      <c r="J488" s="19">
        <v>27</v>
      </c>
      <c r="K488" s="19">
        <v>59</v>
      </c>
      <c r="L488" s="16">
        <v>25.2</v>
      </c>
      <c r="M488" s="16">
        <v>25.9</v>
      </c>
      <c r="N488" s="16">
        <v>17.2</v>
      </c>
      <c r="O488" s="19">
        <v>1500</v>
      </c>
      <c r="P488" s="17">
        <v>-0.82076000000000005</v>
      </c>
      <c r="Q488" s="17">
        <v>-90.060063</v>
      </c>
    </row>
    <row r="489" spans="1:17" ht="15" x14ac:dyDescent="0.25">
      <c r="A489" s="10" t="s">
        <v>1143</v>
      </c>
      <c r="B489" s="18">
        <v>48071082</v>
      </c>
      <c r="C489" s="11">
        <f>VLOOKUP('[1]Tortugas liberadas DPNG'!B489,'[1]Marcacion Recaptura Limpias'!L$2:M$1495, 2,FALSE)</f>
        <v>48071082</v>
      </c>
      <c r="D489" s="19">
        <v>2244</v>
      </c>
      <c r="E489" s="16" t="s">
        <v>1148</v>
      </c>
      <c r="F489" s="16">
        <f t="shared" si="7"/>
        <v>6</v>
      </c>
      <c r="G489" s="20">
        <v>40670</v>
      </c>
      <c r="H489" s="19">
        <v>2015</v>
      </c>
      <c r="I489" s="19">
        <v>6</v>
      </c>
      <c r="J489" s="19">
        <v>27</v>
      </c>
      <c r="K489" s="19">
        <v>60</v>
      </c>
      <c r="L489" s="16">
        <v>26.1</v>
      </c>
      <c r="M489" s="16">
        <v>26.8</v>
      </c>
      <c r="N489" s="16">
        <v>17.8</v>
      </c>
      <c r="O489" s="19">
        <v>1500</v>
      </c>
      <c r="P489" s="17">
        <v>-0.82076000000000005</v>
      </c>
      <c r="Q489" s="17">
        <v>-90.060063</v>
      </c>
    </row>
    <row r="490" spans="1:17" ht="15" x14ac:dyDescent="0.25">
      <c r="A490" s="10" t="s">
        <v>1143</v>
      </c>
      <c r="B490" s="18">
        <v>48049284</v>
      </c>
      <c r="C490" s="11">
        <f>VLOOKUP('[1]Tortugas liberadas DPNG'!B490,'[1]Marcacion Recaptura Limpias'!L$2:M$1495, 2,FALSE)</f>
        <v>48049284</v>
      </c>
      <c r="D490" s="19">
        <v>2245</v>
      </c>
      <c r="E490" s="16" t="s">
        <v>1148</v>
      </c>
      <c r="F490" s="16">
        <f t="shared" si="7"/>
        <v>6</v>
      </c>
      <c r="G490" s="20">
        <v>40670</v>
      </c>
      <c r="H490" s="19">
        <v>2015</v>
      </c>
      <c r="I490" s="19">
        <v>6</v>
      </c>
      <c r="J490" s="19">
        <v>27</v>
      </c>
      <c r="K490" s="19">
        <v>64</v>
      </c>
      <c r="L490" s="16">
        <v>24.1</v>
      </c>
      <c r="M490" s="16">
        <v>35.299999999999997</v>
      </c>
      <c r="N490" s="16">
        <v>17.5</v>
      </c>
      <c r="O490" s="19">
        <v>1200</v>
      </c>
      <c r="P490" s="17">
        <v>-0.82076000000000005</v>
      </c>
      <c r="Q490" s="17">
        <v>-90.060063</v>
      </c>
    </row>
    <row r="491" spans="1:17" ht="15" x14ac:dyDescent="0.25">
      <c r="A491" s="10" t="s">
        <v>1143</v>
      </c>
      <c r="B491" s="18">
        <v>48118305</v>
      </c>
      <c r="C491" s="11">
        <f>VLOOKUP('[1]Tortugas liberadas DPNG'!B491,'[1]Marcacion Recaptura Limpias'!L$2:M$1495, 2,FALSE)</f>
        <v>48118305</v>
      </c>
      <c r="D491" s="19">
        <v>2246</v>
      </c>
      <c r="E491" s="16" t="s">
        <v>1148</v>
      </c>
      <c r="F491" s="16">
        <f t="shared" si="7"/>
        <v>6</v>
      </c>
      <c r="G491" s="20">
        <v>40670</v>
      </c>
      <c r="H491" s="19">
        <v>2015</v>
      </c>
      <c r="I491" s="19">
        <v>6</v>
      </c>
      <c r="J491" s="19">
        <v>27</v>
      </c>
      <c r="K491" s="19">
        <v>66</v>
      </c>
      <c r="L491" s="16">
        <v>25.9</v>
      </c>
      <c r="M491" s="16">
        <v>26.9</v>
      </c>
      <c r="N491" s="16">
        <v>17.7</v>
      </c>
      <c r="O491" s="19">
        <v>1650</v>
      </c>
      <c r="P491" s="17">
        <v>-0.82076000000000005</v>
      </c>
      <c r="Q491" s="17">
        <v>-90.060063</v>
      </c>
    </row>
    <row r="492" spans="1:17" ht="15" x14ac:dyDescent="0.25">
      <c r="A492" s="10" t="s">
        <v>1143</v>
      </c>
      <c r="B492" s="18">
        <v>48110861</v>
      </c>
      <c r="C492" s="11">
        <f>VLOOKUP('[1]Tortugas liberadas DPNG'!B492,'[1]Marcacion Recaptura Limpias'!L$2:M$1495, 2,FALSE)</f>
        <v>48110861</v>
      </c>
      <c r="D492" s="19">
        <v>2247</v>
      </c>
      <c r="E492" s="16" t="s">
        <v>1148</v>
      </c>
      <c r="F492" s="16">
        <f t="shared" si="7"/>
        <v>6</v>
      </c>
      <c r="G492" s="20">
        <v>40670</v>
      </c>
      <c r="H492" s="19">
        <v>2015</v>
      </c>
      <c r="I492" s="19">
        <v>6</v>
      </c>
      <c r="J492" s="19">
        <v>27</v>
      </c>
      <c r="K492" s="19">
        <v>70</v>
      </c>
      <c r="L492" s="16">
        <v>25.9</v>
      </c>
      <c r="M492" s="16">
        <v>27.3</v>
      </c>
      <c r="N492" s="16">
        <v>17.899999999999999</v>
      </c>
      <c r="O492" s="19">
        <v>1600</v>
      </c>
      <c r="P492" s="17">
        <v>-0.82076000000000005</v>
      </c>
      <c r="Q492" s="17">
        <v>-90.060063</v>
      </c>
    </row>
    <row r="493" spans="1:17" ht="15" x14ac:dyDescent="0.25">
      <c r="A493" s="10" t="s">
        <v>1143</v>
      </c>
      <c r="B493" s="18">
        <v>48310318</v>
      </c>
      <c r="C493" s="11">
        <f>VLOOKUP('[1]Tortugas liberadas DPNG'!B493,'[1]Marcacion Recaptura Limpias'!L$2:M$1495, 2,FALSE)</f>
        <v>48310318</v>
      </c>
      <c r="D493" s="19">
        <v>2248</v>
      </c>
      <c r="E493" s="16" t="s">
        <v>1148</v>
      </c>
      <c r="F493" s="16">
        <f t="shared" si="7"/>
        <v>6</v>
      </c>
      <c r="G493" s="20">
        <v>40670</v>
      </c>
      <c r="H493" s="19">
        <v>2015</v>
      </c>
      <c r="I493" s="19">
        <v>6</v>
      </c>
      <c r="J493" s="19">
        <v>27</v>
      </c>
      <c r="K493" s="19">
        <v>71</v>
      </c>
      <c r="L493" s="16">
        <v>23.9</v>
      </c>
      <c r="M493" s="16">
        <v>25.2</v>
      </c>
      <c r="N493" s="16">
        <v>16.100000000000001</v>
      </c>
      <c r="O493" s="19">
        <v>1200</v>
      </c>
      <c r="P493" s="17">
        <v>-0.82076000000000005</v>
      </c>
      <c r="Q493" s="17">
        <v>-90.060063</v>
      </c>
    </row>
    <row r="494" spans="1:17" ht="15" x14ac:dyDescent="0.25">
      <c r="A494" s="10" t="s">
        <v>1143</v>
      </c>
      <c r="B494" s="18">
        <v>48083376</v>
      </c>
      <c r="C494" s="11">
        <f>VLOOKUP('[1]Tortugas liberadas DPNG'!B494,'[1]Marcacion Recaptura Limpias'!L$2:M$1495, 2,FALSE)</f>
        <v>48083376</v>
      </c>
      <c r="D494" s="19">
        <v>2249</v>
      </c>
      <c r="E494" s="16" t="s">
        <v>1148</v>
      </c>
      <c r="F494" s="16">
        <f t="shared" si="7"/>
        <v>6</v>
      </c>
      <c r="G494" s="20">
        <v>40670</v>
      </c>
      <c r="H494" s="19">
        <v>2015</v>
      </c>
      <c r="I494" s="19">
        <v>6</v>
      </c>
      <c r="J494" s="19">
        <v>27</v>
      </c>
      <c r="K494" s="19">
        <v>76</v>
      </c>
      <c r="L494" s="16">
        <v>24</v>
      </c>
      <c r="M494" s="16">
        <v>24.4</v>
      </c>
      <c r="N494" s="16">
        <v>16.399999999999999</v>
      </c>
      <c r="O494" s="19">
        <v>1200</v>
      </c>
      <c r="P494" s="17">
        <v>-0.82076000000000005</v>
      </c>
      <c r="Q494" s="17">
        <v>-90.060063</v>
      </c>
    </row>
    <row r="495" spans="1:17" ht="15" x14ac:dyDescent="0.25">
      <c r="A495" s="10" t="s">
        <v>1143</v>
      </c>
      <c r="B495" s="18">
        <v>48309630</v>
      </c>
      <c r="C495" s="11">
        <f>VLOOKUP('[1]Tortugas liberadas DPNG'!B495,'[1]Marcacion Recaptura Limpias'!L$2:M$1495, 2,FALSE)</f>
        <v>48309630</v>
      </c>
      <c r="D495" s="19">
        <v>2250</v>
      </c>
      <c r="E495" s="16" t="s">
        <v>1148</v>
      </c>
      <c r="F495" s="16">
        <f t="shared" si="7"/>
        <v>6</v>
      </c>
      <c r="G495" s="20">
        <v>40670</v>
      </c>
      <c r="H495" s="19">
        <v>2015</v>
      </c>
      <c r="I495" s="19">
        <v>6</v>
      </c>
      <c r="J495" s="19">
        <v>27</v>
      </c>
      <c r="K495" s="19">
        <v>77</v>
      </c>
      <c r="L495" s="16">
        <v>27.6</v>
      </c>
      <c r="M495" s="16">
        <v>528.70000000000005</v>
      </c>
      <c r="N495" s="16">
        <v>19</v>
      </c>
      <c r="O495" s="19">
        <v>1850</v>
      </c>
      <c r="P495" s="17">
        <v>-0.82076000000000005</v>
      </c>
      <c r="Q495" s="17">
        <v>-90.060063</v>
      </c>
    </row>
    <row r="496" spans="1:17" ht="15" x14ac:dyDescent="0.25">
      <c r="A496" s="10" t="s">
        <v>1143</v>
      </c>
      <c r="B496" s="18">
        <v>48282867</v>
      </c>
      <c r="C496" s="11">
        <f>VLOOKUP('[1]Tortugas liberadas DPNG'!B496,'[1]Marcacion Recaptura Limpias'!L$2:M$1495, 2,FALSE)</f>
        <v>48282867</v>
      </c>
      <c r="D496" s="19">
        <v>2251</v>
      </c>
      <c r="E496" s="16" t="s">
        <v>1148</v>
      </c>
      <c r="F496" s="16">
        <f t="shared" si="7"/>
        <v>6</v>
      </c>
      <c r="G496" s="20">
        <v>40670</v>
      </c>
      <c r="H496" s="19">
        <v>2015</v>
      </c>
      <c r="I496" s="19">
        <v>6</v>
      </c>
      <c r="J496" s="19">
        <v>27</v>
      </c>
      <c r="K496" s="19">
        <v>81</v>
      </c>
      <c r="L496" s="16">
        <v>24.5</v>
      </c>
      <c r="M496" s="16">
        <v>26.4</v>
      </c>
      <c r="N496" s="16">
        <v>17.100000000000001</v>
      </c>
      <c r="O496" s="19">
        <v>1300</v>
      </c>
      <c r="P496" s="17">
        <v>-0.82076000000000005</v>
      </c>
      <c r="Q496" s="17">
        <v>-90.060063</v>
      </c>
    </row>
    <row r="497" spans="1:17" ht="15" x14ac:dyDescent="0.25">
      <c r="A497" s="10" t="s">
        <v>1143</v>
      </c>
      <c r="B497" s="18">
        <v>48369263</v>
      </c>
      <c r="C497" s="11" t="str">
        <f>VLOOKUP('[1]Tortugas liberadas DPNG'!B497,'[1]Marcacion Recaptura Limpias'!L$2:M$1495, 2,FALSE)</f>
        <v>45320884-48369263</v>
      </c>
      <c r="D497" s="19">
        <v>2252</v>
      </c>
      <c r="E497" s="16" t="s">
        <v>1148</v>
      </c>
      <c r="F497" s="16">
        <f t="shared" si="7"/>
        <v>6</v>
      </c>
      <c r="G497" s="20">
        <v>40670</v>
      </c>
      <c r="H497" s="19">
        <v>2015</v>
      </c>
      <c r="I497" s="19">
        <v>6</v>
      </c>
      <c r="J497" s="19">
        <v>27</v>
      </c>
      <c r="K497" s="19">
        <v>83</v>
      </c>
      <c r="L497" s="16">
        <v>26.1</v>
      </c>
      <c r="M497" s="16">
        <v>27.1</v>
      </c>
      <c r="N497" s="16">
        <v>17.7</v>
      </c>
      <c r="O497" s="19">
        <v>1800</v>
      </c>
      <c r="P497" s="17">
        <v>-0.82076000000000005</v>
      </c>
      <c r="Q497" s="17">
        <v>-90.060063</v>
      </c>
    </row>
    <row r="498" spans="1:17" ht="15" x14ac:dyDescent="0.25">
      <c r="A498" s="10" t="s">
        <v>1143</v>
      </c>
      <c r="B498" s="18">
        <v>48065112</v>
      </c>
      <c r="C498" s="11">
        <f>VLOOKUP('[1]Tortugas liberadas DPNG'!B498,'[1]Marcacion Recaptura Limpias'!L$2:M$1495, 2,FALSE)</f>
        <v>48065112</v>
      </c>
      <c r="D498" s="19">
        <v>2253</v>
      </c>
      <c r="E498" s="16" t="s">
        <v>1148</v>
      </c>
      <c r="F498" s="16">
        <f t="shared" si="7"/>
        <v>6</v>
      </c>
      <c r="G498" s="20">
        <v>40670</v>
      </c>
      <c r="H498" s="19">
        <v>2015</v>
      </c>
      <c r="I498" s="19">
        <v>6</v>
      </c>
      <c r="J498" s="19">
        <v>27</v>
      </c>
      <c r="K498" s="19">
        <v>93</v>
      </c>
      <c r="L498" s="16">
        <v>24.5</v>
      </c>
      <c r="M498" s="16">
        <v>25.3</v>
      </c>
      <c r="N498" s="16">
        <v>16.8</v>
      </c>
      <c r="O498" s="19">
        <v>1150</v>
      </c>
      <c r="P498" s="17">
        <v>-0.82076000000000005</v>
      </c>
      <c r="Q498" s="17">
        <v>-90.060063</v>
      </c>
    </row>
    <row r="499" spans="1:17" ht="15" x14ac:dyDescent="0.25">
      <c r="A499" s="10" t="s">
        <v>1143</v>
      </c>
      <c r="B499" s="18">
        <v>48312015</v>
      </c>
      <c r="C499" s="11">
        <f>VLOOKUP('[1]Tortugas liberadas DPNG'!B499,'[1]Marcacion Recaptura Limpias'!L$2:M$1495, 2,FALSE)</f>
        <v>48312015</v>
      </c>
      <c r="D499" s="19">
        <v>2254</v>
      </c>
      <c r="E499" s="16" t="s">
        <v>1148</v>
      </c>
      <c r="F499" s="16">
        <f t="shared" si="7"/>
        <v>6</v>
      </c>
      <c r="G499" s="20">
        <v>40670</v>
      </c>
      <c r="H499" s="19">
        <v>2015</v>
      </c>
      <c r="I499" s="19">
        <v>6</v>
      </c>
      <c r="J499" s="19">
        <v>27</v>
      </c>
      <c r="K499" s="19">
        <v>94</v>
      </c>
      <c r="L499" s="16">
        <v>25.5</v>
      </c>
      <c r="M499" s="16">
        <v>27.5</v>
      </c>
      <c r="N499" s="16">
        <v>17.8</v>
      </c>
      <c r="O499" s="19">
        <v>1600</v>
      </c>
      <c r="P499" s="17">
        <v>-0.82076000000000005</v>
      </c>
      <c r="Q499" s="17">
        <v>-90.060063</v>
      </c>
    </row>
    <row r="500" spans="1:17" ht="15" x14ac:dyDescent="0.25">
      <c r="A500" s="10" t="s">
        <v>1143</v>
      </c>
      <c r="B500" s="18">
        <v>48318595</v>
      </c>
      <c r="C500" s="11">
        <f>VLOOKUP('[1]Tortugas liberadas DPNG'!B500,'[1]Marcacion Recaptura Limpias'!L$2:M$1495, 2,FALSE)</f>
        <v>48318595</v>
      </c>
      <c r="D500" s="19">
        <v>2255</v>
      </c>
      <c r="E500" s="16" t="s">
        <v>1148</v>
      </c>
      <c r="F500" s="16">
        <f t="shared" si="7"/>
        <v>6</v>
      </c>
      <c r="G500" s="20">
        <v>40670</v>
      </c>
      <c r="H500" s="19">
        <v>2015</v>
      </c>
      <c r="I500" s="19">
        <v>6</v>
      </c>
      <c r="J500" s="19">
        <v>27</v>
      </c>
      <c r="K500" s="19">
        <v>96</v>
      </c>
      <c r="L500" s="16">
        <v>24.8</v>
      </c>
      <c r="M500" s="16">
        <v>25.6</v>
      </c>
      <c r="N500" s="16">
        <v>17</v>
      </c>
      <c r="O500" s="19">
        <v>1050</v>
      </c>
      <c r="P500" s="17">
        <v>-0.82076000000000005</v>
      </c>
      <c r="Q500" s="17">
        <v>-90.060063</v>
      </c>
    </row>
    <row r="501" spans="1:17" ht="15" x14ac:dyDescent="0.25">
      <c r="A501" s="10" t="s">
        <v>1143</v>
      </c>
      <c r="B501" s="18">
        <v>48041369</v>
      </c>
      <c r="C501" s="11">
        <f>VLOOKUP('[1]Tortugas liberadas DPNG'!B501,'[1]Marcacion Recaptura Limpias'!L$2:M$1495, 2,FALSE)</f>
        <v>48041369</v>
      </c>
      <c r="D501" s="19">
        <v>2256</v>
      </c>
      <c r="E501" s="16" t="s">
        <v>1148</v>
      </c>
      <c r="F501" s="16">
        <f t="shared" si="7"/>
        <v>6</v>
      </c>
      <c r="G501" s="20">
        <v>40670</v>
      </c>
      <c r="H501" s="19">
        <v>2015</v>
      </c>
      <c r="I501" s="19">
        <v>6</v>
      </c>
      <c r="J501" s="19">
        <v>27</v>
      </c>
      <c r="K501" s="19">
        <v>102</v>
      </c>
      <c r="L501" s="16">
        <v>26.5</v>
      </c>
      <c r="M501" s="16">
        <v>28.3</v>
      </c>
      <c r="N501" s="16">
        <v>18.3</v>
      </c>
      <c r="O501" s="19">
        <v>1700</v>
      </c>
      <c r="P501" s="17">
        <v>-0.82076000000000005</v>
      </c>
      <c r="Q501" s="17">
        <v>-90.060063</v>
      </c>
    </row>
    <row r="502" spans="1:17" ht="15" x14ac:dyDescent="0.25">
      <c r="A502" s="10" t="s">
        <v>1143</v>
      </c>
      <c r="B502" s="18">
        <v>48319032</v>
      </c>
      <c r="C502" s="11">
        <f>VLOOKUP('[1]Tortugas liberadas DPNG'!B502,'[1]Marcacion Recaptura Limpias'!L$2:M$1495, 2,FALSE)</f>
        <v>48319032</v>
      </c>
      <c r="D502" s="19">
        <v>2257</v>
      </c>
      <c r="E502" s="16" t="s">
        <v>1148</v>
      </c>
      <c r="F502" s="16">
        <f t="shared" si="7"/>
        <v>6</v>
      </c>
      <c r="G502" s="20">
        <v>40670</v>
      </c>
      <c r="H502" s="19">
        <v>2015</v>
      </c>
      <c r="I502" s="19">
        <v>6</v>
      </c>
      <c r="J502" s="19">
        <v>27</v>
      </c>
      <c r="K502" s="19">
        <v>103</v>
      </c>
      <c r="L502" s="16">
        <v>28.1</v>
      </c>
      <c r="M502" s="16">
        <v>29.7</v>
      </c>
      <c r="N502" s="16">
        <v>19.8</v>
      </c>
      <c r="O502" s="19">
        <v>2200</v>
      </c>
      <c r="P502" s="17">
        <v>-0.82076000000000005</v>
      </c>
      <c r="Q502" s="17">
        <v>-90.060063</v>
      </c>
    </row>
    <row r="503" spans="1:17" ht="15" x14ac:dyDescent="0.25">
      <c r="A503" s="10" t="s">
        <v>1143</v>
      </c>
      <c r="B503" s="18">
        <v>48367838</v>
      </c>
      <c r="C503" s="11">
        <f>VLOOKUP('[1]Tortugas liberadas DPNG'!B503,'[1]Marcacion Recaptura Limpias'!L$2:M$1495, 2,FALSE)</f>
        <v>48367838</v>
      </c>
      <c r="D503" s="19">
        <v>2258</v>
      </c>
      <c r="E503" s="16" t="s">
        <v>1147</v>
      </c>
      <c r="F503" s="16">
        <f t="shared" ref="F503:F552" si="8">H503-2010</f>
        <v>5</v>
      </c>
      <c r="G503" s="20">
        <v>40670</v>
      </c>
      <c r="H503" s="19">
        <v>2015</v>
      </c>
      <c r="I503" s="19">
        <v>6</v>
      </c>
      <c r="J503" s="19">
        <v>27</v>
      </c>
      <c r="K503" s="19">
        <v>3</v>
      </c>
      <c r="L503" s="16">
        <v>24</v>
      </c>
      <c r="M503" s="16">
        <v>24.9</v>
      </c>
      <c r="N503" s="16">
        <v>16.3</v>
      </c>
      <c r="O503" s="19">
        <v>1200</v>
      </c>
      <c r="P503" s="17">
        <v>-0.82076000000000005</v>
      </c>
      <c r="Q503" s="17">
        <v>-90.060063</v>
      </c>
    </row>
    <row r="504" spans="1:17" ht="15" x14ac:dyDescent="0.25">
      <c r="A504" s="10" t="s">
        <v>1143</v>
      </c>
      <c r="B504" s="18">
        <v>48039531</v>
      </c>
      <c r="C504" s="11">
        <f>VLOOKUP('[1]Tortugas liberadas DPNG'!B504,'[1]Marcacion Recaptura Limpias'!L$2:M$1495, 2,FALSE)</f>
        <v>48039531</v>
      </c>
      <c r="D504" s="19">
        <v>2259</v>
      </c>
      <c r="E504" s="16" t="s">
        <v>1147</v>
      </c>
      <c r="F504" s="16">
        <f t="shared" si="8"/>
        <v>5</v>
      </c>
      <c r="G504" s="20">
        <v>40670</v>
      </c>
      <c r="H504" s="19">
        <v>2015</v>
      </c>
      <c r="I504" s="19">
        <v>6</v>
      </c>
      <c r="J504" s="19">
        <v>27</v>
      </c>
      <c r="K504" s="19">
        <v>4</v>
      </c>
      <c r="L504" s="16">
        <v>27</v>
      </c>
      <c r="M504" s="16">
        <v>28</v>
      </c>
      <c r="N504" s="16">
        <v>19.100000000000001</v>
      </c>
      <c r="O504" s="19">
        <v>1600</v>
      </c>
      <c r="P504" s="17">
        <v>-0.82076000000000005</v>
      </c>
      <c r="Q504" s="17">
        <v>-90.060063</v>
      </c>
    </row>
    <row r="505" spans="1:17" ht="15" x14ac:dyDescent="0.25">
      <c r="A505" s="10" t="s">
        <v>1143</v>
      </c>
      <c r="B505" s="18">
        <v>48368822</v>
      </c>
      <c r="C505" s="11">
        <f>VLOOKUP('[1]Tortugas liberadas DPNG'!B505,'[1]Marcacion Recaptura Limpias'!L$2:M$1495, 2,FALSE)</f>
        <v>48368822</v>
      </c>
      <c r="D505" s="19">
        <v>2260</v>
      </c>
      <c r="E505" s="16" t="s">
        <v>1147</v>
      </c>
      <c r="F505" s="16">
        <f t="shared" si="8"/>
        <v>5</v>
      </c>
      <c r="G505" s="20">
        <v>40670</v>
      </c>
      <c r="H505" s="19">
        <v>2015</v>
      </c>
      <c r="I505" s="19">
        <v>6</v>
      </c>
      <c r="J505" s="19">
        <v>27</v>
      </c>
      <c r="K505" s="19">
        <v>5</v>
      </c>
      <c r="L505" s="16">
        <v>25.3</v>
      </c>
      <c r="M505" s="16">
        <v>26.5</v>
      </c>
      <c r="N505" s="16">
        <v>17</v>
      </c>
      <c r="O505" s="19">
        <v>1300</v>
      </c>
      <c r="P505" s="17">
        <v>-0.82076000000000005</v>
      </c>
      <c r="Q505" s="17">
        <v>-90.060063</v>
      </c>
    </row>
    <row r="506" spans="1:17" ht="15" x14ac:dyDescent="0.25">
      <c r="A506" s="10" t="s">
        <v>1143</v>
      </c>
      <c r="B506" s="18">
        <v>48311035</v>
      </c>
      <c r="C506" s="11">
        <f>VLOOKUP('[1]Tortugas liberadas DPNG'!B506,'[1]Marcacion Recaptura Limpias'!L$2:M$1495, 2,FALSE)</f>
        <v>48311035</v>
      </c>
      <c r="D506" s="19">
        <v>2261</v>
      </c>
      <c r="E506" s="16" t="s">
        <v>1147</v>
      </c>
      <c r="F506" s="16">
        <f t="shared" si="8"/>
        <v>5</v>
      </c>
      <c r="G506" s="20">
        <v>40670</v>
      </c>
      <c r="H506" s="19">
        <v>2015</v>
      </c>
      <c r="I506" s="19">
        <v>6</v>
      </c>
      <c r="J506" s="19">
        <v>27</v>
      </c>
      <c r="K506" s="19">
        <v>6</v>
      </c>
      <c r="L506" s="16">
        <v>25.4</v>
      </c>
      <c r="M506" s="16">
        <v>26.8</v>
      </c>
      <c r="N506" s="16">
        <v>17.5</v>
      </c>
      <c r="O506" s="19">
        <v>1500</v>
      </c>
      <c r="P506" s="17">
        <v>-0.82076000000000005</v>
      </c>
      <c r="Q506" s="17">
        <v>-90.060063</v>
      </c>
    </row>
    <row r="507" spans="1:17" ht="15" x14ac:dyDescent="0.25">
      <c r="A507" s="10" t="s">
        <v>1143</v>
      </c>
      <c r="B507" s="18">
        <v>48098623</v>
      </c>
      <c r="C507" s="11">
        <f>VLOOKUP('[1]Tortugas liberadas DPNG'!B507,'[1]Marcacion Recaptura Limpias'!L$2:M$1495, 2,FALSE)</f>
        <v>48098623</v>
      </c>
      <c r="D507" s="19">
        <v>2262</v>
      </c>
      <c r="E507" s="16" t="s">
        <v>1147</v>
      </c>
      <c r="F507" s="16">
        <f t="shared" si="8"/>
        <v>5</v>
      </c>
      <c r="G507" s="20">
        <v>40670</v>
      </c>
      <c r="H507" s="19">
        <v>2015</v>
      </c>
      <c r="I507" s="19">
        <v>6</v>
      </c>
      <c r="J507" s="19">
        <v>27</v>
      </c>
      <c r="K507" s="19">
        <v>7</v>
      </c>
      <c r="L507" s="16">
        <v>26.6</v>
      </c>
      <c r="M507" s="16">
        <v>27.5</v>
      </c>
      <c r="N507" s="16">
        <v>18.3</v>
      </c>
      <c r="O507" s="19">
        <v>1600</v>
      </c>
      <c r="P507" s="17">
        <v>-0.82076000000000005</v>
      </c>
      <c r="Q507" s="17">
        <v>-90.060063</v>
      </c>
    </row>
    <row r="508" spans="1:17" ht="15" x14ac:dyDescent="0.25">
      <c r="A508" s="10" t="s">
        <v>1143</v>
      </c>
      <c r="B508" s="18">
        <v>48347072</v>
      </c>
      <c r="C508" s="11">
        <f>VLOOKUP('[1]Tortugas liberadas DPNG'!B508,'[1]Marcacion Recaptura Limpias'!L$2:M$1495, 2,FALSE)</f>
        <v>48347072</v>
      </c>
      <c r="D508" s="19">
        <v>2263</v>
      </c>
      <c r="E508" s="16" t="s">
        <v>1147</v>
      </c>
      <c r="F508" s="16">
        <f t="shared" si="8"/>
        <v>5</v>
      </c>
      <c r="G508" s="20">
        <v>40670</v>
      </c>
      <c r="H508" s="19">
        <v>2015</v>
      </c>
      <c r="I508" s="19">
        <v>6</v>
      </c>
      <c r="J508" s="19">
        <v>27</v>
      </c>
      <c r="K508" s="19">
        <v>9</v>
      </c>
      <c r="L508" s="16">
        <v>23.9</v>
      </c>
      <c r="M508" s="16">
        <v>24.5</v>
      </c>
      <c r="N508" s="16">
        <v>15.6</v>
      </c>
      <c r="O508" s="19">
        <v>1000</v>
      </c>
      <c r="P508" s="17">
        <v>-0.82076000000000005</v>
      </c>
      <c r="Q508" s="17">
        <v>-90.060063</v>
      </c>
    </row>
    <row r="509" spans="1:17" ht="15" x14ac:dyDescent="0.25">
      <c r="A509" s="10" t="s">
        <v>1143</v>
      </c>
      <c r="B509" s="18">
        <v>48056891</v>
      </c>
      <c r="C509" s="11">
        <f>VLOOKUP('[1]Tortugas liberadas DPNG'!B509,'[1]Marcacion Recaptura Limpias'!L$2:M$1495, 2,FALSE)</f>
        <v>48056891</v>
      </c>
      <c r="D509" s="19">
        <v>2264</v>
      </c>
      <c r="E509" s="16" t="s">
        <v>1147</v>
      </c>
      <c r="F509" s="16">
        <f t="shared" si="8"/>
        <v>5</v>
      </c>
      <c r="G509" s="20">
        <v>40670</v>
      </c>
      <c r="H509" s="19">
        <v>2015</v>
      </c>
      <c r="I509" s="19">
        <v>6</v>
      </c>
      <c r="J509" s="19">
        <v>27</v>
      </c>
      <c r="K509" s="19">
        <v>12</v>
      </c>
      <c r="L509" s="16">
        <v>24.5</v>
      </c>
      <c r="M509" s="16">
        <v>25.8</v>
      </c>
      <c r="N509" s="16">
        <v>16.899999999999999</v>
      </c>
      <c r="O509" s="19">
        <v>1200</v>
      </c>
      <c r="P509" s="17">
        <v>-0.82076000000000005</v>
      </c>
      <c r="Q509" s="17">
        <v>-90.060063</v>
      </c>
    </row>
    <row r="510" spans="1:17" ht="15" x14ac:dyDescent="0.25">
      <c r="A510" s="10" t="s">
        <v>1143</v>
      </c>
      <c r="B510" s="18">
        <v>48376600</v>
      </c>
      <c r="C510" s="22">
        <v>48376600</v>
      </c>
      <c r="D510" s="19">
        <v>2265</v>
      </c>
      <c r="E510" s="16" t="s">
        <v>1147</v>
      </c>
      <c r="F510" s="16">
        <f t="shared" si="8"/>
        <v>5</v>
      </c>
      <c r="G510" s="20">
        <v>40670</v>
      </c>
      <c r="H510" s="19">
        <v>2015</v>
      </c>
      <c r="I510" s="19">
        <v>6</v>
      </c>
      <c r="J510" s="19">
        <v>27</v>
      </c>
      <c r="K510" s="19">
        <v>14</v>
      </c>
      <c r="L510" s="16">
        <v>24</v>
      </c>
      <c r="M510" s="16">
        <v>24.5</v>
      </c>
      <c r="N510" s="16">
        <v>16.3</v>
      </c>
      <c r="O510" s="19">
        <v>1200</v>
      </c>
      <c r="P510" s="17">
        <v>-0.82076000000000005</v>
      </c>
      <c r="Q510" s="17">
        <v>-90.060063</v>
      </c>
    </row>
    <row r="511" spans="1:17" ht="15" x14ac:dyDescent="0.25">
      <c r="A511" s="10" t="s">
        <v>1143</v>
      </c>
      <c r="B511" s="18">
        <v>48328355</v>
      </c>
      <c r="C511" s="11">
        <f>VLOOKUP('[1]Tortugas liberadas DPNG'!B511,'[1]Marcacion Recaptura Limpias'!L$2:M$1495, 2,FALSE)</f>
        <v>48328355</v>
      </c>
      <c r="D511" s="19">
        <v>2266</v>
      </c>
      <c r="E511" s="16" t="s">
        <v>1147</v>
      </c>
      <c r="F511" s="16">
        <f t="shared" si="8"/>
        <v>5</v>
      </c>
      <c r="G511" s="20">
        <v>40670</v>
      </c>
      <c r="H511" s="19">
        <v>2015</v>
      </c>
      <c r="I511" s="19">
        <v>6</v>
      </c>
      <c r="J511" s="19">
        <v>27</v>
      </c>
      <c r="K511" s="19">
        <v>15</v>
      </c>
      <c r="L511" s="16">
        <v>24.9</v>
      </c>
      <c r="M511" s="16">
        <v>26.5</v>
      </c>
      <c r="N511" s="16">
        <v>17.3</v>
      </c>
      <c r="O511" s="19">
        <v>1500</v>
      </c>
      <c r="P511" s="17">
        <v>-0.82076000000000005</v>
      </c>
      <c r="Q511" s="17">
        <v>-90.060063</v>
      </c>
    </row>
    <row r="512" spans="1:17" ht="15" x14ac:dyDescent="0.25">
      <c r="A512" s="10" t="s">
        <v>1143</v>
      </c>
      <c r="B512" s="18">
        <v>48375264</v>
      </c>
      <c r="C512" s="11">
        <f>VLOOKUP('[1]Tortugas liberadas DPNG'!B512,'[1]Marcacion Recaptura Limpias'!L$2:M$1495, 2,FALSE)</f>
        <v>48375264</v>
      </c>
      <c r="D512" s="19">
        <v>2267</v>
      </c>
      <c r="E512" s="16" t="s">
        <v>1147</v>
      </c>
      <c r="F512" s="16">
        <f t="shared" si="8"/>
        <v>5</v>
      </c>
      <c r="G512" s="20">
        <v>40670</v>
      </c>
      <c r="H512" s="19">
        <v>2015</v>
      </c>
      <c r="I512" s="19">
        <v>6</v>
      </c>
      <c r="J512" s="19">
        <v>27</v>
      </c>
      <c r="K512" s="19">
        <v>16</v>
      </c>
      <c r="L512" s="16">
        <v>24</v>
      </c>
      <c r="M512" s="16">
        <v>25</v>
      </c>
      <c r="N512" s="16">
        <v>16.8</v>
      </c>
      <c r="O512" s="19">
        <v>1100</v>
      </c>
      <c r="P512" s="17">
        <v>-0.82076000000000005</v>
      </c>
      <c r="Q512" s="17">
        <v>-90.060063</v>
      </c>
    </row>
    <row r="513" spans="1:17" ht="15" x14ac:dyDescent="0.25">
      <c r="A513" s="10" t="s">
        <v>1143</v>
      </c>
      <c r="B513" s="18">
        <v>48062605</v>
      </c>
      <c r="C513" s="11">
        <f>VLOOKUP('[1]Tortugas liberadas DPNG'!B513,'[1]Marcacion Recaptura Limpias'!L$2:M$1495, 2,FALSE)</f>
        <v>48062605</v>
      </c>
      <c r="D513" s="19">
        <v>2268</v>
      </c>
      <c r="E513" s="16" t="s">
        <v>1147</v>
      </c>
      <c r="F513" s="16">
        <f t="shared" si="8"/>
        <v>5</v>
      </c>
      <c r="G513" s="20">
        <v>40670</v>
      </c>
      <c r="H513" s="19">
        <v>2015</v>
      </c>
      <c r="I513" s="19">
        <v>6</v>
      </c>
      <c r="J513" s="19">
        <v>27</v>
      </c>
      <c r="K513" s="19">
        <v>19</v>
      </c>
      <c r="L513" s="16">
        <v>24.8</v>
      </c>
      <c r="M513" s="16">
        <v>26.3</v>
      </c>
      <c r="N513" s="16">
        <v>17.3</v>
      </c>
      <c r="O513" s="19">
        <v>1300</v>
      </c>
      <c r="P513" s="17">
        <v>-0.82076000000000005</v>
      </c>
      <c r="Q513" s="17">
        <v>-90.060063</v>
      </c>
    </row>
    <row r="514" spans="1:17" ht="15" x14ac:dyDescent="0.25">
      <c r="A514" s="10" t="s">
        <v>1143</v>
      </c>
      <c r="B514" s="18">
        <v>48045586</v>
      </c>
      <c r="C514" s="11">
        <f>VLOOKUP('[1]Tortugas liberadas DPNG'!B514,'[1]Marcacion Recaptura Limpias'!L$2:M$1495, 2,FALSE)</f>
        <v>48045586</v>
      </c>
      <c r="D514" s="19">
        <v>2269</v>
      </c>
      <c r="E514" s="16" t="s">
        <v>1147</v>
      </c>
      <c r="F514" s="16">
        <f t="shared" si="8"/>
        <v>5</v>
      </c>
      <c r="G514" s="20">
        <v>40670</v>
      </c>
      <c r="H514" s="19">
        <v>2015</v>
      </c>
      <c r="I514" s="19">
        <v>6</v>
      </c>
      <c r="J514" s="19">
        <v>27</v>
      </c>
      <c r="K514" s="19">
        <v>21</v>
      </c>
      <c r="L514" s="16">
        <v>25</v>
      </c>
      <c r="M514" s="16">
        <v>25.5</v>
      </c>
      <c r="N514" s="16">
        <v>17</v>
      </c>
      <c r="O514" s="19">
        <v>1250</v>
      </c>
      <c r="P514" s="17">
        <v>-0.82076000000000005</v>
      </c>
      <c r="Q514" s="17">
        <v>-90.060063</v>
      </c>
    </row>
    <row r="515" spans="1:17" ht="15" x14ac:dyDescent="0.25">
      <c r="A515" s="10" t="s">
        <v>1143</v>
      </c>
      <c r="B515" s="18">
        <v>48319625</v>
      </c>
      <c r="C515" s="11">
        <f>VLOOKUP('[1]Tortugas liberadas DPNG'!B515,'[1]Marcacion Recaptura Limpias'!L$2:M$1495, 2,FALSE)</f>
        <v>48319625</v>
      </c>
      <c r="D515" s="19">
        <v>2270</v>
      </c>
      <c r="E515" s="16" t="s">
        <v>1147</v>
      </c>
      <c r="F515" s="16">
        <f t="shared" si="8"/>
        <v>5</v>
      </c>
      <c r="G515" s="20">
        <v>40670</v>
      </c>
      <c r="H515" s="19">
        <v>2015</v>
      </c>
      <c r="I515" s="19">
        <v>6</v>
      </c>
      <c r="J515" s="19">
        <v>27</v>
      </c>
      <c r="K515" s="19">
        <v>25</v>
      </c>
      <c r="L515" s="16">
        <v>26.1</v>
      </c>
      <c r="M515" s="16">
        <v>27.3</v>
      </c>
      <c r="N515" s="16">
        <v>18.399999999999999</v>
      </c>
      <c r="O515" s="19">
        <v>1500</v>
      </c>
      <c r="P515" s="17">
        <v>-0.82076000000000005</v>
      </c>
      <c r="Q515" s="17">
        <v>-90.060063</v>
      </c>
    </row>
    <row r="516" spans="1:17" ht="15" x14ac:dyDescent="0.25">
      <c r="A516" s="10" t="s">
        <v>1143</v>
      </c>
      <c r="B516" s="18">
        <v>48368526</v>
      </c>
      <c r="C516" s="11">
        <f>VLOOKUP('[1]Tortugas liberadas DPNG'!B516,'[1]Marcacion Recaptura Limpias'!L$2:M$1495, 2,FALSE)</f>
        <v>48368526</v>
      </c>
      <c r="D516" s="19">
        <v>2271</v>
      </c>
      <c r="E516" s="16" t="s">
        <v>1147</v>
      </c>
      <c r="F516" s="16">
        <f t="shared" si="8"/>
        <v>5</v>
      </c>
      <c r="G516" s="20">
        <v>40670</v>
      </c>
      <c r="H516" s="19">
        <v>2015</v>
      </c>
      <c r="I516" s="19">
        <v>6</v>
      </c>
      <c r="J516" s="19">
        <v>27</v>
      </c>
      <c r="K516" s="19">
        <v>27</v>
      </c>
      <c r="L516" s="16">
        <v>24.1</v>
      </c>
      <c r="M516" s="16">
        <v>24.5</v>
      </c>
      <c r="N516" s="16">
        <v>16.2</v>
      </c>
      <c r="O516" s="19">
        <v>1200</v>
      </c>
      <c r="P516" s="17">
        <v>-0.82076000000000005</v>
      </c>
      <c r="Q516" s="17">
        <v>-90.060063</v>
      </c>
    </row>
    <row r="517" spans="1:17" ht="15" x14ac:dyDescent="0.25">
      <c r="A517" s="10" t="s">
        <v>1143</v>
      </c>
      <c r="B517" s="18">
        <v>48095875</v>
      </c>
      <c r="C517" s="11">
        <f>VLOOKUP('[1]Tortugas liberadas DPNG'!B517,'[1]Marcacion Recaptura Limpias'!L$2:M$1495, 2,FALSE)</f>
        <v>48095875</v>
      </c>
      <c r="D517" s="19">
        <v>2272</v>
      </c>
      <c r="E517" s="16" t="s">
        <v>1147</v>
      </c>
      <c r="F517" s="16">
        <f t="shared" si="8"/>
        <v>5</v>
      </c>
      <c r="G517" s="20">
        <v>40670</v>
      </c>
      <c r="H517" s="19">
        <v>2015</v>
      </c>
      <c r="I517" s="19">
        <v>6</v>
      </c>
      <c r="J517" s="19">
        <v>27</v>
      </c>
      <c r="K517" s="19">
        <v>29</v>
      </c>
      <c r="L517" s="16">
        <v>25.5</v>
      </c>
      <c r="M517" s="16">
        <v>26</v>
      </c>
      <c r="N517" s="16">
        <v>17.3</v>
      </c>
      <c r="O517" s="19">
        <v>1300</v>
      </c>
      <c r="P517" s="17">
        <v>-0.82076000000000005</v>
      </c>
      <c r="Q517" s="17">
        <v>-90.060063</v>
      </c>
    </row>
    <row r="518" spans="1:17" ht="15" x14ac:dyDescent="0.25">
      <c r="A518" s="10" t="s">
        <v>1143</v>
      </c>
      <c r="B518" s="18">
        <v>48368002</v>
      </c>
      <c r="C518" s="11">
        <f>VLOOKUP('[1]Tortugas liberadas DPNG'!B518,'[1]Marcacion Recaptura Limpias'!L$2:M$1495, 2,FALSE)</f>
        <v>48368002</v>
      </c>
      <c r="D518" s="19">
        <v>2273</v>
      </c>
      <c r="E518" s="16" t="s">
        <v>1147</v>
      </c>
      <c r="F518" s="16">
        <f t="shared" si="8"/>
        <v>5</v>
      </c>
      <c r="G518" s="20">
        <v>40670</v>
      </c>
      <c r="H518" s="19">
        <v>2015</v>
      </c>
      <c r="I518" s="19">
        <v>6</v>
      </c>
      <c r="J518" s="19">
        <v>27</v>
      </c>
      <c r="K518" s="19">
        <v>30</v>
      </c>
      <c r="L518" s="16">
        <v>23.7</v>
      </c>
      <c r="M518" s="16">
        <v>24.5</v>
      </c>
      <c r="N518" s="16">
        <v>15.9</v>
      </c>
      <c r="O518" s="19">
        <v>1050</v>
      </c>
      <c r="P518" s="17">
        <v>-0.82076000000000005</v>
      </c>
      <c r="Q518" s="17">
        <v>-90.060063</v>
      </c>
    </row>
    <row r="519" spans="1:17" ht="15" x14ac:dyDescent="0.25">
      <c r="A519" s="10" t="s">
        <v>1143</v>
      </c>
      <c r="B519" s="18">
        <v>48348369</v>
      </c>
      <c r="C519" s="11">
        <f>VLOOKUP('[1]Tortugas liberadas DPNG'!B519,'[1]Marcacion Recaptura Limpias'!L$2:M$1495, 2,FALSE)</f>
        <v>48348369</v>
      </c>
      <c r="D519" s="19">
        <v>2274</v>
      </c>
      <c r="E519" s="16" t="s">
        <v>1147</v>
      </c>
      <c r="F519" s="16">
        <f t="shared" si="8"/>
        <v>5</v>
      </c>
      <c r="G519" s="20">
        <v>40670</v>
      </c>
      <c r="H519" s="19">
        <v>2015</v>
      </c>
      <c r="I519" s="19">
        <v>6</v>
      </c>
      <c r="J519" s="19">
        <v>27</v>
      </c>
      <c r="K519" s="19">
        <v>31</v>
      </c>
      <c r="L519" s="16">
        <v>25.2</v>
      </c>
      <c r="M519" s="16">
        <v>26</v>
      </c>
      <c r="N519" s="16">
        <v>17.600000000000001</v>
      </c>
      <c r="O519" s="19">
        <v>1250</v>
      </c>
      <c r="P519" s="17">
        <v>-0.82076000000000005</v>
      </c>
      <c r="Q519" s="17">
        <v>-90.060063</v>
      </c>
    </row>
    <row r="520" spans="1:17" ht="15" x14ac:dyDescent="0.25">
      <c r="A520" s="10" t="s">
        <v>1143</v>
      </c>
      <c r="B520" s="18">
        <v>48368599</v>
      </c>
      <c r="C520" s="11">
        <f>VLOOKUP('[1]Tortugas liberadas DPNG'!B520,'[1]Marcacion Recaptura Limpias'!L$2:M$1495, 2,FALSE)</f>
        <v>48368599</v>
      </c>
      <c r="D520" s="19">
        <v>2275</v>
      </c>
      <c r="E520" s="16" t="s">
        <v>1147</v>
      </c>
      <c r="F520" s="16">
        <f t="shared" si="8"/>
        <v>5</v>
      </c>
      <c r="G520" s="20">
        <v>40670</v>
      </c>
      <c r="H520" s="19">
        <v>2015</v>
      </c>
      <c r="I520" s="19">
        <v>6</v>
      </c>
      <c r="J520" s="19">
        <v>27</v>
      </c>
      <c r="K520" s="19">
        <v>33</v>
      </c>
      <c r="L520" s="16">
        <v>23.8</v>
      </c>
      <c r="M520" s="16">
        <v>24.7</v>
      </c>
      <c r="N520" s="16">
        <v>16.7</v>
      </c>
      <c r="O520" s="19">
        <v>1200</v>
      </c>
      <c r="P520" s="17">
        <v>-0.82076000000000005</v>
      </c>
      <c r="Q520" s="17">
        <v>-90.060063</v>
      </c>
    </row>
    <row r="521" spans="1:17" ht="15" x14ac:dyDescent="0.25">
      <c r="A521" s="10" t="s">
        <v>1143</v>
      </c>
      <c r="B521" s="18">
        <v>48317819</v>
      </c>
      <c r="C521" s="11">
        <f>VLOOKUP('[1]Tortugas liberadas DPNG'!B521,'[1]Marcacion Recaptura Limpias'!L$2:M$1495, 2,FALSE)</f>
        <v>48317819</v>
      </c>
      <c r="D521" s="19">
        <v>2276</v>
      </c>
      <c r="E521" s="16" t="s">
        <v>1147</v>
      </c>
      <c r="F521" s="16">
        <f t="shared" si="8"/>
        <v>5</v>
      </c>
      <c r="G521" s="20">
        <v>40670</v>
      </c>
      <c r="H521" s="19">
        <v>2015</v>
      </c>
      <c r="I521" s="19">
        <v>6</v>
      </c>
      <c r="J521" s="19">
        <v>27</v>
      </c>
      <c r="K521" s="19">
        <v>35</v>
      </c>
      <c r="L521" s="16">
        <v>25.2</v>
      </c>
      <c r="M521" s="16">
        <v>26.3</v>
      </c>
      <c r="N521" s="16">
        <v>17.399999999999999</v>
      </c>
      <c r="O521" s="19">
        <v>1400</v>
      </c>
      <c r="P521" s="17">
        <v>-0.82076000000000005</v>
      </c>
      <c r="Q521" s="17">
        <v>-90.060063</v>
      </c>
    </row>
    <row r="522" spans="1:17" ht="15" x14ac:dyDescent="0.25">
      <c r="A522" s="10" t="s">
        <v>1143</v>
      </c>
      <c r="B522" s="18">
        <v>48312382</v>
      </c>
      <c r="C522" s="11">
        <f>VLOOKUP('[1]Tortugas liberadas DPNG'!B522,'[1]Marcacion Recaptura Limpias'!L$2:M$1495, 2,FALSE)</f>
        <v>48312382</v>
      </c>
      <c r="D522" s="19">
        <v>2277</v>
      </c>
      <c r="E522" s="16" t="s">
        <v>1147</v>
      </c>
      <c r="F522" s="16">
        <f t="shared" si="8"/>
        <v>5</v>
      </c>
      <c r="G522" s="20">
        <v>40670</v>
      </c>
      <c r="H522" s="19">
        <v>2015</v>
      </c>
      <c r="I522" s="19">
        <v>6</v>
      </c>
      <c r="J522" s="19">
        <v>27</v>
      </c>
      <c r="K522" s="19">
        <v>36</v>
      </c>
      <c r="L522" s="16">
        <v>24.1</v>
      </c>
      <c r="M522" s="16">
        <v>25</v>
      </c>
      <c r="N522" s="16">
        <v>17.2</v>
      </c>
      <c r="O522" s="19">
        <v>1200</v>
      </c>
      <c r="P522" s="17">
        <v>-0.82076000000000005</v>
      </c>
      <c r="Q522" s="17">
        <v>-90.060063</v>
      </c>
    </row>
    <row r="523" spans="1:17" ht="15" x14ac:dyDescent="0.25">
      <c r="A523" s="10" t="s">
        <v>1143</v>
      </c>
      <c r="B523" s="18">
        <v>48326019</v>
      </c>
      <c r="C523" s="11">
        <f>VLOOKUP('[1]Tortugas liberadas DPNG'!B523,'[1]Marcacion Recaptura Limpias'!L$2:M$1495, 2,FALSE)</f>
        <v>48326019</v>
      </c>
      <c r="D523" s="19">
        <v>2278</v>
      </c>
      <c r="E523" s="16" t="s">
        <v>1147</v>
      </c>
      <c r="F523" s="16">
        <f t="shared" si="8"/>
        <v>5</v>
      </c>
      <c r="G523" s="20">
        <v>40670</v>
      </c>
      <c r="H523" s="19">
        <v>2015</v>
      </c>
      <c r="I523" s="19">
        <v>6</v>
      </c>
      <c r="J523" s="19">
        <v>27</v>
      </c>
      <c r="K523" s="19">
        <v>40</v>
      </c>
      <c r="L523" s="16">
        <v>25.2</v>
      </c>
      <c r="M523" s="16">
        <v>27.1</v>
      </c>
      <c r="N523" s="16">
        <v>17.899999999999999</v>
      </c>
      <c r="O523" s="19">
        <v>1500</v>
      </c>
      <c r="P523" s="17">
        <v>-0.82076000000000005</v>
      </c>
      <c r="Q523" s="17">
        <v>-90.060063</v>
      </c>
    </row>
    <row r="524" spans="1:17" ht="15" x14ac:dyDescent="0.25">
      <c r="A524" s="10" t="s">
        <v>1143</v>
      </c>
      <c r="B524" s="18">
        <v>48368259</v>
      </c>
      <c r="C524" s="11">
        <f>VLOOKUP('[1]Tortugas liberadas DPNG'!B524,'[1]Marcacion Recaptura Limpias'!L$2:M$1495, 2,FALSE)</f>
        <v>48368259</v>
      </c>
      <c r="D524" s="19">
        <v>2279</v>
      </c>
      <c r="E524" s="16" t="s">
        <v>1147</v>
      </c>
      <c r="F524" s="16">
        <f t="shared" si="8"/>
        <v>5</v>
      </c>
      <c r="G524" s="20">
        <v>40670</v>
      </c>
      <c r="H524" s="19">
        <v>2015</v>
      </c>
      <c r="I524" s="19">
        <v>6</v>
      </c>
      <c r="J524" s="19">
        <v>27</v>
      </c>
      <c r="K524" s="19">
        <v>42</v>
      </c>
      <c r="L524" s="16">
        <v>23.6</v>
      </c>
      <c r="M524" s="16">
        <v>24.7</v>
      </c>
      <c r="N524" s="16">
        <v>15.8</v>
      </c>
      <c r="O524" s="19">
        <v>1100</v>
      </c>
      <c r="P524" s="17">
        <v>-0.82076000000000005</v>
      </c>
      <c r="Q524" s="17">
        <v>-90.060063</v>
      </c>
    </row>
    <row r="525" spans="1:17" ht="15" x14ac:dyDescent="0.25">
      <c r="A525" s="10" t="s">
        <v>1143</v>
      </c>
      <c r="B525" s="18">
        <v>48376523</v>
      </c>
      <c r="C525" s="11">
        <f>VLOOKUP('[1]Tortugas liberadas DPNG'!B525,'[1]Marcacion Recaptura Limpias'!L$2:M$1495, 2,FALSE)</f>
        <v>48376523</v>
      </c>
      <c r="D525" s="19">
        <v>2280</v>
      </c>
      <c r="E525" s="16" t="s">
        <v>1147</v>
      </c>
      <c r="F525" s="16">
        <f t="shared" si="8"/>
        <v>5</v>
      </c>
      <c r="G525" s="20">
        <v>40670</v>
      </c>
      <c r="H525" s="19">
        <v>2015</v>
      </c>
      <c r="I525" s="19">
        <v>6</v>
      </c>
      <c r="J525" s="19">
        <v>27</v>
      </c>
      <c r="K525" s="19">
        <v>44</v>
      </c>
      <c r="L525" s="16">
        <v>23.5</v>
      </c>
      <c r="M525" s="16">
        <v>24.1</v>
      </c>
      <c r="N525" s="16">
        <v>16</v>
      </c>
      <c r="O525" s="19">
        <v>1000</v>
      </c>
      <c r="P525" s="17">
        <v>-0.82076000000000005</v>
      </c>
      <c r="Q525" s="17">
        <v>-90.060063</v>
      </c>
    </row>
    <row r="526" spans="1:17" ht="15" x14ac:dyDescent="0.25">
      <c r="A526" s="10" t="s">
        <v>1143</v>
      </c>
      <c r="B526" s="18">
        <v>48312351</v>
      </c>
      <c r="C526" s="18">
        <v>48312351</v>
      </c>
      <c r="D526" s="19">
        <v>2281</v>
      </c>
      <c r="E526" s="16" t="s">
        <v>1147</v>
      </c>
      <c r="F526" s="16">
        <f t="shared" si="8"/>
        <v>5</v>
      </c>
      <c r="G526" s="20">
        <v>40670</v>
      </c>
      <c r="H526" s="19">
        <v>2015</v>
      </c>
      <c r="I526" s="19">
        <v>6</v>
      </c>
      <c r="J526" s="19">
        <v>27</v>
      </c>
      <c r="K526" s="19">
        <v>45</v>
      </c>
      <c r="L526" s="16">
        <v>25.1</v>
      </c>
      <c r="M526" s="16">
        <v>26.2</v>
      </c>
      <c r="N526" s="16">
        <v>17.899999999999999</v>
      </c>
      <c r="O526" s="19">
        <v>1450</v>
      </c>
      <c r="P526" s="17">
        <v>-0.82076000000000005</v>
      </c>
      <c r="Q526" s="17">
        <v>-90.060063</v>
      </c>
    </row>
    <row r="527" spans="1:17" ht="15" x14ac:dyDescent="0.25">
      <c r="A527" s="10" t="s">
        <v>1143</v>
      </c>
      <c r="B527" s="18">
        <v>48050007</v>
      </c>
      <c r="C527" s="11">
        <f>VLOOKUP('[1]Tortugas liberadas DPNG'!B527,'[1]Marcacion Recaptura Limpias'!L$2:M$1495, 2,FALSE)</f>
        <v>48050007</v>
      </c>
      <c r="D527" s="19">
        <v>2282</v>
      </c>
      <c r="E527" s="16" t="s">
        <v>1147</v>
      </c>
      <c r="F527" s="16">
        <f t="shared" si="8"/>
        <v>5</v>
      </c>
      <c r="G527" s="20">
        <v>40670</v>
      </c>
      <c r="H527" s="19">
        <v>2015</v>
      </c>
      <c r="I527" s="19">
        <v>6</v>
      </c>
      <c r="J527" s="19">
        <v>27</v>
      </c>
      <c r="K527" s="19">
        <v>47</v>
      </c>
      <c r="L527" s="16">
        <v>24</v>
      </c>
      <c r="M527" s="16">
        <v>25.5</v>
      </c>
      <c r="N527" s="16">
        <v>16.600000000000001</v>
      </c>
      <c r="O527" s="19">
        <v>1250</v>
      </c>
      <c r="P527" s="17">
        <v>-0.82076000000000005</v>
      </c>
      <c r="Q527" s="17">
        <v>-90.060063</v>
      </c>
    </row>
    <row r="528" spans="1:17" ht="15" x14ac:dyDescent="0.25">
      <c r="A528" s="10" t="s">
        <v>1143</v>
      </c>
      <c r="B528" s="18">
        <v>48280344</v>
      </c>
      <c r="C528" s="11">
        <f>VLOOKUP('[1]Tortugas liberadas DPNG'!B528,'[1]Marcacion Recaptura Limpias'!L$2:M$1495, 2,FALSE)</f>
        <v>48280344</v>
      </c>
      <c r="D528" s="19">
        <v>2283</v>
      </c>
      <c r="E528" s="16" t="s">
        <v>1147</v>
      </c>
      <c r="F528" s="16">
        <f t="shared" si="8"/>
        <v>5</v>
      </c>
      <c r="G528" s="20">
        <v>40670</v>
      </c>
      <c r="H528" s="19">
        <v>2015</v>
      </c>
      <c r="I528" s="19">
        <v>6</v>
      </c>
      <c r="J528" s="19">
        <v>27</v>
      </c>
      <c r="K528" s="19">
        <v>48</v>
      </c>
      <c r="L528" s="16">
        <v>25.1</v>
      </c>
      <c r="M528" s="16">
        <v>26.8</v>
      </c>
      <c r="N528" s="16">
        <v>17.600000000000001</v>
      </c>
      <c r="O528" s="19">
        <v>1400</v>
      </c>
      <c r="P528" s="17">
        <v>-0.82076000000000005</v>
      </c>
      <c r="Q528" s="17">
        <v>-90.060063</v>
      </c>
    </row>
    <row r="529" spans="1:17" ht="15" x14ac:dyDescent="0.25">
      <c r="A529" s="10" t="s">
        <v>1143</v>
      </c>
      <c r="B529" s="18">
        <v>48375118</v>
      </c>
      <c r="C529" s="11">
        <f>VLOOKUP('[1]Tortugas liberadas DPNG'!B529,'[1]Marcacion Recaptura Limpias'!L$2:M$1495, 2,FALSE)</f>
        <v>48375118</v>
      </c>
      <c r="D529" s="19">
        <v>2284</v>
      </c>
      <c r="E529" s="16" t="s">
        <v>1147</v>
      </c>
      <c r="F529" s="16">
        <f t="shared" si="8"/>
        <v>5</v>
      </c>
      <c r="G529" s="20">
        <v>40670</v>
      </c>
      <c r="H529" s="19">
        <v>2015</v>
      </c>
      <c r="I529" s="19">
        <v>6</v>
      </c>
      <c r="J529" s="19">
        <v>27</v>
      </c>
      <c r="K529" s="19">
        <v>50</v>
      </c>
      <c r="L529" s="16">
        <v>23.9</v>
      </c>
      <c r="M529" s="16">
        <v>24.8</v>
      </c>
      <c r="N529" s="16">
        <v>16.7</v>
      </c>
      <c r="O529" s="19">
        <v>1250</v>
      </c>
      <c r="P529" s="17">
        <v>-0.82076000000000005</v>
      </c>
      <c r="Q529" s="17">
        <v>-90.060063</v>
      </c>
    </row>
    <row r="530" spans="1:17" ht="15" x14ac:dyDescent="0.25">
      <c r="A530" s="10" t="s">
        <v>1143</v>
      </c>
      <c r="B530" s="18">
        <v>48311633</v>
      </c>
      <c r="C530" s="11">
        <f>VLOOKUP('[1]Tortugas liberadas DPNG'!B530,'[1]Marcacion Recaptura Limpias'!L$2:M$1495, 2,FALSE)</f>
        <v>48311633</v>
      </c>
      <c r="D530" s="19">
        <v>2285</v>
      </c>
      <c r="E530" s="16" t="s">
        <v>1147</v>
      </c>
      <c r="F530" s="16">
        <f t="shared" si="8"/>
        <v>5</v>
      </c>
      <c r="G530" s="20">
        <v>40670</v>
      </c>
      <c r="H530" s="19">
        <v>2015</v>
      </c>
      <c r="I530" s="19">
        <v>6</v>
      </c>
      <c r="J530" s="19">
        <v>27</v>
      </c>
      <c r="K530" s="19">
        <v>51</v>
      </c>
      <c r="L530" s="16">
        <v>25.1</v>
      </c>
      <c r="M530" s="16">
        <v>26.8</v>
      </c>
      <c r="N530" s="16">
        <v>17.8</v>
      </c>
      <c r="O530" s="19">
        <v>1500</v>
      </c>
      <c r="P530" s="17">
        <v>-0.82076000000000005</v>
      </c>
      <c r="Q530" s="17">
        <v>-90.060063</v>
      </c>
    </row>
    <row r="531" spans="1:17" ht="15" x14ac:dyDescent="0.25">
      <c r="A531" s="10" t="s">
        <v>1143</v>
      </c>
      <c r="B531" s="18">
        <v>48376558</v>
      </c>
      <c r="C531" s="11">
        <f>VLOOKUP('[1]Tortugas liberadas DPNG'!B531,'[1]Marcacion Recaptura Limpias'!L$2:M$1495, 2,FALSE)</f>
        <v>48376558</v>
      </c>
      <c r="D531" s="19">
        <v>2286</v>
      </c>
      <c r="E531" s="16" t="s">
        <v>1147</v>
      </c>
      <c r="F531" s="16">
        <f t="shared" si="8"/>
        <v>5</v>
      </c>
      <c r="G531" s="20">
        <v>40670</v>
      </c>
      <c r="H531" s="19">
        <v>2015</v>
      </c>
      <c r="I531" s="19">
        <v>6</v>
      </c>
      <c r="J531" s="19">
        <v>27</v>
      </c>
      <c r="K531" s="19">
        <v>53</v>
      </c>
      <c r="L531" s="16">
        <v>24</v>
      </c>
      <c r="M531" s="16">
        <v>25</v>
      </c>
      <c r="N531" s="16">
        <v>16.5</v>
      </c>
      <c r="O531" s="19">
        <v>1200</v>
      </c>
      <c r="P531" s="17">
        <v>-0.82076000000000005</v>
      </c>
      <c r="Q531" s="17">
        <v>-90.060063</v>
      </c>
    </row>
    <row r="532" spans="1:17" ht="15" x14ac:dyDescent="0.25">
      <c r="A532" s="10" t="s">
        <v>1143</v>
      </c>
      <c r="B532" s="18">
        <v>48375861</v>
      </c>
      <c r="C532" s="11">
        <f>VLOOKUP('[1]Tortugas liberadas DPNG'!B532,'[1]Marcacion Recaptura Limpias'!L$2:M$1495, 2,FALSE)</f>
        <v>48375861</v>
      </c>
      <c r="D532" s="19">
        <v>2287</v>
      </c>
      <c r="E532" s="16" t="s">
        <v>1147</v>
      </c>
      <c r="F532" s="16">
        <f t="shared" si="8"/>
        <v>5</v>
      </c>
      <c r="G532" s="20">
        <v>40670</v>
      </c>
      <c r="H532" s="19">
        <v>2015</v>
      </c>
      <c r="I532" s="19">
        <v>6</v>
      </c>
      <c r="J532" s="19">
        <v>27</v>
      </c>
      <c r="K532" s="19">
        <v>57</v>
      </c>
      <c r="L532" s="16">
        <v>25.1</v>
      </c>
      <c r="M532" s="16">
        <v>25.8</v>
      </c>
      <c r="N532" s="16">
        <v>17.600000000000001</v>
      </c>
      <c r="O532" s="19">
        <v>1400</v>
      </c>
      <c r="P532" s="17">
        <v>-0.82076000000000005</v>
      </c>
      <c r="Q532" s="17">
        <v>-90.060063</v>
      </c>
    </row>
    <row r="533" spans="1:17" ht="15" x14ac:dyDescent="0.25">
      <c r="A533" s="10" t="s">
        <v>1143</v>
      </c>
      <c r="B533" s="18">
        <v>48375366</v>
      </c>
      <c r="C533" s="11">
        <f>VLOOKUP('[1]Tortugas liberadas DPNG'!B533,'[1]Marcacion Recaptura Limpias'!L$2:M$1495, 2,FALSE)</f>
        <v>48375366</v>
      </c>
      <c r="D533" s="19">
        <v>2288</v>
      </c>
      <c r="E533" s="16" t="s">
        <v>1147</v>
      </c>
      <c r="F533" s="16">
        <f t="shared" si="8"/>
        <v>5</v>
      </c>
      <c r="G533" s="20">
        <v>40670</v>
      </c>
      <c r="H533" s="19">
        <v>2015</v>
      </c>
      <c r="I533" s="19">
        <v>6</v>
      </c>
      <c r="J533" s="19">
        <v>27</v>
      </c>
      <c r="K533" s="19">
        <v>58</v>
      </c>
      <c r="L533" s="16">
        <v>24</v>
      </c>
      <c r="M533" s="16">
        <v>24.5</v>
      </c>
      <c r="N533" s="16">
        <v>16.7</v>
      </c>
      <c r="O533" s="19">
        <v>1150</v>
      </c>
      <c r="P533" s="17">
        <v>-0.82076000000000005</v>
      </c>
      <c r="Q533" s="17">
        <v>-90.060063</v>
      </c>
    </row>
    <row r="534" spans="1:17" ht="15" x14ac:dyDescent="0.25">
      <c r="A534" s="10" t="s">
        <v>1143</v>
      </c>
      <c r="B534" s="18">
        <v>48060611</v>
      </c>
      <c r="C534" s="11">
        <f>VLOOKUP('[1]Tortugas liberadas DPNG'!B534,'[1]Marcacion Recaptura Limpias'!L$2:M$1495, 2,FALSE)</f>
        <v>48060611</v>
      </c>
      <c r="D534" s="19">
        <v>2289</v>
      </c>
      <c r="E534" s="16" t="s">
        <v>1147</v>
      </c>
      <c r="F534" s="16">
        <f t="shared" si="8"/>
        <v>5</v>
      </c>
      <c r="G534" s="20">
        <v>40670</v>
      </c>
      <c r="H534" s="19">
        <v>2015</v>
      </c>
      <c r="I534" s="19">
        <v>6</v>
      </c>
      <c r="J534" s="19">
        <v>27</v>
      </c>
      <c r="K534" s="19">
        <v>59</v>
      </c>
      <c r="L534" s="16">
        <v>26.1</v>
      </c>
      <c r="M534" s="16">
        <v>26.8</v>
      </c>
      <c r="N534" s="16">
        <v>18</v>
      </c>
      <c r="O534" s="19">
        <v>1500</v>
      </c>
      <c r="P534" s="17">
        <v>-0.82076000000000005</v>
      </c>
      <c r="Q534" s="17">
        <v>-90.060063</v>
      </c>
    </row>
    <row r="535" spans="1:17" ht="15" x14ac:dyDescent="0.25">
      <c r="A535" s="10" t="s">
        <v>1143</v>
      </c>
      <c r="B535" s="18">
        <v>48311355</v>
      </c>
      <c r="C535" s="11">
        <f>VLOOKUP('[1]Tortugas liberadas DPNG'!B535,'[1]Marcacion Recaptura Limpias'!L$2:M$1495, 2,FALSE)</f>
        <v>48311355</v>
      </c>
      <c r="D535" s="19">
        <v>2290</v>
      </c>
      <c r="E535" s="16" t="s">
        <v>1147</v>
      </c>
      <c r="F535" s="16">
        <f t="shared" si="8"/>
        <v>5</v>
      </c>
      <c r="G535" s="20">
        <v>40670</v>
      </c>
      <c r="H535" s="19">
        <v>2015</v>
      </c>
      <c r="I535" s="19">
        <v>6</v>
      </c>
      <c r="J535" s="19">
        <v>27</v>
      </c>
      <c r="K535" s="19">
        <v>61</v>
      </c>
      <c r="L535" s="16">
        <v>25.5</v>
      </c>
      <c r="M535" s="16">
        <v>26.6</v>
      </c>
      <c r="N535" s="16">
        <v>18.3</v>
      </c>
      <c r="O535" s="19">
        <v>1550</v>
      </c>
      <c r="P535" s="17">
        <v>-0.82076000000000005</v>
      </c>
      <c r="Q535" s="17">
        <v>-90.060063</v>
      </c>
    </row>
    <row r="536" spans="1:17" ht="15" x14ac:dyDescent="0.25">
      <c r="A536" s="10" t="s">
        <v>1143</v>
      </c>
      <c r="B536" s="18">
        <v>48311066</v>
      </c>
      <c r="C536" s="11">
        <f>VLOOKUP('[1]Tortugas liberadas DPNG'!B536,'[1]Marcacion Recaptura Limpias'!L$2:M$1495, 2,FALSE)</f>
        <v>48311066</v>
      </c>
      <c r="D536" s="19">
        <v>2291</v>
      </c>
      <c r="E536" s="16" t="s">
        <v>1147</v>
      </c>
      <c r="F536" s="16">
        <f t="shared" si="8"/>
        <v>5</v>
      </c>
      <c r="G536" s="20">
        <v>40670</v>
      </c>
      <c r="H536" s="19">
        <v>2015</v>
      </c>
      <c r="I536" s="19">
        <v>6</v>
      </c>
      <c r="J536" s="19">
        <v>27</v>
      </c>
      <c r="K536" s="19">
        <v>63</v>
      </c>
      <c r="L536" s="16">
        <v>23.5</v>
      </c>
      <c r="M536" s="16">
        <v>25</v>
      </c>
      <c r="N536" s="16">
        <v>16.2</v>
      </c>
      <c r="O536" s="19">
        <v>1150</v>
      </c>
      <c r="P536" s="17">
        <v>-0.82076000000000005</v>
      </c>
      <c r="Q536" s="17">
        <v>-90.060063</v>
      </c>
    </row>
    <row r="537" spans="1:17" ht="15" x14ac:dyDescent="0.25">
      <c r="A537" s="10" t="s">
        <v>1143</v>
      </c>
      <c r="B537" s="18">
        <v>48065267</v>
      </c>
      <c r="C537" s="11">
        <f>VLOOKUP('[1]Tortugas liberadas DPNG'!B537,'[1]Marcacion Recaptura Limpias'!L$2:M$1495, 2,FALSE)</f>
        <v>48065267</v>
      </c>
      <c r="D537" s="19">
        <v>2292</v>
      </c>
      <c r="E537" s="16" t="s">
        <v>1147</v>
      </c>
      <c r="F537" s="16">
        <f t="shared" si="8"/>
        <v>5</v>
      </c>
      <c r="G537" s="20">
        <v>40670</v>
      </c>
      <c r="H537" s="19">
        <v>2015</v>
      </c>
      <c r="I537" s="19">
        <v>6</v>
      </c>
      <c r="J537" s="19">
        <v>27</v>
      </c>
      <c r="K537" s="19">
        <v>67</v>
      </c>
      <c r="L537" s="16">
        <v>23.6</v>
      </c>
      <c r="M537" s="16">
        <v>24.9</v>
      </c>
      <c r="N537" s="16">
        <v>16.399999999999999</v>
      </c>
      <c r="O537" s="19">
        <v>1200</v>
      </c>
      <c r="P537" s="17">
        <v>-0.82076000000000005</v>
      </c>
      <c r="Q537" s="17">
        <v>-90.060063</v>
      </c>
    </row>
    <row r="538" spans="1:17" ht="15" x14ac:dyDescent="0.25">
      <c r="A538" s="10" t="s">
        <v>1143</v>
      </c>
      <c r="B538" s="18">
        <v>48337810</v>
      </c>
      <c r="C538" s="11">
        <f>VLOOKUP('[1]Tortugas liberadas DPNG'!B538,'[1]Marcacion Recaptura Limpias'!L$2:M$1495, 2,FALSE)</f>
        <v>48337810</v>
      </c>
      <c r="D538" s="19">
        <v>2293</v>
      </c>
      <c r="E538" s="16" t="s">
        <v>1147</v>
      </c>
      <c r="F538" s="16">
        <f t="shared" si="8"/>
        <v>5</v>
      </c>
      <c r="G538" s="20">
        <v>40670</v>
      </c>
      <c r="H538" s="19">
        <v>2015</v>
      </c>
      <c r="I538" s="19">
        <v>6</v>
      </c>
      <c r="J538" s="19">
        <v>27</v>
      </c>
      <c r="K538" s="19">
        <v>71</v>
      </c>
      <c r="L538" s="16">
        <v>25.4</v>
      </c>
      <c r="M538" s="16">
        <v>26.8</v>
      </c>
      <c r="N538" s="16">
        <v>17.7</v>
      </c>
      <c r="O538" s="19">
        <v>1450</v>
      </c>
      <c r="P538" s="17">
        <v>-0.82076000000000005</v>
      </c>
      <c r="Q538" s="17">
        <v>-90.060063</v>
      </c>
    </row>
    <row r="539" spans="1:17" ht="15" x14ac:dyDescent="0.25">
      <c r="A539" s="10" t="s">
        <v>1143</v>
      </c>
      <c r="B539" s="18">
        <v>48370059</v>
      </c>
      <c r="C539" s="11">
        <f>VLOOKUP('[1]Tortugas liberadas DPNG'!B539,'[1]Marcacion Recaptura Limpias'!L$2:M$1495, 2,FALSE)</f>
        <v>48370059</v>
      </c>
      <c r="D539" s="19">
        <v>2294</v>
      </c>
      <c r="E539" s="16" t="s">
        <v>1147</v>
      </c>
      <c r="F539" s="16">
        <f t="shared" si="8"/>
        <v>5</v>
      </c>
      <c r="G539" s="20">
        <v>40670</v>
      </c>
      <c r="H539" s="19">
        <v>2015</v>
      </c>
      <c r="I539" s="19">
        <v>6</v>
      </c>
      <c r="J539" s="19">
        <v>27</v>
      </c>
      <c r="K539" s="19">
        <v>72</v>
      </c>
      <c r="L539" s="16">
        <v>24.6</v>
      </c>
      <c r="M539" s="16">
        <v>26.6</v>
      </c>
      <c r="N539" s="16">
        <v>17.3</v>
      </c>
      <c r="O539" s="19">
        <v>1400</v>
      </c>
      <c r="P539" s="17">
        <v>-0.82076000000000005</v>
      </c>
      <c r="Q539" s="17">
        <v>-90.060063</v>
      </c>
    </row>
    <row r="540" spans="1:17" ht="15" x14ac:dyDescent="0.25">
      <c r="A540" s="10" t="s">
        <v>1143</v>
      </c>
      <c r="B540" s="18">
        <v>48368888</v>
      </c>
      <c r="C540" s="11">
        <f>VLOOKUP('[1]Tortugas liberadas DPNG'!B540,'[1]Marcacion Recaptura Limpias'!L$2:M$1495, 2,FALSE)</f>
        <v>48368888</v>
      </c>
      <c r="D540" s="19">
        <v>2295</v>
      </c>
      <c r="E540" s="16" t="s">
        <v>1147</v>
      </c>
      <c r="F540" s="16">
        <f t="shared" si="8"/>
        <v>5</v>
      </c>
      <c r="G540" s="20">
        <v>40670</v>
      </c>
      <c r="H540" s="19">
        <v>2015</v>
      </c>
      <c r="I540" s="19">
        <v>6</v>
      </c>
      <c r="J540" s="19">
        <v>27</v>
      </c>
      <c r="K540" s="19">
        <v>73</v>
      </c>
      <c r="L540" s="16">
        <v>24.9</v>
      </c>
      <c r="M540" s="16">
        <v>26.7</v>
      </c>
      <c r="N540" s="16">
        <v>17.600000000000001</v>
      </c>
      <c r="O540" s="19">
        <v>1550</v>
      </c>
      <c r="P540" s="17">
        <v>-0.82076000000000005</v>
      </c>
      <c r="Q540" s="17">
        <v>-90.060063</v>
      </c>
    </row>
    <row r="541" spans="1:17" ht="15" x14ac:dyDescent="0.25">
      <c r="A541" s="10" t="s">
        <v>1143</v>
      </c>
      <c r="B541" s="18">
        <v>48043339</v>
      </c>
      <c r="C541" s="11">
        <f>VLOOKUP('[1]Tortugas liberadas DPNG'!B541,'[1]Marcacion Recaptura Limpias'!L$2:M$1495, 2,FALSE)</f>
        <v>48043339</v>
      </c>
      <c r="D541" s="19">
        <v>2296</v>
      </c>
      <c r="E541" s="16" t="s">
        <v>1147</v>
      </c>
      <c r="F541" s="16">
        <f t="shared" si="8"/>
        <v>5</v>
      </c>
      <c r="G541" s="20">
        <v>40670</v>
      </c>
      <c r="H541" s="19">
        <v>2015</v>
      </c>
      <c r="I541" s="19">
        <v>6</v>
      </c>
      <c r="J541" s="19">
        <v>27</v>
      </c>
      <c r="K541" s="19">
        <v>74</v>
      </c>
      <c r="L541" s="16">
        <v>25.1</v>
      </c>
      <c r="M541" s="16">
        <v>26.6</v>
      </c>
      <c r="N541" s="16">
        <v>16.8</v>
      </c>
      <c r="O541" s="19">
        <v>1300</v>
      </c>
      <c r="P541" s="17">
        <v>-0.82076000000000005</v>
      </c>
      <c r="Q541" s="17">
        <v>-90.060063</v>
      </c>
    </row>
    <row r="542" spans="1:17" ht="15" x14ac:dyDescent="0.25">
      <c r="A542" s="10" t="s">
        <v>1143</v>
      </c>
      <c r="B542" s="18">
        <v>48311075</v>
      </c>
      <c r="C542" s="11">
        <f>VLOOKUP('[1]Tortugas liberadas DPNG'!B542,'[1]Marcacion Recaptura Limpias'!L$2:M$1495, 2,FALSE)</f>
        <v>48311075</v>
      </c>
      <c r="D542" s="19">
        <v>2297</v>
      </c>
      <c r="E542" s="16" t="s">
        <v>1147</v>
      </c>
      <c r="F542" s="16">
        <f t="shared" si="8"/>
        <v>5</v>
      </c>
      <c r="G542" s="20">
        <v>40670</v>
      </c>
      <c r="H542" s="19">
        <v>2015</v>
      </c>
      <c r="I542" s="19">
        <v>6</v>
      </c>
      <c r="J542" s="19">
        <v>27</v>
      </c>
      <c r="K542" s="19">
        <v>75</v>
      </c>
      <c r="L542" s="16">
        <v>24.8</v>
      </c>
      <c r="M542" s="16">
        <v>25.5</v>
      </c>
      <c r="N542" s="16">
        <v>17.3</v>
      </c>
      <c r="O542" s="19">
        <v>1300</v>
      </c>
      <c r="P542" s="17">
        <v>-0.82076000000000005</v>
      </c>
      <c r="Q542" s="17">
        <v>-90.060063</v>
      </c>
    </row>
    <row r="543" spans="1:17" ht="15" x14ac:dyDescent="0.25">
      <c r="A543" s="10" t="s">
        <v>1143</v>
      </c>
      <c r="B543" s="18">
        <v>48347348</v>
      </c>
      <c r="C543" s="11">
        <f>VLOOKUP('[1]Tortugas liberadas DPNG'!B543,'[1]Marcacion Recaptura Limpias'!L$2:M$1495, 2,FALSE)</f>
        <v>48347348</v>
      </c>
      <c r="D543" s="19">
        <v>2298</v>
      </c>
      <c r="E543" s="16" t="s">
        <v>1147</v>
      </c>
      <c r="F543" s="16">
        <f t="shared" si="8"/>
        <v>5</v>
      </c>
      <c r="G543" s="20">
        <v>40670</v>
      </c>
      <c r="H543" s="19">
        <v>2015</v>
      </c>
      <c r="I543" s="19">
        <v>6</v>
      </c>
      <c r="J543" s="19">
        <v>27</v>
      </c>
      <c r="K543" s="19">
        <v>76</v>
      </c>
      <c r="L543" s="16">
        <v>24.3</v>
      </c>
      <c r="M543" s="16">
        <v>25.6</v>
      </c>
      <c r="N543" s="16">
        <v>17</v>
      </c>
      <c r="O543" s="19">
        <v>1200</v>
      </c>
      <c r="P543" s="17">
        <v>-0.82076000000000005</v>
      </c>
      <c r="Q543" s="17">
        <v>-90.060063</v>
      </c>
    </row>
    <row r="544" spans="1:17" ht="15" x14ac:dyDescent="0.25">
      <c r="A544" s="10" t="s">
        <v>1143</v>
      </c>
      <c r="B544" s="18">
        <v>48041116</v>
      </c>
      <c r="C544" s="11">
        <f>VLOOKUP('[1]Tortugas liberadas DPNG'!B544,'[1]Marcacion Recaptura Limpias'!L$2:M$1495, 2,FALSE)</f>
        <v>48041116</v>
      </c>
      <c r="D544" s="19">
        <v>2299</v>
      </c>
      <c r="E544" s="16" t="s">
        <v>1147</v>
      </c>
      <c r="F544" s="16">
        <f t="shared" si="8"/>
        <v>5</v>
      </c>
      <c r="G544" s="20">
        <v>40670</v>
      </c>
      <c r="H544" s="19">
        <v>2015</v>
      </c>
      <c r="I544" s="19">
        <v>6</v>
      </c>
      <c r="J544" s="19">
        <v>27</v>
      </c>
      <c r="K544" s="19">
        <v>79</v>
      </c>
      <c r="L544" s="16">
        <v>24.3</v>
      </c>
      <c r="M544" s="16">
        <v>24.9</v>
      </c>
      <c r="N544" s="16">
        <v>16.399999999999999</v>
      </c>
      <c r="O544" s="19">
        <v>1250</v>
      </c>
      <c r="P544" s="17">
        <v>-0.82076000000000005</v>
      </c>
      <c r="Q544" s="17">
        <v>-90.060063</v>
      </c>
    </row>
    <row r="545" spans="1:17" ht="15" x14ac:dyDescent="0.25">
      <c r="A545" s="10" t="s">
        <v>1143</v>
      </c>
      <c r="B545" s="18">
        <v>48369550</v>
      </c>
      <c r="C545" s="11">
        <f>VLOOKUP('[1]Tortugas liberadas DPNG'!B545,'[1]Marcacion Recaptura Limpias'!L$2:M$1495, 2,FALSE)</f>
        <v>48369550</v>
      </c>
      <c r="D545" s="19">
        <v>2300</v>
      </c>
      <c r="E545" s="16" t="s">
        <v>1147</v>
      </c>
      <c r="F545" s="16">
        <f t="shared" si="8"/>
        <v>5</v>
      </c>
      <c r="G545" s="20">
        <v>40670</v>
      </c>
      <c r="H545" s="19">
        <v>2015</v>
      </c>
      <c r="I545" s="19">
        <v>6</v>
      </c>
      <c r="J545" s="19">
        <v>27</v>
      </c>
      <c r="K545" s="19">
        <v>80</v>
      </c>
      <c r="L545" s="16">
        <v>24.2</v>
      </c>
      <c r="M545" s="16">
        <v>25.9</v>
      </c>
      <c r="N545" s="16">
        <v>17</v>
      </c>
      <c r="O545" s="19">
        <v>1300</v>
      </c>
      <c r="P545" s="17">
        <v>-0.82076000000000005</v>
      </c>
      <c r="Q545" s="17">
        <v>-90.060063</v>
      </c>
    </row>
    <row r="546" spans="1:17" ht="15" x14ac:dyDescent="0.25">
      <c r="A546" s="10" t="s">
        <v>1143</v>
      </c>
      <c r="B546" s="18">
        <v>48027604</v>
      </c>
      <c r="C546" s="11">
        <f>VLOOKUP('[1]Tortugas liberadas DPNG'!B546,'[1]Marcacion Recaptura Limpias'!L$2:M$1495, 2,FALSE)</f>
        <v>48027604</v>
      </c>
      <c r="D546" s="19">
        <v>2301</v>
      </c>
      <c r="E546" s="16" t="s">
        <v>1147</v>
      </c>
      <c r="F546" s="16">
        <f t="shared" si="8"/>
        <v>5</v>
      </c>
      <c r="G546" s="20">
        <v>40670</v>
      </c>
      <c r="H546" s="19">
        <v>2015</v>
      </c>
      <c r="I546" s="19">
        <v>6</v>
      </c>
      <c r="J546" s="19">
        <v>27</v>
      </c>
      <c r="K546" s="19">
        <v>83</v>
      </c>
      <c r="L546" s="16">
        <v>25</v>
      </c>
      <c r="M546" s="16">
        <v>25.3</v>
      </c>
      <c r="N546" s="16">
        <v>16.8</v>
      </c>
      <c r="O546" s="19">
        <v>1100</v>
      </c>
      <c r="P546" s="17">
        <v>-0.82076000000000005</v>
      </c>
      <c r="Q546" s="17">
        <v>-90.060063</v>
      </c>
    </row>
    <row r="547" spans="1:17" ht="15" x14ac:dyDescent="0.25">
      <c r="A547" s="10" t="s">
        <v>1143</v>
      </c>
      <c r="B547" s="18">
        <v>48075007</v>
      </c>
      <c r="C547" s="11">
        <f>VLOOKUP('[1]Tortugas liberadas DPNG'!B547,'[1]Marcacion Recaptura Limpias'!L$2:M$1495, 2,FALSE)</f>
        <v>48075007</v>
      </c>
      <c r="D547" s="19">
        <v>2302</v>
      </c>
      <c r="E547" s="16" t="s">
        <v>1147</v>
      </c>
      <c r="F547" s="16">
        <f t="shared" si="8"/>
        <v>5</v>
      </c>
      <c r="G547" s="20">
        <v>40670</v>
      </c>
      <c r="H547" s="19">
        <v>2015</v>
      </c>
      <c r="I547" s="19">
        <v>6</v>
      </c>
      <c r="J547" s="19">
        <v>27</v>
      </c>
      <c r="K547" s="19">
        <v>86</v>
      </c>
      <c r="L547" s="16">
        <v>23.6</v>
      </c>
      <c r="M547" s="16">
        <v>24.5</v>
      </c>
      <c r="N547" s="16">
        <v>16.2</v>
      </c>
      <c r="O547" s="19">
        <v>1300</v>
      </c>
      <c r="P547" s="17">
        <v>-0.82076000000000005</v>
      </c>
      <c r="Q547" s="17">
        <v>-90.060063</v>
      </c>
    </row>
    <row r="548" spans="1:17" ht="15" x14ac:dyDescent="0.25">
      <c r="A548" s="10" t="s">
        <v>1143</v>
      </c>
      <c r="B548" s="18">
        <v>48318588</v>
      </c>
      <c r="C548" s="11">
        <f>VLOOKUP('[1]Tortugas liberadas DPNG'!B548,'[1]Marcacion Recaptura Limpias'!L$2:M$1495, 2,FALSE)</f>
        <v>48318588</v>
      </c>
      <c r="D548" s="19">
        <v>2303</v>
      </c>
      <c r="E548" s="16" t="s">
        <v>1147</v>
      </c>
      <c r="F548" s="16">
        <f t="shared" si="8"/>
        <v>5</v>
      </c>
      <c r="G548" s="20">
        <v>40670</v>
      </c>
      <c r="H548" s="19">
        <v>2015</v>
      </c>
      <c r="I548" s="19">
        <v>6</v>
      </c>
      <c r="J548" s="19">
        <v>27</v>
      </c>
      <c r="K548" s="19">
        <v>88</v>
      </c>
      <c r="L548" s="16">
        <v>24.4</v>
      </c>
      <c r="M548" s="16">
        <v>25.3</v>
      </c>
      <c r="N548" s="16">
        <v>17</v>
      </c>
      <c r="O548" s="19">
        <v>1250</v>
      </c>
      <c r="P548" s="17">
        <v>-0.82076000000000005</v>
      </c>
      <c r="Q548" s="17">
        <v>-90.060063</v>
      </c>
    </row>
    <row r="549" spans="1:17" ht="15" x14ac:dyDescent="0.25">
      <c r="A549" s="10" t="s">
        <v>1143</v>
      </c>
      <c r="B549" s="18">
        <v>48368271</v>
      </c>
      <c r="C549" s="11">
        <f>VLOOKUP('[1]Tortugas liberadas DPNG'!B549,'[1]Marcacion Recaptura Limpias'!L$2:M$1495, 2,FALSE)</f>
        <v>48368271</v>
      </c>
      <c r="D549" s="19">
        <v>2304</v>
      </c>
      <c r="E549" s="16" t="s">
        <v>1147</v>
      </c>
      <c r="F549" s="16">
        <f t="shared" si="8"/>
        <v>5</v>
      </c>
      <c r="G549" s="20">
        <v>40670</v>
      </c>
      <c r="H549" s="19">
        <v>2015</v>
      </c>
      <c r="I549" s="19">
        <v>6</v>
      </c>
      <c r="J549" s="19">
        <v>27</v>
      </c>
      <c r="K549" s="19">
        <v>90</v>
      </c>
      <c r="L549" s="16">
        <v>23.8</v>
      </c>
      <c r="M549" s="16">
        <v>24.8</v>
      </c>
      <c r="N549" s="16">
        <v>16.7</v>
      </c>
      <c r="O549" s="19">
        <v>1300</v>
      </c>
      <c r="P549" s="17">
        <v>-0.82076000000000005</v>
      </c>
      <c r="Q549" s="17">
        <v>-90.060063</v>
      </c>
    </row>
    <row r="550" spans="1:17" ht="15" x14ac:dyDescent="0.25">
      <c r="A550" s="10" t="s">
        <v>1143</v>
      </c>
      <c r="B550" s="18">
        <v>48116325</v>
      </c>
      <c r="C550" s="11">
        <f>VLOOKUP('[1]Tortugas liberadas DPNG'!B550,'[1]Marcacion Recaptura Limpias'!L$2:M$1495, 2,FALSE)</f>
        <v>48116325</v>
      </c>
      <c r="D550" s="19">
        <v>2305</v>
      </c>
      <c r="E550" s="16" t="s">
        <v>1147</v>
      </c>
      <c r="F550" s="16">
        <f t="shared" si="8"/>
        <v>5</v>
      </c>
      <c r="G550" s="20">
        <v>40670</v>
      </c>
      <c r="H550" s="19">
        <v>2015</v>
      </c>
      <c r="I550" s="19">
        <v>6</v>
      </c>
      <c r="J550" s="19">
        <v>27</v>
      </c>
      <c r="K550" s="19">
        <v>92</v>
      </c>
      <c r="L550" s="16">
        <v>25</v>
      </c>
      <c r="M550" s="16">
        <v>26.2</v>
      </c>
      <c r="N550" s="16">
        <v>17.600000000000001</v>
      </c>
      <c r="O550" s="19">
        <v>1200</v>
      </c>
      <c r="P550" s="17">
        <v>-0.82076000000000005</v>
      </c>
      <c r="Q550" s="17">
        <v>-90.060063</v>
      </c>
    </row>
    <row r="551" spans="1:17" ht="15" x14ac:dyDescent="0.25">
      <c r="A551" s="10" t="s">
        <v>1143</v>
      </c>
      <c r="B551" s="18">
        <v>48107006</v>
      </c>
      <c r="C551" s="11">
        <f>VLOOKUP('[1]Tortugas liberadas DPNG'!B551,'[1]Marcacion Recaptura Limpias'!L$2:M$1495, 2,FALSE)</f>
        <v>48107006</v>
      </c>
      <c r="D551" s="19">
        <v>2306</v>
      </c>
      <c r="E551" s="16" t="s">
        <v>1147</v>
      </c>
      <c r="F551" s="16">
        <f t="shared" si="8"/>
        <v>5</v>
      </c>
      <c r="G551" s="20">
        <v>40670</v>
      </c>
      <c r="H551" s="19">
        <v>2015</v>
      </c>
      <c r="I551" s="19">
        <v>6</v>
      </c>
      <c r="J551" s="19">
        <v>27</v>
      </c>
      <c r="K551" s="19">
        <v>93</v>
      </c>
      <c r="L551" s="16">
        <v>23.9</v>
      </c>
      <c r="M551" s="16">
        <v>24.5</v>
      </c>
      <c r="N551" s="16">
        <v>16.3</v>
      </c>
      <c r="O551" s="19">
        <v>1200</v>
      </c>
      <c r="P551" s="17">
        <v>-0.82076000000000005</v>
      </c>
      <c r="Q551" s="17">
        <v>-90.060063</v>
      </c>
    </row>
    <row r="552" spans="1:17" ht="15" x14ac:dyDescent="0.25">
      <c r="A552" s="10" t="s">
        <v>1143</v>
      </c>
      <c r="B552" s="18">
        <v>48360580</v>
      </c>
      <c r="C552" s="11">
        <f>VLOOKUP('[1]Tortugas liberadas DPNG'!B552,'[1]Marcacion Recaptura Limpias'!L$2:M$1495, 2,FALSE)</f>
        <v>48360580</v>
      </c>
      <c r="D552" s="19">
        <v>2307</v>
      </c>
      <c r="E552" s="16" t="s">
        <v>1147</v>
      </c>
      <c r="F552" s="16">
        <f t="shared" si="8"/>
        <v>5</v>
      </c>
      <c r="G552" s="20">
        <v>40670</v>
      </c>
      <c r="H552" s="19">
        <v>2015</v>
      </c>
      <c r="I552" s="19">
        <v>6</v>
      </c>
      <c r="J552" s="19">
        <v>27</v>
      </c>
      <c r="K552" s="19">
        <v>95</v>
      </c>
      <c r="L552" s="16">
        <v>23.5</v>
      </c>
      <c r="M552" s="16">
        <v>24.6</v>
      </c>
      <c r="N552" s="16">
        <v>15.8</v>
      </c>
      <c r="O552" s="19">
        <v>1100</v>
      </c>
      <c r="P552" s="17">
        <v>-0.82076000000000005</v>
      </c>
      <c r="Q552" s="17">
        <v>-90.060063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Marcacion Recaptura Limpias</vt:lpstr>
      <vt:lpstr>Tortugas liberadas DPNG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</dc:creator>
  <cp:lastModifiedBy>Harrison</cp:lastModifiedBy>
  <dcterms:created xsi:type="dcterms:W3CDTF">2020-09-08T16:02:49Z</dcterms:created>
  <dcterms:modified xsi:type="dcterms:W3CDTF">2020-09-08T16:06:17Z</dcterms:modified>
</cp:coreProperties>
</file>