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8" i="1" l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Y7" i="1"/>
  <c r="Y10" i="1" l="1"/>
  <c r="V111" i="1"/>
  <c r="V88" i="1"/>
  <c r="V70" i="1"/>
  <c r="V47" i="1"/>
  <c r="V31" i="1"/>
  <c r="V15" i="1"/>
  <c r="D23" i="1"/>
  <c r="V133" i="1" s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95" i="1"/>
  <c r="S97" i="1" s="1"/>
  <c r="S94" i="1"/>
  <c r="S96" i="1" s="1"/>
  <c r="S45" i="1"/>
  <c r="S44" i="1"/>
  <c r="S7" i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S43" i="1" s="1"/>
  <c r="S6" i="1"/>
  <c r="S8" i="1" s="1"/>
  <c r="S10" i="1" s="1"/>
  <c r="S12" i="1" s="1"/>
  <c r="S14" i="1" s="1"/>
  <c r="S16" i="1" s="1"/>
  <c r="S18" i="1" s="1"/>
  <c r="S20" i="1" s="1"/>
  <c r="S22" i="1" s="1"/>
  <c r="S24" i="1" s="1"/>
  <c r="S26" i="1" s="1"/>
  <c r="S28" i="1" s="1"/>
  <c r="S30" i="1" s="1"/>
  <c r="S32" i="1" s="1"/>
  <c r="S34" i="1" s="1"/>
  <c r="S36" i="1" s="1"/>
  <c r="S38" i="1" s="1"/>
  <c r="S40" i="1" s="1"/>
  <c r="S42" i="1" s="1"/>
  <c r="S5" i="1"/>
  <c r="N3" i="1"/>
  <c r="N2" i="1"/>
  <c r="N1" i="1"/>
  <c r="V17" i="1" l="1"/>
  <c r="V33" i="1"/>
  <c r="V54" i="1"/>
  <c r="V72" i="1"/>
  <c r="V95" i="1"/>
  <c r="V118" i="1"/>
  <c r="V32" i="1"/>
  <c r="V94" i="1"/>
  <c r="V6" i="1"/>
  <c r="V38" i="1"/>
  <c r="V119" i="1"/>
  <c r="V7" i="1"/>
  <c r="V23" i="1"/>
  <c r="V39" i="1"/>
  <c r="V56" i="1"/>
  <c r="V79" i="1"/>
  <c r="V102" i="1"/>
  <c r="V120" i="1"/>
  <c r="V8" i="1"/>
  <c r="V24" i="1"/>
  <c r="V40" i="1"/>
  <c r="V62" i="1"/>
  <c r="V80" i="1"/>
  <c r="V103" i="1"/>
  <c r="V126" i="1"/>
  <c r="V71" i="1"/>
  <c r="V78" i="1"/>
  <c r="V16" i="1"/>
  <c r="V48" i="1"/>
  <c r="V112" i="1"/>
  <c r="V22" i="1"/>
  <c r="V55" i="1"/>
  <c r="V96" i="1"/>
  <c r="V9" i="1"/>
  <c r="V25" i="1"/>
  <c r="V41" i="1"/>
  <c r="V63" i="1"/>
  <c r="V86" i="1"/>
  <c r="V104" i="1"/>
  <c r="V127" i="1"/>
  <c r="V14" i="1"/>
  <c r="V30" i="1"/>
  <c r="V46" i="1"/>
  <c r="V64" i="1"/>
  <c r="V87" i="1"/>
  <c r="V110" i="1"/>
  <c r="V128" i="1"/>
  <c r="V10" i="1"/>
  <c r="V18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3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49" i="1"/>
  <c r="V57" i="1"/>
  <c r="V65" i="1"/>
  <c r="V73" i="1"/>
  <c r="V81" i="1"/>
  <c r="V89" i="1"/>
  <c r="V97" i="1"/>
  <c r="V105" i="1"/>
  <c r="V113" i="1"/>
  <c r="V121" i="1"/>
  <c r="V129" i="1"/>
  <c r="N11" i="1"/>
  <c r="N13" i="1" s="1"/>
  <c r="V4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5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S98" i="1"/>
  <c r="S99" i="1"/>
  <c r="S46" i="1"/>
  <c r="S47" i="1"/>
  <c r="S101" i="1" l="1"/>
  <c r="S100" i="1"/>
  <c r="S48" i="1"/>
  <c r="S49" i="1"/>
  <c r="S102" i="1" l="1"/>
  <c r="S103" i="1"/>
  <c r="S51" i="1"/>
  <c r="S50" i="1"/>
  <c r="S104" i="1" l="1"/>
  <c r="S105" i="1"/>
  <c r="S52" i="1"/>
  <c r="S53" i="1"/>
  <c r="S106" i="1" l="1"/>
  <c r="S107" i="1"/>
  <c r="S54" i="1"/>
  <c r="S55" i="1"/>
  <c r="S109" i="1" l="1"/>
  <c r="S108" i="1"/>
  <c r="S57" i="1"/>
  <c r="S56" i="1"/>
  <c r="S110" i="1" l="1"/>
  <c r="S111" i="1"/>
  <c r="S58" i="1"/>
  <c r="S59" i="1"/>
  <c r="S113" i="1" l="1"/>
  <c r="S112" i="1"/>
  <c r="S60" i="1"/>
  <c r="S61" i="1"/>
  <c r="S114" i="1" l="1"/>
  <c r="S115" i="1"/>
  <c r="S63" i="1"/>
  <c r="S62" i="1"/>
  <c r="S117" i="1" l="1"/>
  <c r="S116" i="1"/>
  <c r="S65" i="1"/>
  <c r="S64" i="1"/>
  <c r="S118" i="1" l="1"/>
  <c r="S119" i="1"/>
  <c r="S66" i="1"/>
  <c r="S67" i="1"/>
  <c r="S121" i="1" l="1"/>
  <c r="S120" i="1"/>
  <c r="S69" i="1"/>
  <c r="S68" i="1"/>
  <c r="S122" i="1" l="1"/>
  <c r="S123" i="1"/>
  <c r="S70" i="1"/>
  <c r="S71" i="1"/>
  <c r="S125" i="1" l="1"/>
  <c r="S124" i="1"/>
  <c r="S73" i="1"/>
  <c r="S72" i="1"/>
  <c r="S126" i="1" l="1"/>
  <c r="S127" i="1"/>
  <c r="S75" i="1"/>
  <c r="S74" i="1"/>
  <c r="S129" i="1" l="1"/>
  <c r="S128" i="1"/>
  <c r="S76" i="1"/>
  <c r="S77" i="1"/>
  <c r="S130" i="1" l="1"/>
  <c r="S131" i="1"/>
  <c r="S79" i="1"/>
  <c r="S78" i="1"/>
  <c r="S133" i="1" l="1"/>
  <c r="S132" i="1"/>
  <c r="S80" i="1"/>
  <c r="S81" i="1"/>
  <c r="S83" i="1" l="1"/>
  <c r="S82" i="1"/>
  <c r="S84" i="1" l="1"/>
  <c r="S85" i="1"/>
  <c r="S86" i="1" l="1"/>
  <c r="S87" i="1"/>
  <c r="S89" i="1" l="1"/>
  <c r="S88" i="1"/>
  <c r="S90" i="1" l="1"/>
  <c r="S91" i="1"/>
  <c r="S93" i="1" l="1"/>
  <c r="S92" i="1"/>
</calcChain>
</file>

<file path=xl/sharedStrings.xml><?xml version="1.0" encoding="utf-8"?>
<sst xmlns="http://schemas.openxmlformats.org/spreadsheetml/2006/main" count="41" uniqueCount="30">
  <si>
    <t>Intercept</t>
  </si>
  <si>
    <t>&lt;.0001</t>
  </si>
  <si>
    <t>fin</t>
  </si>
  <si>
    <t>age</t>
  </si>
  <si>
    <t>race</t>
  </si>
  <si>
    <t>wexp</t>
  </si>
  <si>
    <t>mar</t>
  </si>
  <si>
    <t>paro</t>
  </si>
  <si>
    <t>prio</t>
  </si>
  <si>
    <t>Scale</t>
  </si>
  <si>
    <t>Weibull Scale</t>
  </si>
  <si>
    <t>Weibull Shape</t>
  </si>
  <si>
    <t>a</t>
  </si>
  <si>
    <t>l</t>
  </si>
  <si>
    <t>estimation</t>
  </si>
  <si>
    <t>t</t>
  </si>
  <si>
    <t>???</t>
  </si>
  <si>
    <t>S(t)</t>
  </si>
  <si>
    <t>proc iml;</t>
  </si>
  <si>
    <t>/* Define the integrand */</t>
  </si>
  <si>
    <t>start fun(t);</t>
  </si>
  <si>
    <t>v = exp(-(t/123.68)**(1/1.3651));</t>
  </si>
  <si>
    <t>return(v);</t>
  </si>
  <si>
    <t>finish;</t>
  </si>
  <si>
    <t>/* Call QUAD */</t>
  </si>
  <si>
    <t>a = { 30 .P };</t>
  </si>
  <si>
    <t>call quad(z,"fun",a);</t>
  </si>
  <si>
    <t>print z[format=E21.14];</t>
  </si>
  <si>
    <t>F(t)</t>
  </si>
  <si>
    <t>CVaR(30)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</si>
</sst>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xVal>
            <c:numRef>
              <c:f>Sheet1!$S$3:$S$133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</c:numCache>
            </c:numRef>
          </c:xVal>
          <c:yVal>
            <c:numRef>
              <c:f>Sheet1!$T$3:$T$133</c:f>
              <c:numCache>
                <c:formatCode>General</c:formatCode>
                <c:ptCount val="130"/>
                <c:pt idx="0">
                  <c:v>1</c:v>
                </c:pt>
                <c:pt idx="1">
                  <c:v>0.97109730577546416</c:v>
                </c:pt>
                <c:pt idx="2">
                  <c:v>0.97109730577546416</c:v>
                </c:pt>
                <c:pt idx="3">
                  <c:v>0.94302997728436544</c:v>
                </c:pt>
                <c:pt idx="4">
                  <c:v>0.94302997728436544</c:v>
                </c:pt>
                <c:pt idx="5">
                  <c:v>0.91577387020634438</c:v>
                </c:pt>
                <c:pt idx="6">
                  <c:v>0.91577387020634438</c:v>
                </c:pt>
                <c:pt idx="7">
                  <c:v>0.88930553805695067</c:v>
                </c:pt>
                <c:pt idx="8">
                  <c:v>0.88930553805695067</c:v>
                </c:pt>
                <c:pt idx="9">
                  <c:v>0.86360221201830434</c:v>
                </c:pt>
                <c:pt idx="10">
                  <c:v>0.86360221201830434</c:v>
                </c:pt>
                <c:pt idx="11">
                  <c:v>0.83864178135270651</c:v>
                </c:pt>
                <c:pt idx="12">
                  <c:v>0.83864178135270651</c:v>
                </c:pt>
                <c:pt idx="13">
                  <c:v>0.81440277438234931</c:v>
                </c:pt>
                <c:pt idx="14">
                  <c:v>0.81440277438234931</c:v>
                </c:pt>
                <c:pt idx="15">
                  <c:v>0.7908643400187626</c:v>
                </c:pt>
                <c:pt idx="16">
                  <c:v>0.7908643400187626</c:v>
                </c:pt>
                <c:pt idx="17">
                  <c:v>0.768006229826111</c:v>
                </c:pt>
                <c:pt idx="18">
                  <c:v>0.768006229826111</c:v>
                </c:pt>
                <c:pt idx="19">
                  <c:v>0.74580878060290834</c:v>
                </c:pt>
                <c:pt idx="20">
                  <c:v>0.74580878060290834</c:v>
                </c:pt>
                <c:pt idx="21">
                  <c:v>0.72425289746716859</c:v>
                </c:pt>
                <c:pt idx="22">
                  <c:v>0.72425289746716859</c:v>
                </c:pt>
                <c:pt idx="23">
                  <c:v>0.70332003743044091</c:v>
                </c:pt>
                <c:pt idx="24">
                  <c:v>0.70332003743044091</c:v>
                </c:pt>
                <c:pt idx="25">
                  <c:v>0.68299219344659978</c:v>
                </c:pt>
                <c:pt idx="26">
                  <c:v>0.68299219344659978</c:v>
                </c:pt>
                <c:pt idx="27">
                  <c:v>0.6632518789216677</c:v>
                </c:pt>
                <c:pt idx="28">
                  <c:v>0.6632518789216677</c:v>
                </c:pt>
                <c:pt idx="29">
                  <c:v>0.64408211267134585</c:v>
                </c:pt>
                <c:pt idx="30">
                  <c:v>0.64408211267134585</c:v>
                </c:pt>
                <c:pt idx="31">
                  <c:v>0.62546640431331291</c:v>
                </c:pt>
                <c:pt idx="32">
                  <c:v>0.62546640431331291</c:v>
                </c:pt>
                <c:pt idx="33">
                  <c:v>0.60738874008172539</c:v>
                </c:pt>
                <c:pt idx="34">
                  <c:v>0.60738874008172539</c:v>
                </c:pt>
                <c:pt idx="35">
                  <c:v>0.58983356905171724</c:v>
                </c:pt>
                <c:pt idx="36">
                  <c:v>0.58983356905171724</c:v>
                </c:pt>
                <c:pt idx="37">
                  <c:v>0.57278578976204886</c:v>
                </c:pt>
                <c:pt idx="38">
                  <c:v>0.57278578976204886</c:v>
                </c:pt>
                <c:pt idx="39">
                  <c:v>0.55623073722439709</c:v>
                </c:pt>
                <c:pt idx="40">
                  <c:v>0.55623073722439709</c:v>
                </c:pt>
                <c:pt idx="41">
                  <c:v>0.54015417030811219</c:v>
                </c:pt>
                <c:pt idx="42">
                  <c:v>0.54015417030811219</c:v>
                </c:pt>
                <c:pt idx="43">
                  <c:v>0.52454225948958899</c:v>
                </c:pt>
                <c:pt idx="44">
                  <c:v>0.52454225948958899</c:v>
                </c:pt>
                <c:pt idx="45">
                  <c:v>0.50938157495571423</c:v>
                </c:pt>
                <c:pt idx="46">
                  <c:v>0.50938157495571423</c:v>
                </c:pt>
                <c:pt idx="47">
                  <c:v>0.49465907505115675</c:v>
                </c:pt>
                <c:pt idx="48">
                  <c:v>0.49465907505115675</c:v>
                </c:pt>
                <c:pt idx="49">
                  <c:v>0.48036209505956151</c:v>
                </c:pt>
                <c:pt idx="50">
                  <c:v>0.48036209505956151</c:v>
                </c:pt>
                <c:pt idx="51">
                  <c:v>0.4664783363089976</c:v>
                </c:pt>
                <c:pt idx="52">
                  <c:v>0.4664783363089976</c:v>
                </c:pt>
                <c:pt idx="53">
                  <c:v>0.45299585559228844</c:v>
                </c:pt>
                <c:pt idx="54">
                  <c:v>0.45299585559228844</c:v>
                </c:pt>
                <c:pt idx="55">
                  <c:v>0.43990305489312254</c:v>
                </c:pt>
                <c:pt idx="56">
                  <c:v>0.43990305489312254</c:v>
                </c:pt>
                <c:pt idx="57">
                  <c:v>0.42718867140910743</c:v>
                </c:pt>
                <c:pt idx="58">
                  <c:v>0.42718867140910743</c:v>
                </c:pt>
                <c:pt idx="59">
                  <c:v>0.41484176786318433</c:v>
                </c:pt>
                <c:pt idx="60">
                  <c:v>0.41484176786318433</c:v>
                </c:pt>
                <c:pt idx="61">
                  <c:v>0.40285172309506884</c:v>
                </c:pt>
                <c:pt idx="62">
                  <c:v>0.40285172309506884</c:v>
                </c:pt>
                <c:pt idx="63">
                  <c:v>0.39120822292462465</c:v>
                </c:pt>
                <c:pt idx="64">
                  <c:v>0.39120822292462465</c:v>
                </c:pt>
                <c:pt idx="65">
                  <c:v>0.37990125127931018</c:v>
                </c:pt>
                <c:pt idx="66">
                  <c:v>0.37990125127931018</c:v>
                </c:pt>
                <c:pt idx="67">
                  <c:v>0.36892108157806575</c:v>
                </c:pt>
                <c:pt idx="68">
                  <c:v>0.36892108157806575</c:v>
                </c:pt>
                <c:pt idx="69">
                  <c:v>0.35825826836422986</c:v>
                </c:pt>
                <c:pt idx="70">
                  <c:v>0.35825826836422986</c:v>
                </c:pt>
                <c:pt idx="71">
                  <c:v>0.34790363918028683</c:v>
                </c:pt>
                <c:pt idx="72">
                  <c:v>0.34790363918028683</c:v>
                </c:pt>
                <c:pt idx="73">
                  <c:v>0.33784828667745576</c:v>
                </c:pt>
                <c:pt idx="74">
                  <c:v>0.33784828667745576</c:v>
                </c:pt>
                <c:pt idx="75">
                  <c:v>0.32808356095333402</c:v>
                </c:pt>
                <c:pt idx="76">
                  <c:v>0.32808356095333402</c:v>
                </c:pt>
                <c:pt idx="77">
                  <c:v>0.31860106211100292</c:v>
                </c:pt>
                <c:pt idx="78">
                  <c:v>0.31860106211100292</c:v>
                </c:pt>
                <c:pt idx="79">
                  <c:v>0.30939263303319625</c:v>
                </c:pt>
                <c:pt idx="80">
                  <c:v>0.30939263303319625</c:v>
                </c:pt>
                <c:pt idx="81">
                  <c:v>0.30045035236531376</c:v>
                </c:pt>
                <c:pt idx="82">
                  <c:v>0.30045035236531376</c:v>
                </c:pt>
                <c:pt idx="83">
                  <c:v>0.29176652770124506</c:v>
                </c:pt>
                <c:pt idx="84">
                  <c:v>0.29176652770124506</c:v>
                </c:pt>
                <c:pt idx="85">
                  <c:v>0.28333368896614142</c:v>
                </c:pt>
                <c:pt idx="86">
                  <c:v>0.28333368896614142</c:v>
                </c:pt>
                <c:pt idx="87">
                  <c:v>0.27514458199044328</c:v>
                </c:pt>
                <c:pt idx="88">
                  <c:v>0.27514458199044328</c:v>
                </c:pt>
                <c:pt idx="89">
                  <c:v>0.26719216226963577</c:v>
                </c:pt>
                <c:pt idx="90">
                  <c:v>0.26719216226963577</c:v>
                </c:pt>
                <c:pt idx="91">
                  <c:v>0.25946958890436395</c:v>
                </c:pt>
                <c:pt idx="92">
                  <c:v>0.25946958890436395</c:v>
                </c:pt>
                <c:pt idx="93">
                  <c:v>0.25197021871569508</c:v>
                </c:pt>
                <c:pt idx="94">
                  <c:v>0.25197021871569508</c:v>
                </c:pt>
                <c:pt idx="95">
                  <c:v>0.24468760053046593</c:v>
                </c:pt>
                <c:pt idx="96">
                  <c:v>0.24468760053046593</c:v>
                </c:pt>
                <c:pt idx="97">
                  <c:v>0.23761546963179855</c:v>
                </c:pt>
                <c:pt idx="98">
                  <c:v>0.23761546963179855</c:v>
                </c:pt>
                <c:pt idx="99">
                  <c:v>0.23074774237001119</c:v>
                </c:pt>
                <c:pt idx="100">
                  <c:v>0.23074774237001119</c:v>
                </c:pt>
                <c:pt idx="101">
                  <c:v>0.22407851092928879</c:v>
                </c:pt>
                <c:pt idx="102">
                  <c:v>0.22407851092928879</c:v>
                </c:pt>
                <c:pt idx="103">
                  <c:v>0.21760203824561025</c:v>
                </c:pt>
                <c:pt idx="104">
                  <c:v>0.21760203824561025</c:v>
                </c:pt>
                <c:pt idx="105">
                  <c:v>0.21131275307156164</c:v>
                </c:pt>
                <c:pt idx="106">
                  <c:v>0.21131275307156164</c:v>
                </c:pt>
                <c:pt idx="107">
                  <c:v>0.20520524518378944</c:v>
                </c:pt>
                <c:pt idx="108">
                  <c:v>0.20520524518378944</c:v>
                </c:pt>
                <c:pt idx="109">
                  <c:v>0.19927426072897148</c:v>
                </c:pt>
                <c:pt idx="110">
                  <c:v>0.19927426072897148</c:v>
                </c:pt>
                <c:pt idx="111">
                  <c:v>0.19351469770430157</c:v>
                </c:pt>
                <c:pt idx="112">
                  <c:v>0.19351469770430157</c:v>
                </c:pt>
                <c:pt idx="113">
                  <c:v>0.18792160156860066</c:v>
                </c:pt>
                <c:pt idx="114">
                  <c:v>0.18792160156860066</c:v>
                </c:pt>
                <c:pt idx="115">
                  <c:v>0.18249016098027834</c:v>
                </c:pt>
                <c:pt idx="116">
                  <c:v>0.18249016098027834</c:v>
                </c:pt>
                <c:pt idx="117">
                  <c:v>0.17721570365847908</c:v>
                </c:pt>
                <c:pt idx="118">
                  <c:v>0.17721570365847908</c:v>
                </c:pt>
                <c:pt idx="119">
                  <c:v>0.17209369236385211</c:v>
                </c:pt>
                <c:pt idx="120">
                  <c:v>0.17209369236385211</c:v>
                </c:pt>
                <c:pt idx="121">
                  <c:v>0.16711972099548836</c:v>
                </c:pt>
                <c:pt idx="122">
                  <c:v>0.16711972099548836</c:v>
                </c:pt>
                <c:pt idx="123">
                  <c:v>0.162289510800666</c:v>
                </c:pt>
                <c:pt idx="124">
                  <c:v>0.162289510800666</c:v>
                </c:pt>
                <c:pt idx="125">
                  <c:v>0.15759890669414486</c:v>
                </c:pt>
                <c:pt idx="126">
                  <c:v>0.15759890669414486</c:v>
                </c:pt>
                <c:pt idx="127">
                  <c:v>0.15304387368384284</c:v>
                </c:pt>
                <c:pt idx="128">
                  <c:v>0.15304387368384284</c:v>
                </c:pt>
                <c:pt idx="129">
                  <c:v>0.14862049339982022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S(t)</c:v>
                </c:pt>
              </c:strCache>
            </c:strRef>
          </c:tx>
          <c:marker>
            <c:symbol val="none"/>
          </c:marker>
          <c:xVal>
            <c:numRef>
              <c:f>Sheet1!$S$3:$S$133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</c:numCache>
            </c:numRef>
          </c:xVal>
          <c:yVal>
            <c:numRef>
              <c:f>Sheet1!$V$3:$V$133</c:f>
              <c:numCache>
                <c:formatCode>General</c:formatCode>
                <c:ptCount val="130"/>
                <c:pt idx="0">
                  <c:v>1</c:v>
                </c:pt>
                <c:pt idx="1">
                  <c:v>0.98037516390168566</c:v>
                </c:pt>
                <c:pt idx="2">
                  <c:v>0.98037516390168566</c:v>
                </c:pt>
                <c:pt idx="3">
                  <c:v>0.96113546199525701</c:v>
                </c:pt>
                <c:pt idx="4">
                  <c:v>0.96113546199525701</c:v>
                </c:pt>
                <c:pt idx="5">
                  <c:v>0.94227333608532238</c:v>
                </c:pt>
                <c:pt idx="6">
                  <c:v>0.94227333608532238</c:v>
                </c:pt>
                <c:pt idx="7">
                  <c:v>0.92378137630483603</c:v>
                </c:pt>
                <c:pt idx="8">
                  <c:v>0.92378137630483603</c:v>
                </c:pt>
                <c:pt idx="9">
                  <c:v>0.90565231820417835</c:v>
                </c:pt>
                <c:pt idx="10">
                  <c:v>0.90565231820417835</c:v>
                </c:pt>
                <c:pt idx="11">
                  <c:v>0.88787903989736294</c:v>
                </c:pt>
                <c:pt idx="12">
                  <c:v>0.88787903989736294</c:v>
                </c:pt>
                <c:pt idx="13">
                  <c:v>0.87045455926424842</c:v>
                </c:pt>
                <c:pt idx="14">
                  <c:v>0.87045455926424842</c:v>
                </c:pt>
                <c:pt idx="15">
                  <c:v>0.85337203120765703</c:v>
                </c:pt>
                <c:pt idx="16">
                  <c:v>0.85337203120765703</c:v>
                </c:pt>
                <c:pt idx="17">
                  <c:v>0.83662474496432115</c:v>
                </c:pt>
                <c:pt idx="18">
                  <c:v>0.83662474496432115</c:v>
                </c:pt>
                <c:pt idx="19">
                  <c:v>0.82020612146860239</c:v>
                </c:pt>
                <c:pt idx="20">
                  <c:v>0.82020612146860239</c:v>
                </c:pt>
                <c:pt idx="21">
                  <c:v>0.80410971076794691</c:v>
                </c:pt>
                <c:pt idx="22">
                  <c:v>0.80410971076794691</c:v>
                </c:pt>
                <c:pt idx="23">
                  <c:v>0.78832918948906294</c:v>
                </c:pt>
                <c:pt idx="24">
                  <c:v>0.78832918948906294</c:v>
                </c:pt>
                <c:pt idx="25">
                  <c:v>0.7728583583538231</c:v>
                </c:pt>
                <c:pt idx="26">
                  <c:v>0.7728583583538231</c:v>
                </c:pt>
                <c:pt idx="27">
                  <c:v>0.757691139743917</c:v>
                </c:pt>
                <c:pt idx="28">
                  <c:v>0.757691139743917</c:v>
                </c:pt>
                <c:pt idx="29">
                  <c:v>0.74282157531329762</c:v>
                </c:pt>
                <c:pt idx="30">
                  <c:v>0.74282157531329762</c:v>
                </c:pt>
                <c:pt idx="31">
                  <c:v>0.72824382364748241</c:v>
                </c:pt>
                <c:pt idx="32">
                  <c:v>0.72824382364748241</c:v>
                </c:pt>
                <c:pt idx="33">
                  <c:v>0.71395215796879086</c:v>
                </c:pt>
                <c:pt idx="34">
                  <c:v>0.71395215796879086</c:v>
                </c:pt>
                <c:pt idx="35">
                  <c:v>0.69994096388661553</c:v>
                </c:pt>
                <c:pt idx="36">
                  <c:v>0.69994096388661553</c:v>
                </c:pt>
                <c:pt idx="37">
                  <c:v>0.68620473719184449</c:v>
                </c:pt>
                <c:pt idx="38">
                  <c:v>0.68620473719184449</c:v>
                </c:pt>
                <c:pt idx="39">
                  <c:v>0.67273808169456772</c:v>
                </c:pt>
                <c:pt idx="40">
                  <c:v>0.67273808169456772</c:v>
                </c:pt>
                <c:pt idx="41">
                  <c:v>0.65953570710421727</c:v>
                </c:pt>
                <c:pt idx="42">
                  <c:v>0.65953570710421727</c:v>
                </c:pt>
                <c:pt idx="43">
                  <c:v>0.64659242695131114</c:v>
                </c:pt>
                <c:pt idx="44">
                  <c:v>0.64659242695131114</c:v>
                </c:pt>
                <c:pt idx="45">
                  <c:v>0.63390315654998042</c:v>
                </c:pt>
                <c:pt idx="46">
                  <c:v>0.63390315654998042</c:v>
                </c:pt>
                <c:pt idx="47">
                  <c:v>0.6214629110004829</c:v>
                </c:pt>
                <c:pt idx="48">
                  <c:v>0.6214629110004829</c:v>
                </c:pt>
                <c:pt idx="49">
                  <c:v>0.60926680323091709</c:v>
                </c:pt>
                <c:pt idx="50">
                  <c:v>0.60926680323091709</c:v>
                </c:pt>
                <c:pt idx="51">
                  <c:v>0.59731004207736638</c:v>
                </c:pt>
                <c:pt idx="52">
                  <c:v>0.59731004207736638</c:v>
                </c:pt>
                <c:pt idx="53">
                  <c:v>0.58558793040172086</c:v>
                </c:pt>
                <c:pt idx="54">
                  <c:v>0.58558793040172086</c:v>
                </c:pt>
                <c:pt idx="55">
                  <c:v>0.57409586324643591</c:v>
                </c:pt>
                <c:pt idx="56">
                  <c:v>0.57409586324643591</c:v>
                </c:pt>
                <c:pt idx="57">
                  <c:v>0.56282932602550428</c:v>
                </c:pt>
                <c:pt idx="58">
                  <c:v>0.56282932602550428</c:v>
                </c:pt>
                <c:pt idx="59">
                  <c:v>0.55178389275092909</c:v>
                </c:pt>
                <c:pt idx="60">
                  <c:v>0.55178389275092909</c:v>
                </c:pt>
                <c:pt idx="61">
                  <c:v>0.54095522429400222</c:v>
                </c:pt>
                <c:pt idx="62">
                  <c:v>0.54095522429400222</c:v>
                </c:pt>
                <c:pt idx="63">
                  <c:v>0.53033906668070552</c:v>
                </c:pt>
                <c:pt idx="64">
                  <c:v>0.53033906668070552</c:v>
                </c:pt>
                <c:pt idx="65">
                  <c:v>0.51993124942056368</c:v>
                </c:pt>
                <c:pt idx="66">
                  <c:v>0.51993124942056368</c:v>
                </c:pt>
                <c:pt idx="67">
                  <c:v>0.50972768386829326</c:v>
                </c:pt>
                <c:pt idx="68">
                  <c:v>0.50972768386829326</c:v>
                </c:pt>
                <c:pt idx="69">
                  <c:v>0.49972436161760464</c:v>
                </c:pt>
                <c:pt idx="70">
                  <c:v>0.49972436161760464</c:v>
                </c:pt>
                <c:pt idx="71">
                  <c:v>0.48991735292652439</c:v>
                </c:pt>
                <c:pt idx="72">
                  <c:v>0.48991735292652439</c:v>
                </c:pt>
                <c:pt idx="73">
                  <c:v>0.48030280517362134</c:v>
                </c:pt>
                <c:pt idx="74">
                  <c:v>0.48030280517362134</c:v>
                </c:pt>
                <c:pt idx="75">
                  <c:v>0.4708769413445284</c:v>
                </c:pt>
                <c:pt idx="76">
                  <c:v>0.4708769413445284</c:v>
                </c:pt>
                <c:pt idx="77">
                  <c:v>0.46163605854816642</c:v>
                </c:pt>
                <c:pt idx="78">
                  <c:v>0.46163605854816642</c:v>
                </c:pt>
                <c:pt idx="79">
                  <c:v>0.4525765265620868</c:v>
                </c:pt>
                <c:pt idx="80">
                  <c:v>0.4525765265620868</c:v>
                </c:pt>
                <c:pt idx="81">
                  <c:v>0.4436947864063614</c:v>
                </c:pt>
                <c:pt idx="82">
                  <c:v>0.4436947864063614</c:v>
                </c:pt>
                <c:pt idx="83">
                  <c:v>0.43498734894545993</c:v>
                </c:pt>
                <c:pt idx="84">
                  <c:v>0.43498734894545993</c:v>
                </c:pt>
                <c:pt idx="85">
                  <c:v>0.42645079351756499</c:v>
                </c:pt>
                <c:pt idx="86">
                  <c:v>0.42645079351756499</c:v>
                </c:pt>
                <c:pt idx="87">
                  <c:v>0.41808176659078672</c:v>
                </c:pt>
                <c:pt idx="88">
                  <c:v>0.41808176659078672</c:v>
                </c:pt>
                <c:pt idx="89">
                  <c:v>0.40987698044574877</c:v>
                </c:pt>
                <c:pt idx="90">
                  <c:v>0.40987698044574877</c:v>
                </c:pt>
                <c:pt idx="91">
                  <c:v>0.40183321188402898</c:v>
                </c:pt>
                <c:pt idx="92">
                  <c:v>0.40183321188402898</c:v>
                </c:pt>
                <c:pt idx="93">
                  <c:v>0.39394730096194569</c:v>
                </c:pt>
                <c:pt idx="94">
                  <c:v>0.39394730096194569</c:v>
                </c:pt>
                <c:pt idx="95">
                  <c:v>0.38621614974919416</c:v>
                </c:pt>
                <c:pt idx="96">
                  <c:v>0.38621614974919416</c:v>
                </c:pt>
                <c:pt idx="97">
                  <c:v>0.37863672111184421</c:v>
                </c:pt>
                <c:pt idx="98">
                  <c:v>0.37863672111184421</c:v>
                </c:pt>
                <c:pt idx="99">
                  <c:v>0.3712060375192211</c:v>
                </c:pt>
                <c:pt idx="100">
                  <c:v>0.3712060375192211</c:v>
                </c:pt>
                <c:pt idx="101">
                  <c:v>0.36392117987420164</c:v>
                </c:pt>
                <c:pt idx="102">
                  <c:v>0.36392117987420164</c:v>
                </c:pt>
                <c:pt idx="103">
                  <c:v>0.35677928636646522</c:v>
                </c:pt>
                <c:pt idx="104">
                  <c:v>0.35677928636646522</c:v>
                </c:pt>
                <c:pt idx="105">
                  <c:v>0.34977755134824978</c:v>
                </c:pt>
                <c:pt idx="106">
                  <c:v>0.34977755134824978</c:v>
                </c:pt>
                <c:pt idx="107">
                  <c:v>0.34291322423217063</c:v>
                </c:pt>
                <c:pt idx="108">
                  <c:v>0.34291322423217063</c:v>
                </c:pt>
                <c:pt idx="109">
                  <c:v>0.3361836084106698</c:v>
                </c:pt>
                <c:pt idx="110">
                  <c:v>0.3361836084106698</c:v>
                </c:pt>
                <c:pt idx="111">
                  <c:v>0.32958606019667047</c:v>
                </c:pt>
                <c:pt idx="112">
                  <c:v>0.32958606019667047</c:v>
                </c:pt>
                <c:pt idx="113">
                  <c:v>0.32311798778502165</c:v>
                </c:pt>
                <c:pt idx="114">
                  <c:v>0.32311798778502165</c:v>
                </c:pt>
                <c:pt idx="115">
                  <c:v>0.31677685023432345</c:v>
                </c:pt>
                <c:pt idx="116">
                  <c:v>0.31677685023432345</c:v>
                </c:pt>
                <c:pt idx="117">
                  <c:v>0.31056015646873458</c:v>
                </c:pt>
                <c:pt idx="118">
                  <c:v>0.31056015646873458</c:v>
                </c:pt>
                <c:pt idx="119">
                  <c:v>0.30446546429936877</c:v>
                </c:pt>
                <c:pt idx="120">
                  <c:v>0.30446546429936877</c:v>
                </c:pt>
                <c:pt idx="121">
                  <c:v>0.29849037946489654</c:v>
                </c:pt>
                <c:pt idx="122">
                  <c:v>0.29849037946489654</c:v>
                </c:pt>
                <c:pt idx="123">
                  <c:v>0.29263255469097427</c:v>
                </c:pt>
                <c:pt idx="124">
                  <c:v>0.29263255469097427</c:v>
                </c:pt>
                <c:pt idx="125">
                  <c:v>0.28688968876813287</c:v>
                </c:pt>
                <c:pt idx="126">
                  <c:v>0.28688968876813287</c:v>
                </c:pt>
                <c:pt idx="127">
                  <c:v>0.28125952564776185</c:v>
                </c:pt>
                <c:pt idx="128">
                  <c:v>0.28125952564776185</c:v>
                </c:pt>
                <c:pt idx="129">
                  <c:v>0.27573985355583486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5360"/>
        <c:axId val="62855936"/>
      </c:scatterChart>
      <c:valAx>
        <c:axId val="628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55936"/>
        <c:crosses val="autoZero"/>
        <c:crossBetween val="midCat"/>
      </c:valAx>
      <c:valAx>
        <c:axId val="62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16</xdr:row>
      <xdr:rowOff>14287</xdr:rowOff>
    </xdr:from>
    <xdr:to>
      <xdr:col>16</xdr:col>
      <xdr:colOff>476250</xdr:colOff>
      <xdr:row>30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tabSelected="1" topLeftCell="A29" workbookViewId="0">
      <selection activeCell="K39" sqref="K39"/>
    </sheetView>
  </sheetViews>
  <sheetFormatPr defaultRowHeight="15" x14ac:dyDescent="0.25"/>
  <cols>
    <col min="2" max="2" width="21" customWidth="1"/>
    <col min="12" max="12" width="13.85546875" customWidth="1"/>
  </cols>
  <sheetData>
    <row r="1" spans="1:25" ht="21.75" customHeight="1" x14ac:dyDescent="0.25">
      <c r="B1" s="3" t="s">
        <v>0</v>
      </c>
      <c r="C1" s="4">
        <v>1</v>
      </c>
      <c r="D1" s="4">
        <v>4.8177000000000003</v>
      </c>
      <c r="E1" s="4">
        <v>0.1079</v>
      </c>
      <c r="F1" s="4">
        <v>4.6062000000000003</v>
      </c>
      <c r="G1" s="4">
        <v>5.0290999999999997</v>
      </c>
      <c r="H1" s="4">
        <v>1994.47</v>
      </c>
      <c r="I1" s="4" t="s">
        <v>1</v>
      </c>
      <c r="L1" t="s">
        <v>14</v>
      </c>
      <c r="M1" s="6" t="s">
        <v>13</v>
      </c>
      <c r="N1">
        <f>EXP(-D1/D2)</f>
        <v>1.3919288297691685E-3</v>
      </c>
    </row>
    <row r="2" spans="1:25" x14ac:dyDescent="0.25">
      <c r="B2" s="5" t="s">
        <v>9</v>
      </c>
      <c r="C2" s="1">
        <v>1</v>
      </c>
      <c r="D2" s="1">
        <v>0.73250000000000004</v>
      </c>
      <c r="E2" s="1">
        <v>6.6100000000000006E-2</v>
      </c>
      <c r="F2" s="1">
        <v>0.61380000000000001</v>
      </c>
      <c r="G2" s="1">
        <v>0.87419999999999998</v>
      </c>
      <c r="H2" s="1"/>
      <c r="I2" s="1"/>
      <c r="M2" s="6" t="s">
        <v>12</v>
      </c>
      <c r="N2">
        <f>1/D3</f>
        <v>8.0855712173070037E-3</v>
      </c>
      <c r="T2" t="s">
        <v>17</v>
      </c>
      <c r="U2" t="s">
        <v>28</v>
      </c>
      <c r="V2" t="s">
        <v>17</v>
      </c>
      <c r="W2" t="s">
        <v>28</v>
      </c>
    </row>
    <row r="3" spans="1:25" ht="18" customHeight="1" x14ac:dyDescent="0.25">
      <c r="B3" s="5" t="s">
        <v>10</v>
      </c>
      <c r="C3" s="1">
        <v>1</v>
      </c>
      <c r="D3" s="1">
        <v>123.6771</v>
      </c>
      <c r="E3" s="1">
        <v>13.341699999999999</v>
      </c>
      <c r="F3" s="1">
        <v>100.10720000000001</v>
      </c>
      <c r="G3" s="1">
        <v>152.79640000000001</v>
      </c>
      <c r="H3" s="1"/>
      <c r="I3" s="1"/>
      <c r="M3" s="6" t="s">
        <v>15</v>
      </c>
      <c r="N3">
        <f>(1/N1)^(1/D5)</f>
        <v>123.71859075027278</v>
      </c>
      <c r="S3">
        <v>0</v>
      </c>
      <c r="T3">
        <f>EXP(-(S3*EXP(-$D$1)^(1/$D$5)))</f>
        <v>1</v>
      </c>
      <c r="U3">
        <f>1-T3</f>
        <v>0</v>
      </c>
      <c r="V3">
        <f>EXP(-(S3*EXP(-$D$11-$D$23)^(1/$D$20)))</f>
        <v>1</v>
      </c>
      <c r="W3">
        <f t="shared" ref="W3:W66" si="0">1-V3</f>
        <v>0</v>
      </c>
    </row>
    <row r="4" spans="1:25" ht="0.75" hidden="1" customHeight="1" x14ac:dyDescent="0.25">
      <c r="B4" s="5" t="s">
        <v>11</v>
      </c>
      <c r="C4" s="1">
        <v>1</v>
      </c>
      <c r="D4" s="1">
        <v>1.3651</v>
      </c>
      <c r="E4" s="1">
        <v>0.1232</v>
      </c>
      <c r="F4" s="1">
        <v>1.1437999999999999</v>
      </c>
      <c r="G4" s="1">
        <v>1.6293</v>
      </c>
      <c r="H4" s="1"/>
      <c r="I4" s="1"/>
      <c r="T4">
        <f t="shared" ref="T4:T67" si="1">EXP(-(S4*EXP(-$D$1)^(1/$D$5)))</f>
        <v>1</v>
      </c>
      <c r="U4">
        <f t="shared" ref="U4:U67" si="2">1-T4</f>
        <v>0</v>
      </c>
      <c r="V4">
        <f t="shared" ref="V4:V67" si="3">EXP(-(S4*EXP(-$D$11-$D$23)^(1/$D$20)))</f>
        <v>1</v>
      </c>
      <c r="W4">
        <f t="shared" si="0"/>
        <v>0</v>
      </c>
    </row>
    <row r="5" spans="1:25" x14ac:dyDescent="0.25">
      <c r="B5" s="5" t="s">
        <v>11</v>
      </c>
      <c r="C5" s="1">
        <v>1</v>
      </c>
      <c r="D5" s="1">
        <v>1.3651</v>
      </c>
      <c r="E5" s="1">
        <v>0.1232</v>
      </c>
      <c r="F5" s="1">
        <v>1.1437999999999999</v>
      </c>
      <c r="G5" s="1">
        <v>1.6293</v>
      </c>
      <c r="H5" s="1"/>
      <c r="I5" s="1"/>
      <c r="S5">
        <f>S3+1</f>
        <v>1</v>
      </c>
      <c r="T5">
        <f t="shared" si="1"/>
        <v>0.97109730577546416</v>
      </c>
      <c r="U5">
        <f t="shared" si="2"/>
        <v>2.8902694224535841E-2</v>
      </c>
      <c r="V5">
        <f t="shared" si="3"/>
        <v>0.98037516390168566</v>
      </c>
      <c r="W5">
        <f t="shared" si="0"/>
        <v>1.9624836098314336E-2</v>
      </c>
    </row>
    <row r="6" spans="1:25" x14ac:dyDescent="0.25">
      <c r="S6">
        <f t="shared" ref="S6:S69" si="4">S4+1</f>
        <v>1</v>
      </c>
      <c r="T6">
        <f t="shared" si="1"/>
        <v>0.97109730577546416</v>
      </c>
      <c r="U6">
        <f t="shared" si="2"/>
        <v>2.8902694224535841E-2</v>
      </c>
      <c r="V6">
        <f t="shared" si="3"/>
        <v>0.98037516390168566</v>
      </c>
      <c r="W6">
        <f t="shared" si="0"/>
        <v>1.9624836098314336E-2</v>
      </c>
    </row>
    <row r="7" spans="1:25" x14ac:dyDescent="0.25">
      <c r="S7">
        <f t="shared" si="4"/>
        <v>2</v>
      </c>
      <c r="T7">
        <f t="shared" si="1"/>
        <v>0.94302997728436544</v>
      </c>
      <c r="U7">
        <f t="shared" si="2"/>
        <v>5.6970022715634561E-2</v>
      </c>
      <c r="V7">
        <f t="shared" si="3"/>
        <v>0.96113546199525701</v>
      </c>
      <c r="W7">
        <f t="shared" si="0"/>
        <v>3.8864538004742988E-2</v>
      </c>
      <c r="Y7">
        <f>EXP(-D1)</f>
        <v>8.0853621025390367E-3</v>
      </c>
    </row>
    <row r="8" spans="1:25" x14ac:dyDescent="0.25">
      <c r="S8">
        <f t="shared" si="4"/>
        <v>2</v>
      </c>
      <c r="T8">
        <f t="shared" si="1"/>
        <v>0.94302997728436544</v>
      </c>
      <c r="U8">
        <f t="shared" si="2"/>
        <v>5.6970022715634561E-2</v>
      </c>
      <c r="V8">
        <f t="shared" si="3"/>
        <v>0.96113546199525701</v>
      </c>
      <c r="W8">
        <f t="shared" si="0"/>
        <v>3.8864538004742988E-2</v>
      </c>
    </row>
    <row r="9" spans="1:25" x14ac:dyDescent="0.25">
      <c r="S9">
        <f t="shared" si="4"/>
        <v>3</v>
      </c>
      <c r="T9">
        <f t="shared" si="1"/>
        <v>0.91577387020634438</v>
      </c>
      <c r="U9">
        <f t="shared" si="2"/>
        <v>8.4226129793655624E-2</v>
      </c>
      <c r="V9">
        <f t="shared" si="3"/>
        <v>0.94227333608532238</v>
      </c>
      <c r="W9">
        <f t="shared" si="0"/>
        <v>5.7726663914677623E-2</v>
      </c>
    </row>
    <row r="10" spans="1:25" ht="15.75" thickBot="1" x14ac:dyDescent="0.3">
      <c r="S10">
        <f t="shared" si="4"/>
        <v>3</v>
      </c>
      <c r="T10">
        <f t="shared" si="1"/>
        <v>0.91577387020634438</v>
      </c>
      <c r="U10">
        <f t="shared" si="2"/>
        <v>8.4226129793655624E-2</v>
      </c>
      <c r="V10">
        <f t="shared" si="3"/>
        <v>0.94227333608532238</v>
      </c>
      <c r="W10">
        <f t="shared" si="0"/>
        <v>5.7726663914677623E-2</v>
      </c>
      <c r="Y10">
        <f>1/N3</f>
        <v>8.0828596085329649E-3</v>
      </c>
    </row>
    <row r="11" spans="1:25" x14ac:dyDescent="0.25">
      <c r="B11" s="3" t="s">
        <v>0</v>
      </c>
      <c r="C11" s="4">
        <v>1</v>
      </c>
      <c r="D11" s="4">
        <v>3.9901</v>
      </c>
      <c r="E11" s="4">
        <v>0.41909999999999997</v>
      </c>
      <c r="F11" s="4">
        <v>3.1686999999999999</v>
      </c>
      <c r="G11" s="4">
        <v>4.8114999999999997</v>
      </c>
      <c r="H11" s="4">
        <v>90.65</v>
      </c>
      <c r="I11" s="4" t="s">
        <v>1</v>
      </c>
      <c r="L11" t="s">
        <v>14</v>
      </c>
      <c r="M11" s="6" t="s">
        <v>13</v>
      </c>
      <c r="N11">
        <f>EXP(-(D11+D23)/D19)</f>
        <v>4.4120690019200685E-4</v>
      </c>
      <c r="S11">
        <f t="shared" si="4"/>
        <v>4</v>
      </c>
      <c r="T11">
        <f t="shared" si="1"/>
        <v>0.88930553805695067</v>
      </c>
      <c r="U11">
        <f t="shared" si="2"/>
        <v>0.11069446194304933</v>
      </c>
      <c r="V11">
        <f t="shared" si="3"/>
        <v>0.92378137630483603</v>
      </c>
      <c r="W11">
        <f t="shared" si="0"/>
        <v>7.6218623695163967E-2</v>
      </c>
    </row>
    <row r="12" spans="1:25" x14ac:dyDescent="0.25">
      <c r="A12" s="1">
        <v>1</v>
      </c>
      <c r="B12" s="5" t="s">
        <v>2</v>
      </c>
      <c r="C12" s="1">
        <v>1</v>
      </c>
      <c r="D12" s="1">
        <v>0.2722</v>
      </c>
      <c r="E12" s="1">
        <v>0.13800000000000001</v>
      </c>
      <c r="F12" s="1">
        <v>1.8E-3</v>
      </c>
      <c r="G12" s="1">
        <v>0.54259999999999997</v>
      </c>
      <c r="H12" s="1">
        <v>3.89</v>
      </c>
      <c r="I12" s="1">
        <v>4.8500000000000001E-2</v>
      </c>
      <c r="M12" s="6" t="s">
        <v>12</v>
      </c>
      <c r="N12" t="s">
        <v>16</v>
      </c>
      <c r="S12">
        <f t="shared" si="4"/>
        <v>4</v>
      </c>
      <c r="T12">
        <f t="shared" si="1"/>
        <v>0.88930553805695067</v>
      </c>
      <c r="U12">
        <f t="shared" si="2"/>
        <v>0.11069446194304933</v>
      </c>
      <c r="V12">
        <f t="shared" si="3"/>
        <v>0.92378137630483603</v>
      </c>
      <c r="W12">
        <f t="shared" si="0"/>
        <v>7.6218623695163967E-2</v>
      </c>
    </row>
    <row r="13" spans="1:25" x14ac:dyDescent="0.25">
      <c r="A13" s="1">
        <v>30</v>
      </c>
      <c r="B13" s="5" t="s">
        <v>3</v>
      </c>
      <c r="C13" s="1">
        <v>1</v>
      </c>
      <c r="D13" s="1">
        <v>4.07E-2</v>
      </c>
      <c r="E13" s="1">
        <v>1.6E-2</v>
      </c>
      <c r="F13" s="1">
        <v>9.2999999999999992E-3</v>
      </c>
      <c r="G13" s="1">
        <v>7.2099999999999997E-2</v>
      </c>
      <c r="H13" s="1">
        <v>6.47</v>
      </c>
      <c r="I13" s="1">
        <v>1.0999999999999999E-2</v>
      </c>
      <c r="M13" s="6" t="s">
        <v>15</v>
      </c>
      <c r="N13">
        <f>(1/N11)^(1/D20)</f>
        <v>245.67823121867806</v>
      </c>
      <c r="S13">
        <f t="shared" si="4"/>
        <v>5</v>
      </c>
      <c r="T13">
        <f t="shared" si="1"/>
        <v>0.86360221201830434</v>
      </c>
      <c r="U13">
        <f t="shared" si="2"/>
        <v>0.13639778798169566</v>
      </c>
      <c r="V13">
        <f t="shared" si="3"/>
        <v>0.90565231820417835</v>
      </c>
      <c r="W13">
        <f t="shared" si="0"/>
        <v>9.4347681795821647E-2</v>
      </c>
    </row>
    <row r="14" spans="1:25" x14ac:dyDescent="0.25">
      <c r="A14" s="1">
        <v>1</v>
      </c>
      <c r="B14" s="5" t="s">
        <v>4</v>
      </c>
      <c r="C14" s="1">
        <v>1</v>
      </c>
      <c r="D14" s="2">
        <v>-0.2248</v>
      </c>
      <c r="E14" s="1">
        <v>0.22020000000000001</v>
      </c>
      <c r="F14" s="2">
        <v>-0.65629999999999999</v>
      </c>
      <c r="G14" s="1">
        <v>0.20669999999999999</v>
      </c>
      <c r="H14" s="1">
        <v>1.04</v>
      </c>
      <c r="I14" s="1">
        <v>0.30719999999999997</v>
      </c>
      <c r="S14">
        <f t="shared" si="4"/>
        <v>5</v>
      </c>
      <c r="T14">
        <f t="shared" si="1"/>
        <v>0.86360221201830434</v>
      </c>
      <c r="U14">
        <f t="shared" si="2"/>
        <v>0.13639778798169566</v>
      </c>
      <c r="V14">
        <f t="shared" si="3"/>
        <v>0.90565231820417835</v>
      </c>
      <c r="W14">
        <f t="shared" si="0"/>
        <v>9.4347681795821647E-2</v>
      </c>
    </row>
    <row r="15" spans="1:25" x14ac:dyDescent="0.25">
      <c r="A15" s="1">
        <v>0</v>
      </c>
      <c r="B15" s="5" t="s">
        <v>5</v>
      </c>
      <c r="C15" s="1">
        <v>1</v>
      </c>
      <c r="D15" s="1">
        <v>0.1066</v>
      </c>
      <c r="E15" s="1">
        <v>0.1515</v>
      </c>
      <c r="F15" s="2">
        <v>-0.1905</v>
      </c>
      <c r="G15" s="1">
        <v>0.40360000000000001</v>
      </c>
      <c r="H15" s="1">
        <v>0.49</v>
      </c>
      <c r="I15" s="1">
        <v>0.48199999999999998</v>
      </c>
      <c r="S15">
        <f t="shared" si="4"/>
        <v>6</v>
      </c>
      <c r="T15">
        <f t="shared" si="1"/>
        <v>0.83864178135270651</v>
      </c>
      <c r="U15">
        <f t="shared" si="2"/>
        <v>0.16135821864729349</v>
      </c>
      <c r="V15">
        <f t="shared" si="3"/>
        <v>0.88787903989736294</v>
      </c>
      <c r="W15">
        <f t="shared" si="0"/>
        <v>0.11212096010263706</v>
      </c>
    </row>
    <row r="16" spans="1:25" x14ac:dyDescent="0.25">
      <c r="A16" s="1">
        <v>1</v>
      </c>
      <c r="B16" s="5" t="s">
        <v>6</v>
      </c>
      <c r="C16" s="1">
        <v>1</v>
      </c>
      <c r="D16" s="1">
        <v>0.31130000000000002</v>
      </c>
      <c r="E16" s="1">
        <v>0.27329999999999999</v>
      </c>
      <c r="F16" s="2">
        <v>-0.22439999999999999</v>
      </c>
      <c r="G16" s="1">
        <v>0.84689999999999999</v>
      </c>
      <c r="H16" s="1">
        <v>1.3</v>
      </c>
      <c r="I16" s="1">
        <v>0.25469999999999998</v>
      </c>
      <c r="S16">
        <f t="shared" si="4"/>
        <v>6</v>
      </c>
      <c r="T16">
        <f t="shared" si="1"/>
        <v>0.83864178135270651</v>
      </c>
      <c r="U16">
        <f t="shared" si="2"/>
        <v>0.16135821864729349</v>
      </c>
      <c r="V16">
        <f t="shared" si="3"/>
        <v>0.88787903989736294</v>
      </c>
      <c r="W16">
        <f t="shared" si="0"/>
        <v>0.11212096010263706</v>
      </c>
    </row>
    <row r="17" spans="1:23" x14ac:dyDescent="0.25">
      <c r="A17" s="1">
        <v>0</v>
      </c>
      <c r="B17" s="5" t="s">
        <v>7</v>
      </c>
      <c r="C17" s="1">
        <v>1</v>
      </c>
      <c r="D17" s="1">
        <v>5.8799999999999998E-2</v>
      </c>
      <c r="E17" s="1">
        <v>0.1396</v>
      </c>
      <c r="F17" s="2">
        <v>-0.21490000000000001</v>
      </c>
      <c r="G17" s="1">
        <v>0.33250000000000002</v>
      </c>
      <c r="H17" s="1">
        <v>0.18</v>
      </c>
      <c r="I17" s="1">
        <v>0.67349999999999999</v>
      </c>
      <c r="S17">
        <f t="shared" si="4"/>
        <v>7</v>
      </c>
      <c r="T17">
        <f t="shared" si="1"/>
        <v>0.81440277438234931</v>
      </c>
      <c r="U17">
        <f t="shared" si="2"/>
        <v>0.18559722561765069</v>
      </c>
      <c r="V17">
        <f t="shared" si="3"/>
        <v>0.87045455926424842</v>
      </c>
      <c r="W17">
        <f t="shared" si="0"/>
        <v>0.12954544073575158</v>
      </c>
    </row>
    <row r="18" spans="1:23" x14ac:dyDescent="0.25">
      <c r="A18" s="1">
        <v>1</v>
      </c>
      <c r="B18" s="5" t="s">
        <v>8</v>
      </c>
      <c r="C18" s="1">
        <v>1</v>
      </c>
      <c r="D18" s="2">
        <v>-6.5799999999999997E-2</v>
      </c>
      <c r="E18" s="1">
        <v>2.0899999999999998E-2</v>
      </c>
      <c r="F18" s="2">
        <v>-0.1069</v>
      </c>
      <c r="G18" s="2">
        <v>-2.4799999999999999E-2</v>
      </c>
      <c r="H18" s="1">
        <v>9.8800000000000008</v>
      </c>
      <c r="I18" s="1">
        <v>1.6999999999999999E-3</v>
      </c>
      <c r="S18">
        <f t="shared" si="4"/>
        <v>7</v>
      </c>
      <c r="T18">
        <f t="shared" si="1"/>
        <v>0.81440277438234931</v>
      </c>
      <c r="U18">
        <f t="shared" si="2"/>
        <v>0.18559722561765069</v>
      </c>
      <c r="V18">
        <f t="shared" si="3"/>
        <v>0.87045455926424842</v>
      </c>
      <c r="W18">
        <f t="shared" si="0"/>
        <v>0.12954544073575158</v>
      </c>
    </row>
    <row r="19" spans="1:23" x14ac:dyDescent="0.25">
      <c r="B19" s="5" t="s">
        <v>9</v>
      </c>
      <c r="C19" s="1">
        <v>1</v>
      </c>
      <c r="D19" s="1">
        <v>0.71240000000000003</v>
      </c>
      <c r="E19" s="1">
        <v>6.3399999999999998E-2</v>
      </c>
      <c r="F19" s="1">
        <v>0.59830000000000005</v>
      </c>
      <c r="G19" s="1">
        <v>0.84819999999999995</v>
      </c>
      <c r="H19" s="1"/>
      <c r="I19" s="1"/>
      <c r="S19">
        <f t="shared" si="4"/>
        <v>8</v>
      </c>
      <c r="T19">
        <f t="shared" si="1"/>
        <v>0.7908643400187626</v>
      </c>
      <c r="U19">
        <f t="shared" si="2"/>
        <v>0.2091356599812374</v>
      </c>
      <c r="V19">
        <f t="shared" si="3"/>
        <v>0.85337203120765703</v>
      </c>
      <c r="W19">
        <f t="shared" si="0"/>
        <v>0.14662796879234297</v>
      </c>
    </row>
    <row r="20" spans="1:23" x14ac:dyDescent="0.25">
      <c r="B20" s="5" t="s">
        <v>11</v>
      </c>
      <c r="C20" s="1">
        <v>1</v>
      </c>
      <c r="D20" s="1">
        <v>1.4036999999999999</v>
      </c>
      <c r="E20" s="1">
        <v>0.125</v>
      </c>
      <c r="F20" s="1">
        <v>1.1789000000000001</v>
      </c>
      <c r="G20" s="1">
        <v>1.6713</v>
      </c>
      <c r="H20" s="1"/>
      <c r="S20">
        <f t="shared" si="4"/>
        <v>8</v>
      </c>
      <c r="T20">
        <f t="shared" si="1"/>
        <v>0.7908643400187626</v>
      </c>
      <c r="U20">
        <f t="shared" si="2"/>
        <v>0.2091356599812374</v>
      </c>
      <c r="V20">
        <f t="shared" si="3"/>
        <v>0.85337203120765703</v>
      </c>
      <c r="W20">
        <f t="shared" si="0"/>
        <v>0.14662796879234297</v>
      </c>
    </row>
    <row r="21" spans="1:23" x14ac:dyDescent="0.25">
      <c r="S21">
        <f t="shared" si="4"/>
        <v>9</v>
      </c>
      <c r="T21">
        <f t="shared" si="1"/>
        <v>0.768006229826111</v>
      </c>
      <c r="U21">
        <f t="shared" si="2"/>
        <v>0.231993770173889</v>
      </c>
      <c r="V21">
        <f t="shared" si="3"/>
        <v>0.83662474496432115</v>
      </c>
      <c r="W21">
        <f t="shared" si="0"/>
        <v>0.16337525503567885</v>
      </c>
    </row>
    <row r="22" spans="1:23" x14ac:dyDescent="0.25">
      <c r="S22">
        <f t="shared" si="4"/>
        <v>9</v>
      </c>
      <c r="T22">
        <f t="shared" si="1"/>
        <v>0.768006229826111</v>
      </c>
      <c r="U22">
        <f t="shared" si="2"/>
        <v>0.231993770173889</v>
      </c>
      <c r="V22">
        <f t="shared" si="3"/>
        <v>0.83662474496432115</v>
      </c>
      <c r="W22">
        <f t="shared" si="0"/>
        <v>0.16337525503567885</v>
      </c>
    </row>
    <row r="23" spans="1:23" x14ac:dyDescent="0.25">
      <c r="D23">
        <f>SUMPRODUCT(A12:A18,D12:D18)</f>
        <v>1.5139000000000002</v>
      </c>
      <c r="S23">
        <f t="shared" si="4"/>
        <v>10</v>
      </c>
      <c r="T23">
        <f t="shared" si="1"/>
        <v>0.74580878060290834</v>
      </c>
      <c r="U23">
        <f t="shared" si="2"/>
        <v>0.25419121939709166</v>
      </c>
      <c r="V23">
        <f t="shared" si="3"/>
        <v>0.82020612146860239</v>
      </c>
      <c r="W23">
        <f t="shared" si="0"/>
        <v>0.17979387853139761</v>
      </c>
    </row>
    <row r="24" spans="1:23" x14ac:dyDescent="0.25">
      <c r="S24">
        <f t="shared" si="4"/>
        <v>10</v>
      </c>
      <c r="T24">
        <f t="shared" si="1"/>
        <v>0.74580878060290834</v>
      </c>
      <c r="U24">
        <f t="shared" si="2"/>
        <v>0.25419121939709166</v>
      </c>
      <c r="V24">
        <f t="shared" si="3"/>
        <v>0.82020612146860239</v>
      </c>
      <c r="W24">
        <f t="shared" si="0"/>
        <v>0.17979387853139761</v>
      </c>
    </row>
    <row r="25" spans="1:23" x14ac:dyDescent="0.25">
      <c r="S25">
        <f t="shared" si="4"/>
        <v>11</v>
      </c>
      <c r="T25">
        <f t="shared" si="1"/>
        <v>0.72425289746716859</v>
      </c>
      <c r="U25">
        <f t="shared" si="2"/>
        <v>0.27574710253283141</v>
      </c>
      <c r="V25">
        <f t="shared" si="3"/>
        <v>0.80410971076794691</v>
      </c>
      <c r="W25">
        <f t="shared" si="0"/>
        <v>0.19589028923205309</v>
      </c>
    </row>
    <row r="26" spans="1:23" x14ac:dyDescent="0.25">
      <c r="S26">
        <f t="shared" si="4"/>
        <v>11</v>
      </c>
      <c r="T26">
        <f t="shared" si="1"/>
        <v>0.72425289746716859</v>
      </c>
      <c r="U26">
        <f t="shared" si="2"/>
        <v>0.27574710253283141</v>
      </c>
      <c r="V26">
        <f t="shared" si="3"/>
        <v>0.80410971076794691</v>
      </c>
      <c r="W26">
        <f t="shared" si="0"/>
        <v>0.19589028923205309</v>
      </c>
    </row>
    <row r="27" spans="1:23" x14ac:dyDescent="0.25">
      <c r="S27">
        <f t="shared" si="4"/>
        <v>12</v>
      </c>
      <c r="T27">
        <f t="shared" si="1"/>
        <v>0.70332003743044091</v>
      </c>
      <c r="U27">
        <f t="shared" si="2"/>
        <v>0.29667996256955909</v>
      </c>
      <c r="V27">
        <f t="shared" si="3"/>
        <v>0.78832918948906294</v>
      </c>
      <c r="W27">
        <f t="shared" si="0"/>
        <v>0.21167081051093706</v>
      </c>
    </row>
    <row r="28" spans="1:23" x14ac:dyDescent="0.25">
      <c r="S28">
        <f t="shared" si="4"/>
        <v>12</v>
      </c>
      <c r="T28">
        <f t="shared" si="1"/>
        <v>0.70332003743044091</v>
      </c>
      <c r="U28">
        <f t="shared" si="2"/>
        <v>0.29667996256955909</v>
      </c>
      <c r="V28">
        <f t="shared" si="3"/>
        <v>0.78832918948906294</v>
      </c>
      <c r="W28">
        <f t="shared" si="0"/>
        <v>0.21167081051093706</v>
      </c>
    </row>
    <row r="29" spans="1:23" x14ac:dyDescent="0.25">
      <c r="S29">
        <f t="shared" si="4"/>
        <v>13</v>
      </c>
      <c r="T29">
        <f t="shared" si="1"/>
        <v>0.68299219344659978</v>
      </c>
      <c r="U29">
        <f t="shared" si="2"/>
        <v>0.31700780655340022</v>
      </c>
      <c r="V29">
        <f t="shared" si="3"/>
        <v>0.7728583583538231</v>
      </c>
      <c r="W29">
        <f t="shared" si="0"/>
        <v>0.2271416416461769</v>
      </c>
    </row>
    <row r="30" spans="1:23" x14ac:dyDescent="0.25">
      <c r="S30">
        <f t="shared" si="4"/>
        <v>13</v>
      </c>
      <c r="T30">
        <f t="shared" si="1"/>
        <v>0.68299219344659978</v>
      </c>
      <c r="U30">
        <f t="shared" si="2"/>
        <v>0.31700780655340022</v>
      </c>
      <c r="V30">
        <f t="shared" si="3"/>
        <v>0.7728583583538231</v>
      </c>
      <c r="W30">
        <f t="shared" si="0"/>
        <v>0.2271416416461769</v>
      </c>
    </row>
    <row r="31" spans="1:23" x14ac:dyDescent="0.25">
      <c r="S31">
        <f t="shared" si="4"/>
        <v>14</v>
      </c>
      <c r="T31">
        <f t="shared" si="1"/>
        <v>0.6632518789216677</v>
      </c>
      <c r="U31">
        <f t="shared" si="2"/>
        <v>0.3367481210783323</v>
      </c>
      <c r="V31">
        <f t="shared" si="3"/>
        <v>0.757691139743917</v>
      </c>
      <c r="W31">
        <f t="shared" si="0"/>
        <v>0.242308860256083</v>
      </c>
    </row>
    <row r="32" spans="1:23" x14ac:dyDescent="0.25">
      <c r="B32" t="s">
        <v>18</v>
      </c>
      <c r="S32">
        <f t="shared" si="4"/>
        <v>14</v>
      </c>
      <c r="T32">
        <f t="shared" si="1"/>
        <v>0.6632518789216677</v>
      </c>
      <c r="U32">
        <f t="shared" si="2"/>
        <v>0.3367481210783323</v>
      </c>
      <c r="V32">
        <f t="shared" si="3"/>
        <v>0.757691139743917</v>
      </c>
      <c r="W32">
        <f t="shared" si="0"/>
        <v>0.242308860256083</v>
      </c>
    </row>
    <row r="33" spans="2:23" x14ac:dyDescent="0.25">
      <c r="B33" t="s">
        <v>19</v>
      </c>
      <c r="S33">
        <f t="shared" si="4"/>
        <v>15</v>
      </c>
      <c r="T33">
        <f t="shared" si="1"/>
        <v>0.64408211267134585</v>
      </c>
      <c r="U33">
        <f t="shared" si="2"/>
        <v>0.35591788732865415</v>
      </c>
      <c r="V33">
        <f t="shared" si="3"/>
        <v>0.74282157531329762</v>
      </c>
      <c r="W33">
        <f t="shared" si="0"/>
        <v>0.25717842468670238</v>
      </c>
    </row>
    <row r="34" spans="2:23" x14ac:dyDescent="0.25">
      <c r="B34" t="s">
        <v>20</v>
      </c>
      <c r="S34">
        <f t="shared" si="4"/>
        <v>15</v>
      </c>
      <c r="T34">
        <f t="shared" si="1"/>
        <v>0.64408211267134585</v>
      </c>
      <c r="U34">
        <f t="shared" si="2"/>
        <v>0.35591788732865415</v>
      </c>
      <c r="V34">
        <f t="shared" si="3"/>
        <v>0.74282157531329762</v>
      </c>
      <c r="W34">
        <f t="shared" si="0"/>
        <v>0.25717842468670238</v>
      </c>
    </row>
    <row r="35" spans="2:23" x14ac:dyDescent="0.25">
      <c r="B35" t="s">
        <v>21</v>
      </c>
      <c r="S35">
        <f t="shared" si="4"/>
        <v>16</v>
      </c>
      <c r="T35">
        <f t="shared" si="1"/>
        <v>0.62546640431331291</v>
      </c>
      <c r="U35">
        <f t="shared" si="2"/>
        <v>0.37453359568668709</v>
      </c>
      <c r="V35">
        <f t="shared" si="3"/>
        <v>0.72824382364748241</v>
      </c>
      <c r="W35">
        <f t="shared" si="0"/>
        <v>0.27175617635251759</v>
      </c>
    </row>
    <row r="36" spans="2:23" x14ac:dyDescent="0.25">
      <c r="B36" t="s">
        <v>22</v>
      </c>
      <c r="S36">
        <f t="shared" si="4"/>
        <v>16</v>
      </c>
      <c r="T36">
        <f t="shared" si="1"/>
        <v>0.62546640431331291</v>
      </c>
      <c r="U36">
        <f t="shared" si="2"/>
        <v>0.37453359568668709</v>
      </c>
      <c r="V36">
        <f t="shared" si="3"/>
        <v>0.72824382364748241</v>
      </c>
      <c r="W36">
        <f t="shared" si="0"/>
        <v>0.27175617635251759</v>
      </c>
    </row>
    <row r="37" spans="2:23" x14ac:dyDescent="0.25">
      <c r="S37">
        <f t="shared" si="4"/>
        <v>17</v>
      </c>
      <c r="T37">
        <f t="shared" si="1"/>
        <v>0.60738874008172539</v>
      </c>
      <c r="U37">
        <f t="shared" si="2"/>
        <v>0.39261125991827461</v>
      </c>
      <c r="V37">
        <f t="shared" si="3"/>
        <v>0.71395215796879086</v>
      </c>
      <c r="W37">
        <f t="shared" si="0"/>
        <v>0.28604784203120914</v>
      </c>
    </row>
    <row r="38" spans="2:23" x14ac:dyDescent="0.25">
      <c r="B38" t="s">
        <v>23</v>
      </c>
      <c r="J38" t="s">
        <v>29</v>
      </c>
      <c r="K38">
        <f>30+125.65347875833 /T63</f>
        <v>332.89495535987294</v>
      </c>
      <c r="S38">
        <f t="shared" si="4"/>
        <v>17</v>
      </c>
      <c r="T38">
        <f t="shared" si="1"/>
        <v>0.60738874008172539</v>
      </c>
      <c r="U38">
        <f t="shared" si="2"/>
        <v>0.39261125991827461</v>
      </c>
      <c r="V38">
        <f t="shared" si="3"/>
        <v>0.71395215796879086</v>
      </c>
      <c r="W38">
        <f t="shared" si="0"/>
        <v>0.28604784203120914</v>
      </c>
    </row>
    <row r="39" spans="2:23" x14ac:dyDescent="0.25">
      <c r="B39" t="s">
        <v>24</v>
      </c>
      <c r="S39">
        <f t="shared" si="4"/>
        <v>18</v>
      </c>
      <c r="T39">
        <f t="shared" si="1"/>
        <v>0.58983356905171724</v>
      </c>
      <c r="U39">
        <f t="shared" si="2"/>
        <v>0.41016643094828276</v>
      </c>
      <c r="V39">
        <f t="shared" si="3"/>
        <v>0.69994096388661553</v>
      </c>
      <c r="W39">
        <f t="shared" si="0"/>
        <v>0.30005903611338447</v>
      </c>
    </row>
    <row r="40" spans="2:23" x14ac:dyDescent="0.25">
      <c r="B40" t="s">
        <v>25</v>
      </c>
      <c r="S40">
        <f t="shared" si="4"/>
        <v>18</v>
      </c>
      <c r="T40">
        <f t="shared" si="1"/>
        <v>0.58983356905171724</v>
      </c>
      <c r="U40">
        <f t="shared" si="2"/>
        <v>0.41016643094828276</v>
      </c>
      <c r="V40">
        <f t="shared" si="3"/>
        <v>0.69994096388661553</v>
      </c>
      <c r="W40">
        <f t="shared" si="0"/>
        <v>0.30005903611338447</v>
      </c>
    </row>
    <row r="41" spans="2:23" x14ac:dyDescent="0.25">
      <c r="B41" t="s">
        <v>26</v>
      </c>
      <c r="S41">
        <f t="shared" si="4"/>
        <v>19</v>
      </c>
      <c r="T41">
        <f t="shared" si="1"/>
        <v>0.57278578976204886</v>
      </c>
      <c r="U41">
        <f t="shared" si="2"/>
        <v>0.42721421023795114</v>
      </c>
      <c r="V41">
        <f t="shared" si="3"/>
        <v>0.68620473719184449</v>
      </c>
      <c r="W41">
        <f t="shared" si="0"/>
        <v>0.31379526280815551</v>
      </c>
    </row>
    <row r="42" spans="2:23" x14ac:dyDescent="0.25">
      <c r="B42" t="s">
        <v>27</v>
      </c>
      <c r="S42">
        <f t="shared" si="4"/>
        <v>19</v>
      </c>
      <c r="T42">
        <f t="shared" si="1"/>
        <v>0.57278578976204886</v>
      </c>
      <c r="U42">
        <f t="shared" si="2"/>
        <v>0.42721421023795114</v>
      </c>
      <c r="V42">
        <f t="shared" si="3"/>
        <v>0.68620473719184449</v>
      </c>
      <c r="W42">
        <f t="shared" si="0"/>
        <v>0.31379526280815551</v>
      </c>
    </row>
    <row r="43" spans="2:23" x14ac:dyDescent="0.25">
      <c r="S43">
        <f t="shared" si="4"/>
        <v>20</v>
      </c>
      <c r="T43">
        <f t="shared" si="1"/>
        <v>0.55623073722439709</v>
      </c>
      <c r="U43">
        <f t="shared" si="2"/>
        <v>0.44376926277560291</v>
      </c>
      <c r="V43">
        <f t="shared" si="3"/>
        <v>0.67273808169456772</v>
      </c>
      <c r="W43">
        <f t="shared" si="0"/>
        <v>0.32726191830543228</v>
      </c>
    </row>
    <row r="44" spans="2:23" x14ac:dyDescent="0.25">
      <c r="S44">
        <f t="shared" si="4"/>
        <v>20</v>
      </c>
      <c r="T44">
        <f t="shared" si="1"/>
        <v>0.55623073722439709</v>
      </c>
      <c r="U44">
        <f t="shared" si="2"/>
        <v>0.44376926277560291</v>
      </c>
      <c r="V44">
        <f t="shared" si="3"/>
        <v>0.67273808169456772</v>
      </c>
      <c r="W44">
        <f t="shared" si="0"/>
        <v>0.32726191830543228</v>
      </c>
    </row>
    <row r="45" spans="2:23" x14ac:dyDescent="0.25">
      <c r="S45">
        <f t="shared" si="4"/>
        <v>21</v>
      </c>
      <c r="T45">
        <f t="shared" si="1"/>
        <v>0.54015417030811219</v>
      </c>
      <c r="U45">
        <f t="shared" si="2"/>
        <v>0.45984582969188781</v>
      </c>
      <c r="V45">
        <f t="shared" si="3"/>
        <v>0.65953570710421727</v>
      </c>
      <c r="W45">
        <f t="shared" si="0"/>
        <v>0.34046429289578273</v>
      </c>
    </row>
    <row r="46" spans="2:23" x14ac:dyDescent="0.25">
      <c r="S46">
        <f t="shared" si="4"/>
        <v>21</v>
      </c>
      <c r="T46">
        <f t="shared" si="1"/>
        <v>0.54015417030811219</v>
      </c>
      <c r="U46">
        <f t="shared" si="2"/>
        <v>0.45984582969188781</v>
      </c>
      <c r="V46">
        <f t="shared" si="3"/>
        <v>0.65953570710421727</v>
      </c>
      <c r="W46">
        <f t="shared" si="0"/>
        <v>0.34046429289578273</v>
      </c>
    </row>
    <row r="47" spans="2:23" x14ac:dyDescent="0.25">
      <c r="S47">
        <f t="shared" si="4"/>
        <v>22</v>
      </c>
      <c r="T47">
        <f t="shared" si="1"/>
        <v>0.52454225948958899</v>
      </c>
      <c r="U47">
        <f t="shared" si="2"/>
        <v>0.47545774051041101</v>
      </c>
      <c r="V47">
        <f t="shared" si="3"/>
        <v>0.64659242695131114</v>
      </c>
      <c r="W47">
        <f t="shared" si="0"/>
        <v>0.35340757304868886</v>
      </c>
    </row>
    <row r="48" spans="2:23" x14ac:dyDescent="0.25">
      <c r="S48">
        <f t="shared" si="4"/>
        <v>22</v>
      </c>
      <c r="T48">
        <f t="shared" si="1"/>
        <v>0.52454225948958899</v>
      </c>
      <c r="U48">
        <f t="shared" si="2"/>
        <v>0.47545774051041101</v>
      </c>
      <c r="V48">
        <f t="shared" si="3"/>
        <v>0.64659242695131114</v>
      </c>
      <c r="W48">
        <f t="shared" si="0"/>
        <v>0.35340757304868886</v>
      </c>
    </row>
    <row r="49" spans="19:23" x14ac:dyDescent="0.25">
      <c r="S49">
        <f t="shared" si="4"/>
        <v>23</v>
      </c>
      <c r="T49">
        <f t="shared" si="1"/>
        <v>0.50938157495571423</v>
      </c>
      <c r="U49">
        <f t="shared" si="2"/>
        <v>0.49061842504428577</v>
      </c>
      <c r="V49">
        <f t="shared" si="3"/>
        <v>0.63390315654998042</v>
      </c>
      <c r="W49">
        <f t="shared" si="0"/>
        <v>0.36609684345001958</v>
      </c>
    </row>
    <row r="50" spans="19:23" x14ac:dyDescent="0.25">
      <c r="S50">
        <f t="shared" si="4"/>
        <v>23</v>
      </c>
      <c r="T50">
        <f t="shared" si="1"/>
        <v>0.50938157495571423</v>
      </c>
      <c r="U50">
        <f t="shared" si="2"/>
        <v>0.49061842504428577</v>
      </c>
      <c r="V50">
        <f t="shared" si="3"/>
        <v>0.63390315654998042</v>
      </c>
      <c r="W50">
        <f t="shared" si="0"/>
        <v>0.36609684345001958</v>
      </c>
    </row>
    <row r="51" spans="19:23" x14ac:dyDescent="0.25">
      <c r="S51">
        <f t="shared" si="4"/>
        <v>24</v>
      </c>
      <c r="T51">
        <f t="shared" si="1"/>
        <v>0.49465907505115675</v>
      </c>
      <c r="U51">
        <f t="shared" si="2"/>
        <v>0.5053409249488432</v>
      </c>
      <c r="V51">
        <f t="shared" si="3"/>
        <v>0.6214629110004829</v>
      </c>
      <c r="W51">
        <f t="shared" si="0"/>
        <v>0.3785370889995171</v>
      </c>
    </row>
    <row r="52" spans="19:23" x14ac:dyDescent="0.25">
      <c r="S52">
        <f t="shared" si="4"/>
        <v>24</v>
      </c>
      <c r="T52">
        <f t="shared" si="1"/>
        <v>0.49465907505115675</v>
      </c>
      <c r="U52">
        <f t="shared" si="2"/>
        <v>0.5053409249488432</v>
      </c>
      <c r="V52">
        <f t="shared" si="3"/>
        <v>0.6214629110004829</v>
      </c>
      <c r="W52">
        <f t="shared" si="0"/>
        <v>0.3785370889995171</v>
      </c>
    </row>
    <row r="53" spans="19:23" x14ac:dyDescent="0.25">
      <c r="S53">
        <f t="shared" si="4"/>
        <v>25</v>
      </c>
      <c r="T53">
        <f t="shared" si="1"/>
        <v>0.48036209505956151</v>
      </c>
      <c r="U53">
        <f t="shared" si="2"/>
        <v>0.51963790494043849</v>
      </c>
      <c r="V53">
        <f t="shared" si="3"/>
        <v>0.60926680323091709</v>
      </c>
      <c r="W53">
        <f t="shared" si="0"/>
        <v>0.39073319676908291</v>
      </c>
    </row>
    <row r="54" spans="19:23" x14ac:dyDescent="0.25">
      <c r="S54">
        <f t="shared" si="4"/>
        <v>25</v>
      </c>
      <c r="T54">
        <f t="shared" si="1"/>
        <v>0.48036209505956151</v>
      </c>
      <c r="U54">
        <f t="shared" si="2"/>
        <v>0.51963790494043849</v>
      </c>
      <c r="V54">
        <f t="shared" si="3"/>
        <v>0.60926680323091709</v>
      </c>
      <c r="W54">
        <f t="shared" si="0"/>
        <v>0.39073319676908291</v>
      </c>
    </row>
    <row r="55" spans="19:23" x14ac:dyDescent="0.25">
      <c r="S55">
        <f t="shared" si="4"/>
        <v>26</v>
      </c>
      <c r="T55">
        <f t="shared" si="1"/>
        <v>0.4664783363089976</v>
      </c>
      <c r="U55">
        <f t="shared" si="2"/>
        <v>0.5335216636910024</v>
      </c>
      <c r="V55">
        <f t="shared" si="3"/>
        <v>0.59731004207736638</v>
      </c>
      <c r="W55">
        <f t="shared" si="0"/>
        <v>0.40268995792263362</v>
      </c>
    </row>
    <row r="56" spans="19:23" x14ac:dyDescent="0.25">
      <c r="S56">
        <f t="shared" si="4"/>
        <v>26</v>
      </c>
      <c r="T56">
        <f t="shared" si="1"/>
        <v>0.4664783363089976</v>
      </c>
      <c r="U56">
        <f t="shared" si="2"/>
        <v>0.5335216636910024</v>
      </c>
      <c r="V56">
        <f t="shared" si="3"/>
        <v>0.59731004207736638</v>
      </c>
      <c r="W56">
        <f t="shared" si="0"/>
        <v>0.40268995792263362</v>
      </c>
    </row>
    <row r="57" spans="19:23" x14ac:dyDescent="0.25">
      <c r="S57">
        <f t="shared" si="4"/>
        <v>27</v>
      </c>
      <c r="T57">
        <f t="shared" si="1"/>
        <v>0.45299585559228844</v>
      </c>
      <c r="U57">
        <f t="shared" si="2"/>
        <v>0.54700414440771161</v>
      </c>
      <c r="V57">
        <f t="shared" si="3"/>
        <v>0.58558793040172086</v>
      </c>
      <c r="W57">
        <f t="shared" si="0"/>
        <v>0.41441206959827914</v>
      </c>
    </row>
    <row r="58" spans="19:23" x14ac:dyDescent="0.25">
      <c r="S58">
        <f t="shared" si="4"/>
        <v>27</v>
      </c>
      <c r="T58">
        <f t="shared" si="1"/>
        <v>0.45299585559228844</v>
      </c>
      <c r="U58">
        <f t="shared" si="2"/>
        <v>0.54700414440771161</v>
      </c>
      <c r="V58">
        <f t="shared" si="3"/>
        <v>0.58558793040172086</v>
      </c>
      <c r="W58">
        <f t="shared" si="0"/>
        <v>0.41441206959827914</v>
      </c>
    </row>
    <row r="59" spans="19:23" x14ac:dyDescent="0.25">
      <c r="S59">
        <f t="shared" si="4"/>
        <v>28</v>
      </c>
      <c r="T59">
        <f t="shared" si="1"/>
        <v>0.43990305489312254</v>
      </c>
      <c r="U59">
        <f t="shared" si="2"/>
        <v>0.56009694510687746</v>
      </c>
      <c r="V59">
        <f t="shared" si="3"/>
        <v>0.57409586324643591</v>
      </c>
      <c r="W59">
        <f t="shared" si="0"/>
        <v>0.42590413675356409</v>
      </c>
    </row>
    <row r="60" spans="19:23" x14ac:dyDescent="0.25">
      <c r="S60">
        <f t="shared" si="4"/>
        <v>28</v>
      </c>
      <c r="T60">
        <f t="shared" si="1"/>
        <v>0.43990305489312254</v>
      </c>
      <c r="U60">
        <f t="shared" si="2"/>
        <v>0.56009694510687746</v>
      </c>
      <c r="V60">
        <f t="shared" si="3"/>
        <v>0.57409586324643591</v>
      </c>
      <c r="W60">
        <f t="shared" si="0"/>
        <v>0.42590413675356409</v>
      </c>
    </row>
    <row r="61" spans="19:23" x14ac:dyDescent="0.25">
      <c r="S61">
        <f t="shared" si="4"/>
        <v>29</v>
      </c>
      <c r="T61">
        <f t="shared" si="1"/>
        <v>0.42718867140910743</v>
      </c>
      <c r="U61">
        <f t="shared" si="2"/>
        <v>0.57281132859089257</v>
      </c>
      <c r="V61">
        <f t="shared" si="3"/>
        <v>0.56282932602550428</v>
      </c>
      <c r="W61">
        <f t="shared" si="0"/>
        <v>0.43717067397449572</v>
      </c>
    </row>
    <row r="62" spans="19:23" x14ac:dyDescent="0.25">
      <c r="S62">
        <f t="shared" si="4"/>
        <v>29</v>
      </c>
      <c r="T62">
        <f t="shared" si="1"/>
        <v>0.42718867140910743</v>
      </c>
      <c r="U62">
        <f t="shared" si="2"/>
        <v>0.57281132859089257</v>
      </c>
      <c r="V62">
        <f t="shared" si="3"/>
        <v>0.56282932602550428</v>
      </c>
      <c r="W62">
        <f t="shared" si="0"/>
        <v>0.43717067397449572</v>
      </c>
    </row>
    <row r="63" spans="19:23" x14ac:dyDescent="0.25">
      <c r="S63">
        <f t="shared" si="4"/>
        <v>30</v>
      </c>
      <c r="T63">
        <f t="shared" si="1"/>
        <v>0.41484176786318433</v>
      </c>
      <c r="U63">
        <f t="shared" si="2"/>
        <v>0.58515823213681561</v>
      </c>
      <c r="V63">
        <f t="shared" si="3"/>
        <v>0.55178389275092909</v>
      </c>
      <c r="W63">
        <f t="shared" si="0"/>
        <v>0.44821610724907091</v>
      </c>
    </row>
    <row r="64" spans="19:23" x14ac:dyDescent="0.25">
      <c r="S64">
        <f t="shared" si="4"/>
        <v>30</v>
      </c>
      <c r="T64">
        <f t="shared" si="1"/>
        <v>0.41484176786318433</v>
      </c>
      <c r="U64">
        <f t="shared" si="2"/>
        <v>0.58515823213681561</v>
      </c>
      <c r="V64">
        <f t="shared" si="3"/>
        <v>0.55178389275092909</v>
      </c>
      <c r="W64">
        <f t="shared" si="0"/>
        <v>0.44821610724907091</v>
      </c>
    </row>
    <row r="65" spans="19:23" x14ac:dyDescent="0.25">
      <c r="S65">
        <f t="shared" si="4"/>
        <v>31</v>
      </c>
      <c r="T65">
        <f t="shared" si="1"/>
        <v>0.40285172309506884</v>
      </c>
      <c r="U65">
        <f t="shared" si="2"/>
        <v>0.59714827690493122</v>
      </c>
      <c r="V65">
        <f t="shared" si="3"/>
        <v>0.54095522429400222</v>
      </c>
      <c r="W65">
        <f t="shared" si="0"/>
        <v>0.45904477570599778</v>
      </c>
    </row>
    <row r="66" spans="19:23" x14ac:dyDescent="0.25">
      <c r="S66">
        <f t="shared" si="4"/>
        <v>31</v>
      </c>
      <c r="T66">
        <f t="shared" si="1"/>
        <v>0.40285172309506884</v>
      </c>
      <c r="U66">
        <f t="shared" si="2"/>
        <v>0.59714827690493122</v>
      </c>
      <c r="V66">
        <f t="shared" si="3"/>
        <v>0.54095522429400222</v>
      </c>
      <c r="W66">
        <f t="shared" si="0"/>
        <v>0.45904477570599778</v>
      </c>
    </row>
    <row r="67" spans="19:23" x14ac:dyDescent="0.25">
      <c r="S67">
        <f t="shared" si="4"/>
        <v>32</v>
      </c>
      <c r="T67">
        <f t="shared" si="1"/>
        <v>0.39120822292462465</v>
      </c>
      <c r="U67">
        <f t="shared" si="2"/>
        <v>0.60879177707537535</v>
      </c>
      <c r="V67">
        <f t="shared" si="3"/>
        <v>0.53033906668070552</v>
      </c>
      <c r="W67">
        <f t="shared" ref="W67:W130" si="5">1-V67</f>
        <v>0.46966093331929448</v>
      </c>
    </row>
    <row r="68" spans="19:23" x14ac:dyDescent="0.25">
      <c r="S68">
        <f t="shared" si="4"/>
        <v>32</v>
      </c>
      <c r="T68">
        <f t="shared" ref="T68:T131" si="6">EXP(-(S68*EXP(-$D$1)^(1/$D$5)))</f>
        <v>0.39120822292462465</v>
      </c>
      <c r="U68">
        <f t="shared" ref="U68:U131" si="7">1-T68</f>
        <v>0.60879177707537535</v>
      </c>
      <c r="V68">
        <f t="shared" ref="V68:V131" si="8">EXP(-(S68*EXP(-$D$11-$D$23)^(1/$D$20)))</f>
        <v>0.53033906668070552</v>
      </c>
      <c r="W68">
        <f t="shared" si="5"/>
        <v>0.46966093331929448</v>
      </c>
    </row>
    <row r="69" spans="19:23" x14ac:dyDescent="0.25">
      <c r="S69">
        <f t="shared" si="4"/>
        <v>33</v>
      </c>
      <c r="T69">
        <f t="shared" si="6"/>
        <v>0.37990125127931018</v>
      </c>
      <c r="U69">
        <f t="shared" si="7"/>
        <v>0.62009874872068982</v>
      </c>
      <c r="V69">
        <f t="shared" si="8"/>
        <v>0.51993124942056368</v>
      </c>
      <c r="W69">
        <f t="shared" si="5"/>
        <v>0.48006875057943632</v>
      </c>
    </row>
    <row r="70" spans="19:23" x14ac:dyDescent="0.25">
      <c r="S70">
        <f t="shared" ref="S70:S133" si="9">S68+1</f>
        <v>33</v>
      </c>
      <c r="T70">
        <f t="shared" si="6"/>
        <v>0.37990125127931018</v>
      </c>
      <c r="U70">
        <f t="shared" si="7"/>
        <v>0.62009874872068982</v>
      </c>
      <c r="V70">
        <f t="shared" si="8"/>
        <v>0.51993124942056368</v>
      </c>
      <c r="W70">
        <f t="shared" si="5"/>
        <v>0.48006875057943632</v>
      </c>
    </row>
    <row r="71" spans="19:23" x14ac:dyDescent="0.25">
      <c r="S71">
        <f t="shared" si="9"/>
        <v>34</v>
      </c>
      <c r="T71">
        <f t="shared" si="6"/>
        <v>0.36892108157806575</v>
      </c>
      <c r="U71">
        <f t="shared" si="7"/>
        <v>0.63107891842193431</v>
      </c>
      <c r="V71">
        <f t="shared" si="8"/>
        <v>0.50972768386829326</v>
      </c>
      <c r="W71">
        <f t="shared" si="5"/>
        <v>0.49027231613170674</v>
      </c>
    </row>
    <row r="72" spans="19:23" x14ac:dyDescent="0.25">
      <c r="S72">
        <f t="shared" si="9"/>
        <v>34</v>
      </c>
      <c r="T72">
        <f t="shared" si="6"/>
        <v>0.36892108157806575</v>
      </c>
      <c r="U72">
        <f t="shared" si="7"/>
        <v>0.63107891842193431</v>
      </c>
      <c r="V72">
        <f t="shared" si="8"/>
        <v>0.50972768386829326</v>
      </c>
      <c r="W72">
        <f t="shared" si="5"/>
        <v>0.49027231613170674</v>
      </c>
    </row>
    <row r="73" spans="19:23" x14ac:dyDescent="0.25">
      <c r="S73">
        <f t="shared" si="9"/>
        <v>35</v>
      </c>
      <c r="T73">
        <f t="shared" si="6"/>
        <v>0.35825826836422986</v>
      </c>
      <c r="U73">
        <f t="shared" si="7"/>
        <v>0.64174173163577009</v>
      </c>
      <c r="V73">
        <f t="shared" si="8"/>
        <v>0.49972436161760464</v>
      </c>
      <c r="W73">
        <f t="shared" si="5"/>
        <v>0.50027563838239542</v>
      </c>
    </row>
    <row r="74" spans="19:23" x14ac:dyDescent="0.25">
      <c r="S74">
        <f t="shared" si="9"/>
        <v>35</v>
      </c>
      <c r="T74">
        <f t="shared" si="6"/>
        <v>0.35825826836422986</v>
      </c>
      <c r="U74">
        <f t="shared" si="7"/>
        <v>0.64174173163577009</v>
      </c>
      <c r="V74">
        <f t="shared" si="8"/>
        <v>0.49972436161760464</v>
      </c>
      <c r="W74">
        <f t="shared" si="5"/>
        <v>0.50027563838239542</v>
      </c>
    </row>
    <row r="75" spans="19:23" x14ac:dyDescent="0.25">
      <c r="S75">
        <f t="shared" si="9"/>
        <v>36</v>
      </c>
      <c r="T75">
        <f t="shared" si="6"/>
        <v>0.34790363918028683</v>
      </c>
      <c r="U75">
        <f t="shared" si="7"/>
        <v>0.65209636081971323</v>
      </c>
      <c r="V75">
        <f t="shared" si="8"/>
        <v>0.48991735292652439</v>
      </c>
      <c r="W75">
        <f t="shared" si="5"/>
        <v>0.51008264707347561</v>
      </c>
    </row>
    <row r="76" spans="19:23" x14ac:dyDescent="0.25">
      <c r="S76">
        <f t="shared" si="9"/>
        <v>36</v>
      </c>
      <c r="T76">
        <f t="shared" si="6"/>
        <v>0.34790363918028683</v>
      </c>
      <c r="U76">
        <f t="shared" si="7"/>
        <v>0.65209636081971323</v>
      </c>
      <c r="V76">
        <f t="shared" si="8"/>
        <v>0.48991735292652439</v>
      </c>
      <c r="W76">
        <f t="shared" si="5"/>
        <v>0.51008264707347561</v>
      </c>
    </row>
    <row r="77" spans="19:23" x14ac:dyDescent="0.25">
      <c r="S77">
        <f t="shared" si="9"/>
        <v>37</v>
      </c>
      <c r="T77">
        <f t="shared" si="6"/>
        <v>0.33784828667745576</v>
      </c>
      <c r="U77">
        <f t="shared" si="7"/>
        <v>0.6621517133225443</v>
      </c>
      <c r="V77">
        <f t="shared" si="8"/>
        <v>0.48030280517362134</v>
      </c>
      <c r="W77">
        <f t="shared" si="5"/>
        <v>0.51969719482637866</v>
      </c>
    </row>
    <row r="78" spans="19:23" x14ac:dyDescent="0.25">
      <c r="S78">
        <f t="shared" si="9"/>
        <v>37</v>
      </c>
      <c r="T78">
        <f t="shared" si="6"/>
        <v>0.33784828667745576</v>
      </c>
      <c r="U78">
        <f t="shared" si="7"/>
        <v>0.6621517133225443</v>
      </c>
      <c r="V78">
        <f t="shared" si="8"/>
        <v>0.48030280517362134</v>
      </c>
      <c r="W78">
        <f t="shared" si="5"/>
        <v>0.51969719482637866</v>
      </c>
    </row>
    <row r="79" spans="19:23" x14ac:dyDescent="0.25">
      <c r="S79">
        <f t="shared" si="9"/>
        <v>38</v>
      </c>
      <c r="T79">
        <f t="shared" si="6"/>
        <v>0.32808356095333402</v>
      </c>
      <c r="U79">
        <f t="shared" si="7"/>
        <v>0.67191643904666598</v>
      </c>
      <c r="V79">
        <f t="shared" si="8"/>
        <v>0.4708769413445284</v>
      </c>
      <c r="W79">
        <f t="shared" si="5"/>
        <v>0.5291230586554716</v>
      </c>
    </row>
    <row r="80" spans="19:23" x14ac:dyDescent="0.25">
      <c r="S80">
        <f t="shared" si="9"/>
        <v>38</v>
      </c>
      <c r="T80">
        <f t="shared" si="6"/>
        <v>0.32808356095333402</v>
      </c>
      <c r="U80">
        <f t="shared" si="7"/>
        <v>0.67191643904666598</v>
      </c>
      <c r="V80">
        <f t="shared" si="8"/>
        <v>0.4708769413445284</v>
      </c>
      <c r="W80">
        <f t="shared" si="5"/>
        <v>0.5291230586554716</v>
      </c>
    </row>
    <row r="81" spans="19:23" x14ac:dyDescent="0.25">
      <c r="S81">
        <f t="shared" si="9"/>
        <v>39</v>
      </c>
      <c r="T81">
        <f t="shared" si="6"/>
        <v>0.31860106211100292</v>
      </c>
      <c r="U81">
        <f t="shared" si="7"/>
        <v>0.68139893788899708</v>
      </c>
      <c r="V81">
        <f t="shared" si="8"/>
        <v>0.46163605854816642</v>
      </c>
      <c r="W81">
        <f t="shared" si="5"/>
        <v>0.53836394145183353</v>
      </c>
    </row>
    <row r="82" spans="19:23" x14ac:dyDescent="0.25">
      <c r="S82">
        <f t="shared" si="9"/>
        <v>39</v>
      </c>
      <c r="T82">
        <f t="shared" si="6"/>
        <v>0.31860106211100292</v>
      </c>
      <c r="U82">
        <f t="shared" si="7"/>
        <v>0.68139893788899708</v>
      </c>
      <c r="V82">
        <f t="shared" si="8"/>
        <v>0.46163605854816642</v>
      </c>
      <c r="W82">
        <f t="shared" si="5"/>
        <v>0.53836394145183353</v>
      </c>
    </row>
    <row r="83" spans="19:23" x14ac:dyDescent="0.25">
      <c r="S83">
        <f t="shared" si="9"/>
        <v>40</v>
      </c>
      <c r="T83">
        <f t="shared" si="6"/>
        <v>0.30939263303319625</v>
      </c>
      <c r="U83">
        <f t="shared" si="7"/>
        <v>0.6906073669668038</v>
      </c>
      <c r="V83">
        <f t="shared" si="8"/>
        <v>0.4525765265620868</v>
      </c>
      <c r="W83">
        <f t="shared" si="5"/>
        <v>0.5474234734379132</v>
      </c>
    </row>
    <row r="84" spans="19:23" x14ac:dyDescent="0.25">
      <c r="S84">
        <f t="shared" si="9"/>
        <v>40</v>
      </c>
      <c r="T84">
        <f t="shared" si="6"/>
        <v>0.30939263303319625</v>
      </c>
      <c r="U84">
        <f t="shared" si="7"/>
        <v>0.6906073669668038</v>
      </c>
      <c r="V84">
        <f t="shared" si="8"/>
        <v>0.4525765265620868</v>
      </c>
      <c r="W84">
        <f t="shared" si="5"/>
        <v>0.5474234734379132</v>
      </c>
    </row>
    <row r="85" spans="19:23" x14ac:dyDescent="0.25">
      <c r="S85">
        <f t="shared" si="9"/>
        <v>41</v>
      </c>
      <c r="T85">
        <f t="shared" si="6"/>
        <v>0.30045035236531376</v>
      </c>
      <c r="U85">
        <f t="shared" si="7"/>
        <v>0.6995496476346863</v>
      </c>
      <c r="V85">
        <f t="shared" si="8"/>
        <v>0.4436947864063614</v>
      </c>
      <c r="W85">
        <f t="shared" si="5"/>
        <v>0.5563052135936386</v>
      </c>
    </row>
    <row r="86" spans="19:23" x14ac:dyDescent="0.25">
      <c r="S86">
        <f t="shared" si="9"/>
        <v>41</v>
      </c>
      <c r="T86">
        <f t="shared" si="6"/>
        <v>0.30045035236531376</v>
      </c>
      <c r="U86">
        <f t="shared" si="7"/>
        <v>0.6995496476346863</v>
      </c>
      <c r="V86">
        <f t="shared" si="8"/>
        <v>0.4436947864063614</v>
      </c>
      <c r="W86">
        <f t="shared" si="5"/>
        <v>0.5563052135936386</v>
      </c>
    </row>
    <row r="87" spans="19:23" x14ac:dyDescent="0.25">
      <c r="S87">
        <f t="shared" si="9"/>
        <v>42</v>
      </c>
      <c r="T87">
        <f t="shared" si="6"/>
        <v>0.29176652770124506</v>
      </c>
      <c r="U87">
        <f t="shared" si="7"/>
        <v>0.70823347229875488</v>
      </c>
      <c r="V87">
        <f t="shared" si="8"/>
        <v>0.43498734894545993</v>
      </c>
      <c r="W87">
        <f t="shared" si="5"/>
        <v>0.56501265105454013</v>
      </c>
    </row>
    <row r="88" spans="19:23" x14ac:dyDescent="0.25">
      <c r="S88">
        <f t="shared" si="9"/>
        <v>42</v>
      </c>
      <c r="T88">
        <f t="shared" si="6"/>
        <v>0.29176652770124506</v>
      </c>
      <c r="U88">
        <f t="shared" si="7"/>
        <v>0.70823347229875488</v>
      </c>
      <c r="V88">
        <f t="shared" si="8"/>
        <v>0.43498734894545993</v>
      </c>
      <c r="W88">
        <f t="shared" si="5"/>
        <v>0.56501265105454013</v>
      </c>
    </row>
    <row r="89" spans="19:23" x14ac:dyDescent="0.25">
      <c r="S89">
        <f t="shared" si="9"/>
        <v>43</v>
      </c>
      <c r="T89">
        <f t="shared" si="6"/>
        <v>0.28333368896614142</v>
      </c>
      <c r="U89">
        <f t="shared" si="7"/>
        <v>0.71666631103385858</v>
      </c>
      <c r="V89">
        <f t="shared" si="8"/>
        <v>0.42645079351756499</v>
      </c>
      <c r="W89">
        <f t="shared" si="5"/>
        <v>0.57354920648243501</v>
      </c>
    </row>
    <row r="90" spans="19:23" x14ac:dyDescent="0.25">
      <c r="S90">
        <f t="shared" si="9"/>
        <v>43</v>
      </c>
      <c r="T90">
        <f t="shared" si="6"/>
        <v>0.28333368896614142</v>
      </c>
      <c r="U90">
        <f t="shared" si="7"/>
        <v>0.71666631103385858</v>
      </c>
      <c r="V90">
        <f t="shared" si="8"/>
        <v>0.42645079351756499</v>
      </c>
      <c r="W90">
        <f t="shared" si="5"/>
        <v>0.57354920648243501</v>
      </c>
    </row>
    <row r="91" spans="19:23" x14ac:dyDescent="0.25">
      <c r="S91">
        <f t="shared" si="9"/>
        <v>44</v>
      </c>
      <c r="T91">
        <f t="shared" si="6"/>
        <v>0.27514458199044328</v>
      </c>
      <c r="U91">
        <f t="shared" si="7"/>
        <v>0.72485541800955677</v>
      </c>
      <c r="V91">
        <f t="shared" si="8"/>
        <v>0.41808176659078672</v>
      </c>
      <c r="W91">
        <f t="shared" si="5"/>
        <v>0.58191823340921323</v>
      </c>
    </row>
    <row r="92" spans="19:23" x14ac:dyDescent="0.25">
      <c r="S92">
        <f t="shared" si="9"/>
        <v>44</v>
      </c>
      <c r="T92">
        <f t="shared" si="6"/>
        <v>0.27514458199044328</v>
      </c>
      <c r="U92">
        <f t="shared" si="7"/>
        <v>0.72485541800955677</v>
      </c>
      <c r="V92">
        <f t="shared" si="8"/>
        <v>0.41808176659078672</v>
      </c>
      <c r="W92">
        <f t="shared" si="5"/>
        <v>0.58191823340921323</v>
      </c>
    </row>
    <row r="93" spans="19:23" x14ac:dyDescent="0.25">
      <c r="S93">
        <f t="shared" si="9"/>
        <v>45</v>
      </c>
      <c r="T93">
        <f t="shared" si="6"/>
        <v>0.26719216226963577</v>
      </c>
      <c r="U93">
        <f t="shared" si="7"/>
        <v>0.73280783773036418</v>
      </c>
      <c r="V93">
        <f t="shared" si="8"/>
        <v>0.40987698044574877</v>
      </c>
      <c r="W93">
        <f t="shared" si="5"/>
        <v>0.59012301955425128</v>
      </c>
    </row>
    <row r="94" spans="19:23" x14ac:dyDescent="0.25">
      <c r="S94">
        <f t="shared" si="9"/>
        <v>45</v>
      </c>
      <c r="T94">
        <f t="shared" si="6"/>
        <v>0.26719216226963577</v>
      </c>
      <c r="U94">
        <f t="shared" si="7"/>
        <v>0.73280783773036418</v>
      </c>
      <c r="V94">
        <f t="shared" si="8"/>
        <v>0.40987698044574877</v>
      </c>
      <c r="W94">
        <f t="shared" si="5"/>
        <v>0.59012301955425128</v>
      </c>
    </row>
    <row r="95" spans="19:23" x14ac:dyDescent="0.25">
      <c r="S95">
        <f t="shared" si="9"/>
        <v>46</v>
      </c>
      <c r="T95">
        <f t="shared" si="6"/>
        <v>0.25946958890436395</v>
      </c>
      <c r="U95">
        <f t="shared" si="7"/>
        <v>0.74053041109563611</v>
      </c>
      <c r="V95">
        <f t="shared" si="8"/>
        <v>0.40183321188402898</v>
      </c>
      <c r="W95">
        <f t="shared" si="5"/>
        <v>0.59816678811597102</v>
      </c>
    </row>
    <row r="96" spans="19:23" x14ac:dyDescent="0.25">
      <c r="S96">
        <f t="shared" si="9"/>
        <v>46</v>
      </c>
      <c r="T96">
        <f t="shared" si="6"/>
        <v>0.25946958890436395</v>
      </c>
      <c r="U96">
        <f t="shared" si="7"/>
        <v>0.74053041109563611</v>
      </c>
      <c r="V96">
        <f t="shared" si="8"/>
        <v>0.40183321188402898</v>
      </c>
      <c r="W96">
        <f t="shared" si="5"/>
        <v>0.59816678811597102</v>
      </c>
    </row>
    <row r="97" spans="19:23" x14ac:dyDescent="0.25">
      <c r="S97">
        <f t="shared" si="9"/>
        <v>47</v>
      </c>
      <c r="T97">
        <f t="shared" si="6"/>
        <v>0.25197021871569508</v>
      </c>
      <c r="U97">
        <f t="shared" si="7"/>
        <v>0.74802978128430486</v>
      </c>
      <c r="V97">
        <f t="shared" si="8"/>
        <v>0.39394730096194569</v>
      </c>
      <c r="W97">
        <f t="shared" si="5"/>
        <v>0.60605269903805437</v>
      </c>
    </row>
    <row r="98" spans="19:23" x14ac:dyDescent="0.25">
      <c r="S98">
        <f t="shared" si="9"/>
        <v>47</v>
      </c>
      <c r="T98">
        <f t="shared" si="6"/>
        <v>0.25197021871569508</v>
      </c>
      <c r="U98">
        <f t="shared" si="7"/>
        <v>0.74802978128430486</v>
      </c>
      <c r="V98">
        <f t="shared" si="8"/>
        <v>0.39394730096194569</v>
      </c>
      <c r="W98">
        <f t="shared" si="5"/>
        <v>0.60605269903805437</v>
      </c>
    </row>
    <row r="99" spans="19:23" x14ac:dyDescent="0.25">
      <c r="S99">
        <f t="shared" si="9"/>
        <v>48</v>
      </c>
      <c r="T99">
        <f t="shared" si="6"/>
        <v>0.24468760053046593</v>
      </c>
      <c r="U99">
        <f t="shared" si="7"/>
        <v>0.7553123994695341</v>
      </c>
      <c r="V99">
        <f t="shared" si="8"/>
        <v>0.38621614974919416</v>
      </c>
      <c r="W99">
        <f t="shared" si="5"/>
        <v>0.61378385025080584</v>
      </c>
    </row>
    <row r="100" spans="19:23" x14ac:dyDescent="0.25">
      <c r="S100">
        <f t="shared" si="9"/>
        <v>48</v>
      </c>
      <c r="T100">
        <f t="shared" si="6"/>
        <v>0.24468760053046593</v>
      </c>
      <c r="U100">
        <f t="shared" si="7"/>
        <v>0.7553123994695341</v>
      </c>
      <c r="V100">
        <f t="shared" si="8"/>
        <v>0.38621614974919416</v>
      </c>
      <c r="W100">
        <f t="shared" si="5"/>
        <v>0.61378385025080584</v>
      </c>
    </row>
    <row r="101" spans="19:23" x14ac:dyDescent="0.25">
      <c r="S101">
        <f t="shared" si="9"/>
        <v>49</v>
      </c>
      <c r="T101">
        <f t="shared" si="6"/>
        <v>0.23761546963179855</v>
      </c>
      <c r="U101">
        <f t="shared" si="7"/>
        <v>0.76238453036820142</v>
      </c>
      <c r="V101">
        <f t="shared" si="8"/>
        <v>0.37863672111184421</v>
      </c>
      <c r="W101">
        <f t="shared" si="5"/>
        <v>0.62136327888815579</v>
      </c>
    </row>
    <row r="102" spans="19:23" x14ac:dyDescent="0.25">
      <c r="S102">
        <f t="shared" si="9"/>
        <v>49</v>
      </c>
      <c r="T102">
        <f t="shared" si="6"/>
        <v>0.23761546963179855</v>
      </c>
      <c r="U102">
        <f t="shared" si="7"/>
        <v>0.76238453036820142</v>
      </c>
      <c r="V102">
        <f t="shared" si="8"/>
        <v>0.37863672111184421</v>
      </c>
      <c r="W102">
        <f t="shared" si="5"/>
        <v>0.62136327888815579</v>
      </c>
    </row>
    <row r="103" spans="19:23" x14ac:dyDescent="0.25">
      <c r="S103">
        <f t="shared" si="9"/>
        <v>50</v>
      </c>
      <c r="T103">
        <f t="shared" si="6"/>
        <v>0.23074774237001119</v>
      </c>
      <c r="U103">
        <f t="shared" si="7"/>
        <v>0.76925225762998883</v>
      </c>
      <c r="V103">
        <f t="shared" si="8"/>
        <v>0.3712060375192211</v>
      </c>
      <c r="W103">
        <f t="shared" si="5"/>
        <v>0.6287939624807789</v>
      </c>
    </row>
    <row r="104" spans="19:23" x14ac:dyDescent="0.25">
      <c r="S104">
        <f t="shared" si="9"/>
        <v>50</v>
      </c>
      <c r="T104">
        <f t="shared" si="6"/>
        <v>0.23074774237001119</v>
      </c>
      <c r="U104">
        <f t="shared" si="7"/>
        <v>0.76925225762998883</v>
      </c>
      <c r="V104">
        <f t="shared" si="8"/>
        <v>0.3712060375192211</v>
      </c>
      <c r="W104">
        <f t="shared" si="5"/>
        <v>0.6287939624807789</v>
      </c>
    </row>
    <row r="105" spans="19:23" x14ac:dyDescent="0.25">
      <c r="S105">
        <f t="shared" si="9"/>
        <v>51</v>
      </c>
      <c r="T105">
        <f t="shared" si="6"/>
        <v>0.22407851092928879</v>
      </c>
      <c r="U105">
        <f t="shared" si="7"/>
        <v>0.77592148907071123</v>
      </c>
      <c r="V105">
        <f t="shared" si="8"/>
        <v>0.36392117987420164</v>
      </c>
      <c r="W105">
        <f t="shared" si="5"/>
        <v>0.63607882012579831</v>
      </c>
    </row>
    <row r="106" spans="19:23" x14ac:dyDescent="0.25">
      <c r="S106">
        <f t="shared" si="9"/>
        <v>51</v>
      </c>
      <c r="T106">
        <f t="shared" si="6"/>
        <v>0.22407851092928879</v>
      </c>
      <c r="U106">
        <f t="shared" si="7"/>
        <v>0.77592148907071123</v>
      </c>
      <c r="V106">
        <f t="shared" si="8"/>
        <v>0.36392117987420164</v>
      </c>
      <c r="W106">
        <f t="shared" si="5"/>
        <v>0.63607882012579831</v>
      </c>
    </row>
    <row r="107" spans="19:23" x14ac:dyDescent="0.25">
      <c r="S107">
        <f t="shared" si="9"/>
        <v>52</v>
      </c>
      <c r="T107">
        <f t="shared" si="6"/>
        <v>0.21760203824561025</v>
      </c>
      <c r="U107">
        <f t="shared" si="7"/>
        <v>0.78239796175438969</v>
      </c>
      <c r="V107">
        <f t="shared" si="8"/>
        <v>0.35677928636646522</v>
      </c>
      <c r="W107">
        <f t="shared" si="5"/>
        <v>0.64322071363353484</v>
      </c>
    </row>
    <row r="108" spans="19:23" x14ac:dyDescent="0.25">
      <c r="S108">
        <f t="shared" si="9"/>
        <v>52</v>
      </c>
      <c r="T108">
        <f t="shared" si="6"/>
        <v>0.21760203824561025</v>
      </c>
      <c r="U108">
        <f t="shared" si="7"/>
        <v>0.78239796175438969</v>
      </c>
      <c r="V108">
        <f t="shared" si="8"/>
        <v>0.35677928636646522</v>
      </c>
      <c r="W108">
        <f t="shared" si="5"/>
        <v>0.64322071363353484</v>
      </c>
    </row>
    <row r="109" spans="19:23" x14ac:dyDescent="0.25">
      <c r="S109">
        <f t="shared" si="9"/>
        <v>53</v>
      </c>
      <c r="T109">
        <f t="shared" si="6"/>
        <v>0.21131275307156164</v>
      </c>
      <c r="U109">
        <f t="shared" si="7"/>
        <v>0.78868724692843839</v>
      </c>
      <c r="V109">
        <f t="shared" si="8"/>
        <v>0.34977755134824978</v>
      </c>
      <c r="W109">
        <f t="shared" si="5"/>
        <v>0.65022244865175027</v>
      </c>
    </row>
    <row r="110" spans="19:23" x14ac:dyDescent="0.25">
      <c r="S110">
        <f t="shared" si="9"/>
        <v>53</v>
      </c>
      <c r="T110">
        <f t="shared" si="6"/>
        <v>0.21131275307156164</v>
      </c>
      <c r="U110">
        <f t="shared" si="7"/>
        <v>0.78868724692843839</v>
      </c>
      <c r="V110">
        <f t="shared" si="8"/>
        <v>0.34977755134824978</v>
      </c>
      <c r="W110">
        <f t="shared" si="5"/>
        <v>0.65022244865175027</v>
      </c>
    </row>
    <row r="111" spans="19:23" x14ac:dyDescent="0.25">
      <c r="S111">
        <f t="shared" si="9"/>
        <v>54</v>
      </c>
      <c r="T111">
        <f t="shared" si="6"/>
        <v>0.20520524518378944</v>
      </c>
      <c r="U111">
        <f t="shared" si="7"/>
        <v>0.79479475481621054</v>
      </c>
      <c r="V111">
        <f t="shared" si="8"/>
        <v>0.34291322423217063</v>
      </c>
      <c r="W111">
        <f t="shared" si="5"/>
        <v>0.65708677576782937</v>
      </c>
    </row>
    <row r="112" spans="19:23" x14ac:dyDescent="0.25">
      <c r="S112">
        <f t="shared" si="9"/>
        <v>54</v>
      </c>
      <c r="T112">
        <f t="shared" si="6"/>
        <v>0.20520524518378944</v>
      </c>
      <c r="U112">
        <f t="shared" si="7"/>
        <v>0.79479475481621054</v>
      </c>
      <c r="V112">
        <f t="shared" si="8"/>
        <v>0.34291322423217063</v>
      </c>
      <c r="W112">
        <f t="shared" si="5"/>
        <v>0.65708677576782937</v>
      </c>
    </row>
    <row r="113" spans="19:23" x14ac:dyDescent="0.25">
      <c r="S113">
        <f t="shared" si="9"/>
        <v>55</v>
      </c>
      <c r="T113">
        <f t="shared" si="6"/>
        <v>0.19927426072897148</v>
      </c>
      <c r="U113">
        <f t="shared" si="7"/>
        <v>0.80072573927102852</v>
      </c>
      <c r="V113">
        <f t="shared" si="8"/>
        <v>0.3361836084106698</v>
      </c>
      <c r="W113">
        <f t="shared" si="5"/>
        <v>0.66381639158933026</v>
      </c>
    </row>
    <row r="114" spans="19:23" x14ac:dyDescent="0.25">
      <c r="S114">
        <f t="shared" si="9"/>
        <v>55</v>
      </c>
      <c r="T114">
        <f t="shared" si="6"/>
        <v>0.19927426072897148</v>
      </c>
      <c r="U114">
        <f t="shared" si="7"/>
        <v>0.80072573927102852</v>
      </c>
      <c r="V114">
        <f t="shared" si="8"/>
        <v>0.3361836084106698</v>
      </c>
      <c r="W114">
        <f t="shared" si="5"/>
        <v>0.66381639158933026</v>
      </c>
    </row>
    <row r="115" spans="19:23" x14ac:dyDescent="0.25">
      <c r="S115">
        <f t="shared" si="9"/>
        <v>56</v>
      </c>
      <c r="T115">
        <f t="shared" si="6"/>
        <v>0.19351469770430157</v>
      </c>
      <c r="U115">
        <f t="shared" si="7"/>
        <v>0.80648530229569837</v>
      </c>
      <c r="V115">
        <f t="shared" si="8"/>
        <v>0.32958606019667047</v>
      </c>
      <c r="W115">
        <f t="shared" si="5"/>
        <v>0.67041393980332953</v>
      </c>
    </row>
    <row r="116" spans="19:23" x14ac:dyDescent="0.25">
      <c r="S116">
        <f t="shared" si="9"/>
        <v>56</v>
      </c>
      <c r="T116">
        <f t="shared" si="6"/>
        <v>0.19351469770430157</v>
      </c>
      <c r="U116">
        <f t="shared" si="7"/>
        <v>0.80648530229569837</v>
      </c>
      <c r="V116">
        <f t="shared" si="8"/>
        <v>0.32958606019667047</v>
      </c>
      <c r="W116">
        <f t="shared" si="5"/>
        <v>0.67041393980332953</v>
      </c>
    </row>
    <row r="117" spans="19:23" x14ac:dyDescent="0.25">
      <c r="S117">
        <f t="shared" si="9"/>
        <v>57</v>
      </c>
      <c r="T117">
        <f t="shared" si="6"/>
        <v>0.18792160156860066</v>
      </c>
      <c r="U117">
        <f t="shared" si="7"/>
        <v>0.81207839843139928</v>
      </c>
      <c r="V117">
        <f t="shared" si="8"/>
        <v>0.32311798778502165</v>
      </c>
      <c r="W117">
        <f t="shared" si="5"/>
        <v>0.67688201221497835</v>
      </c>
    </row>
    <row r="118" spans="19:23" x14ac:dyDescent="0.25">
      <c r="S118">
        <f t="shared" si="9"/>
        <v>57</v>
      </c>
      <c r="T118">
        <f t="shared" si="6"/>
        <v>0.18792160156860066</v>
      </c>
      <c r="U118">
        <f t="shared" si="7"/>
        <v>0.81207839843139928</v>
      </c>
      <c r="V118">
        <f t="shared" si="8"/>
        <v>0.32311798778502165</v>
      </c>
      <c r="W118">
        <f t="shared" si="5"/>
        <v>0.67688201221497835</v>
      </c>
    </row>
    <row r="119" spans="19:23" x14ac:dyDescent="0.25">
      <c r="S119">
        <f t="shared" si="9"/>
        <v>58</v>
      </c>
      <c r="T119">
        <f t="shared" si="6"/>
        <v>0.18249016098027834</v>
      </c>
      <c r="U119">
        <f t="shared" si="7"/>
        <v>0.81750983901972163</v>
      </c>
      <c r="V119">
        <f t="shared" si="8"/>
        <v>0.31677685023432345</v>
      </c>
      <c r="W119">
        <f t="shared" si="5"/>
        <v>0.68322314976567655</v>
      </c>
    </row>
    <row r="120" spans="19:23" x14ac:dyDescent="0.25">
      <c r="S120">
        <f t="shared" si="9"/>
        <v>58</v>
      </c>
      <c r="T120">
        <f t="shared" si="6"/>
        <v>0.18249016098027834</v>
      </c>
      <c r="U120">
        <f t="shared" si="7"/>
        <v>0.81750983901972163</v>
      </c>
      <c r="V120">
        <f t="shared" si="8"/>
        <v>0.31677685023432345</v>
      </c>
      <c r="W120">
        <f t="shared" si="5"/>
        <v>0.68322314976567655</v>
      </c>
    </row>
    <row r="121" spans="19:23" x14ac:dyDescent="0.25">
      <c r="S121">
        <f t="shared" si="9"/>
        <v>59</v>
      </c>
      <c r="T121">
        <f t="shared" si="6"/>
        <v>0.17721570365847908</v>
      </c>
      <c r="U121">
        <f t="shared" si="7"/>
        <v>0.82278429634152095</v>
      </c>
      <c r="V121">
        <f t="shared" si="8"/>
        <v>0.31056015646873458</v>
      </c>
      <c r="W121">
        <f t="shared" si="5"/>
        <v>0.68943984353126542</v>
      </c>
    </row>
    <row r="122" spans="19:23" x14ac:dyDescent="0.25">
      <c r="S122">
        <f t="shared" si="9"/>
        <v>59</v>
      </c>
      <c r="T122">
        <f t="shared" si="6"/>
        <v>0.17721570365847908</v>
      </c>
      <c r="U122">
        <f t="shared" si="7"/>
        <v>0.82278429634152095</v>
      </c>
      <c r="V122">
        <f t="shared" si="8"/>
        <v>0.31056015646873458</v>
      </c>
      <c r="W122">
        <f t="shared" si="5"/>
        <v>0.68943984353126542</v>
      </c>
    </row>
    <row r="123" spans="19:23" x14ac:dyDescent="0.25">
      <c r="S123">
        <f t="shared" si="9"/>
        <v>60</v>
      </c>
      <c r="T123">
        <f t="shared" si="6"/>
        <v>0.17209369236385211</v>
      </c>
      <c r="U123">
        <f t="shared" si="7"/>
        <v>0.82790630763614792</v>
      </c>
      <c r="V123">
        <f t="shared" si="8"/>
        <v>0.30446546429936877</v>
      </c>
      <c r="W123">
        <f t="shared" si="5"/>
        <v>0.69553453570063128</v>
      </c>
    </row>
    <row r="124" spans="19:23" x14ac:dyDescent="0.25">
      <c r="S124">
        <f t="shared" si="9"/>
        <v>60</v>
      </c>
      <c r="T124">
        <f t="shared" si="6"/>
        <v>0.17209369236385211</v>
      </c>
      <c r="U124">
        <f t="shared" si="7"/>
        <v>0.82790630763614792</v>
      </c>
      <c r="V124">
        <f t="shared" si="8"/>
        <v>0.30446546429936877</v>
      </c>
      <c r="W124">
        <f t="shared" si="5"/>
        <v>0.69553453570063128</v>
      </c>
    </row>
    <row r="125" spans="19:23" x14ac:dyDescent="0.25">
      <c r="S125">
        <f t="shared" si="9"/>
        <v>61</v>
      </c>
      <c r="T125">
        <f t="shared" si="6"/>
        <v>0.16711972099548836</v>
      </c>
      <c r="U125">
        <f t="shared" si="7"/>
        <v>0.83288027900451167</v>
      </c>
      <c r="V125">
        <f t="shared" si="8"/>
        <v>0.29849037946489654</v>
      </c>
      <c r="W125">
        <f t="shared" si="5"/>
        <v>0.70150962053510346</v>
      </c>
    </row>
    <row r="126" spans="19:23" x14ac:dyDescent="0.25">
      <c r="S126">
        <f t="shared" si="9"/>
        <v>61</v>
      </c>
      <c r="T126">
        <f t="shared" si="6"/>
        <v>0.16711972099548836</v>
      </c>
      <c r="U126">
        <f t="shared" si="7"/>
        <v>0.83288027900451167</v>
      </c>
      <c r="V126">
        <f t="shared" si="8"/>
        <v>0.29849037946489654</v>
      </c>
      <c r="W126">
        <f t="shared" si="5"/>
        <v>0.70150962053510346</v>
      </c>
    </row>
    <row r="127" spans="19:23" x14ac:dyDescent="0.25">
      <c r="S127">
        <f t="shared" si="9"/>
        <v>62</v>
      </c>
      <c r="T127">
        <f t="shared" si="6"/>
        <v>0.162289510800666</v>
      </c>
      <c r="U127">
        <f t="shared" si="7"/>
        <v>0.837710489199334</v>
      </c>
      <c r="V127">
        <f t="shared" si="8"/>
        <v>0.29263255469097427</v>
      </c>
      <c r="W127">
        <f t="shared" si="5"/>
        <v>0.70736744530902573</v>
      </c>
    </row>
    <row r="128" spans="19:23" x14ac:dyDescent="0.25">
      <c r="S128">
        <f t="shared" si="9"/>
        <v>62</v>
      </c>
      <c r="T128">
        <f t="shared" si="6"/>
        <v>0.162289510800666</v>
      </c>
      <c r="U128">
        <f t="shared" si="7"/>
        <v>0.837710489199334</v>
      </c>
      <c r="V128">
        <f t="shared" si="8"/>
        <v>0.29263255469097427</v>
      </c>
      <c r="W128">
        <f t="shared" si="5"/>
        <v>0.70736744530902573</v>
      </c>
    </row>
    <row r="129" spans="19:23" x14ac:dyDescent="0.25">
      <c r="S129">
        <f t="shared" si="9"/>
        <v>63</v>
      </c>
      <c r="T129">
        <f t="shared" si="6"/>
        <v>0.15759890669414486</v>
      </c>
      <c r="U129">
        <f t="shared" si="7"/>
        <v>0.84240109330585511</v>
      </c>
      <c r="V129">
        <f t="shared" si="8"/>
        <v>0.28688968876813287</v>
      </c>
      <c r="W129">
        <f t="shared" si="5"/>
        <v>0.71311031123186708</v>
      </c>
    </row>
    <row r="130" spans="19:23" x14ac:dyDescent="0.25">
      <c r="S130">
        <f t="shared" si="9"/>
        <v>63</v>
      </c>
      <c r="T130">
        <f t="shared" si="6"/>
        <v>0.15759890669414486</v>
      </c>
      <c r="U130">
        <f t="shared" si="7"/>
        <v>0.84240109330585511</v>
      </c>
      <c r="V130">
        <f t="shared" si="8"/>
        <v>0.28688968876813287</v>
      </c>
      <c r="W130">
        <f t="shared" si="5"/>
        <v>0.71311031123186708</v>
      </c>
    </row>
    <row r="131" spans="19:23" x14ac:dyDescent="0.25">
      <c r="S131">
        <f t="shared" si="9"/>
        <v>64</v>
      </c>
      <c r="T131">
        <f t="shared" si="6"/>
        <v>0.15304387368384284</v>
      </c>
      <c r="U131">
        <f t="shared" si="7"/>
        <v>0.84695612631615713</v>
      </c>
      <c r="V131">
        <f t="shared" si="8"/>
        <v>0.28125952564776185</v>
      </c>
      <c r="W131">
        <f t="shared" ref="W131:W133" si="10">1-V131</f>
        <v>0.71874047435223809</v>
      </c>
    </row>
    <row r="132" spans="19:23" x14ac:dyDescent="0.25">
      <c r="S132">
        <f t="shared" si="9"/>
        <v>64</v>
      </c>
      <c r="T132">
        <f t="shared" ref="T132:T133" si="11">EXP(-(S132*EXP(-$D$1)^(1/$D$5)))</f>
        <v>0.15304387368384284</v>
      </c>
      <c r="U132">
        <f t="shared" ref="U132:U133" si="12">1-T132</f>
        <v>0.84695612631615713</v>
      </c>
      <c r="V132">
        <f t="shared" ref="V132:V133" si="13">EXP(-(S132*EXP(-$D$11-$D$23)^(1/$D$20)))</f>
        <v>0.28125952564776185</v>
      </c>
      <c r="W132">
        <f t="shared" si="10"/>
        <v>0.71874047435223809</v>
      </c>
    </row>
    <row r="133" spans="19:23" x14ac:dyDescent="0.25">
      <c r="S133">
        <f t="shared" si="9"/>
        <v>65</v>
      </c>
      <c r="T133">
        <f t="shared" si="11"/>
        <v>0.14862049339982022</v>
      </c>
      <c r="U133">
        <f t="shared" si="12"/>
        <v>0.8513795066001798</v>
      </c>
      <c r="V133">
        <f t="shared" si="13"/>
        <v>0.27573985355583486</v>
      </c>
      <c r="W133">
        <f t="shared" si="10"/>
        <v>0.72426014644416514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 Hsiang</dc:creator>
  <cp:lastModifiedBy>Simon M Hsiang</cp:lastModifiedBy>
  <dcterms:created xsi:type="dcterms:W3CDTF">2014-11-05T11:20:50Z</dcterms:created>
  <dcterms:modified xsi:type="dcterms:W3CDTF">2014-11-05T12:27:39Z</dcterms:modified>
</cp:coreProperties>
</file>